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 firstSheet="1" activeTab="8"/>
  </bookViews>
  <sheets>
    <sheet name="nifty" sheetId="1" state="hidden" r:id="rId1"/>
    <sheet name="Nifty Option Chain" sheetId="2" r:id="rId2"/>
    <sheet name="CE&amp;PE" sheetId="10" r:id="rId3"/>
    <sheet name="HD" sheetId="13" r:id="rId4"/>
    <sheet name="Sheet1" sheetId="12" r:id="rId5"/>
    <sheet name="Sheet3" sheetId="14" r:id="rId6"/>
    <sheet name="Sheet2" sheetId="3" state="hidden" r:id="rId7"/>
    <sheet name="CE_Nifty" sheetId="4" r:id="rId8"/>
    <sheet name="Sheet4" sheetId="15" r:id="rId9"/>
    <sheet name="PE_Nifty" sheetId="5" state="hidden" r:id="rId10"/>
  </sheets>
  <definedNames>
    <definedName name="_xlnm._FilterDatabase" localSheetId="3" hidden="1">HD!$A$2:$AO$287</definedName>
    <definedName name="_xlnm._FilterDatabase" localSheetId="7" hidden="1">CE_Nifty!$A$1:$U$593</definedName>
    <definedName name="_xlnm._FilterDatabase" localSheetId="0" hidden="1">nifty!$A$1:$Y$1332</definedName>
    <definedName name="_xlnm._FilterDatabase" localSheetId="1" hidden="1">'Nifty Option Chain'!$C$5:$S$5</definedName>
    <definedName name="DividendYield" localSheetId="6">Sheet2!$B$9</definedName>
    <definedName name="RiskFreeRate" localSheetId="6">Sheet2!$B$7</definedName>
    <definedName name="sigma" localSheetId="6">Sheet2!$B$8</definedName>
    <definedName name="SpotPrice" localSheetId="6">Sheet2!$B$5</definedName>
    <definedName name="StrikePrice" localSheetId="6">Sheet2!$B$6</definedName>
    <definedName name="TimeToMaturity" localSheetId="6">Sheet2!$B$10</definedName>
    <definedName name="_xlnm._FilterDatabase" localSheetId="8" hidden="1">Sheet4!$A$1:$A$21</definedName>
  </definedNames>
  <calcPr calcId="144525"/>
</workbook>
</file>

<file path=xl/sharedStrings.xml><?xml version="1.0" encoding="utf-8"?>
<sst xmlns="http://schemas.openxmlformats.org/spreadsheetml/2006/main" count="3679" uniqueCount="1233">
  <si>
    <t>strikePrice</t>
  </si>
  <si>
    <t>expiryDate</t>
  </si>
  <si>
    <t>underlying</t>
  </si>
  <si>
    <t>identifier</t>
  </si>
  <si>
    <t>openInterest</t>
  </si>
  <si>
    <t>changeinOpenInterest</t>
  </si>
  <si>
    <t>pchangeinOpenInterest</t>
  </si>
  <si>
    <t>totalTradedVolume</t>
  </si>
  <si>
    <t>impliedVolatility</t>
  </si>
  <si>
    <t>lastPrice</t>
  </si>
  <si>
    <t>change</t>
  </si>
  <si>
    <t>pChange</t>
  </si>
  <si>
    <t>totalBuyQuantity</t>
  </si>
  <si>
    <t>totalSellQuantity</t>
  </si>
  <si>
    <t>bidQty</t>
  </si>
  <si>
    <t>bidprice</t>
  </si>
  <si>
    <t>askQty</t>
  </si>
  <si>
    <t>askPrice</t>
  </si>
  <si>
    <t>underlyingValue</t>
  </si>
  <si>
    <t>instrumentType</t>
  </si>
  <si>
    <t>NIFTY</t>
  </si>
  <si>
    <t>OPTIDXNIFTY29-06-2023CE8500.00</t>
  </si>
  <si>
    <t>CE</t>
  </si>
  <si>
    <t>OPTIDXNIFTY29-06-2023PE10000.00</t>
  </si>
  <si>
    <t>PE</t>
  </si>
  <si>
    <t>OPTIDXNIFTY29-06-2023PE10500.00</t>
  </si>
  <si>
    <t>OPTIDXNIFTY29-06-2023PE11000.00</t>
  </si>
  <si>
    <t>OPTIDXNIFTY29-06-2023CE11000.00</t>
  </si>
  <si>
    <t>OPTIDXNIFTY28-12-2023PE11000.00</t>
  </si>
  <si>
    <t>OPTIDXNIFTY31-12-2026PE11000.00</t>
  </si>
  <si>
    <t>OPTIDXNIFTY29-06-2023PE11500.00</t>
  </si>
  <si>
    <t>OPTIDXNIFTY29-06-2023PE11900.00</t>
  </si>
  <si>
    <t>OPTIDXNIFTY29-06-2023PE12000.00</t>
  </si>
  <si>
    <t>OPTIDXNIFTY29-06-2023CE12000.00</t>
  </si>
  <si>
    <t>OPTIDXNIFTY27-06-2024PE12000.00</t>
  </si>
  <si>
    <t>OPTIDXNIFTY26-12-2024PE12000.00</t>
  </si>
  <si>
    <t>OPTIDXNIFTY26-06-2025PE12000.00</t>
  </si>
  <si>
    <t>OPTIDXNIFTY24-12-2025PE12000.00</t>
  </si>
  <si>
    <t>OPTIDXNIFTY25-06-2026PE12000.00</t>
  </si>
  <si>
    <t>OPTIDXNIFTY25-06-2026CE12000.00</t>
  </si>
  <si>
    <t>OPTIDXNIFTY31-12-2026PE12000.00</t>
  </si>
  <si>
    <t>OPTIDXNIFTY24-06-2027PE12000.00</t>
  </si>
  <si>
    <t>OPTIDXNIFTY30-12-2027PE12000.00</t>
  </si>
  <si>
    <t>OPTIDXNIFTY28-09-2023PE12000.00</t>
  </si>
  <si>
    <t>OPTIDXNIFTY28-03-2024PE12000.00</t>
  </si>
  <si>
    <t>OPTIDXNIFTY28-12-2023PE12000.00</t>
  </si>
  <si>
    <t>OPTIDXNIFTY29-06-2023PE12100.00</t>
  </si>
  <si>
    <t>OPTIDXNIFTY29-06-2023PE12200.00</t>
  </si>
  <si>
    <t>OPTIDXNIFTY28-12-2023PE12700.00</t>
  </si>
  <si>
    <t>OPTIDXNIFTY31-12-2026PE13000.00</t>
  </si>
  <si>
    <t>OPTIDXNIFTY26-12-2024PE13000.00</t>
  </si>
  <si>
    <t>OPTIDXNIFTY26-06-2025PE13000.00</t>
  </si>
  <si>
    <t>OPTIDXNIFTY24-12-2025PE13000.00</t>
  </si>
  <si>
    <t>OPTIDXNIFTY25-06-2026PE13000.00</t>
  </si>
  <si>
    <t>OPTIDXNIFTY28-12-2023CE13000.00</t>
  </si>
  <si>
    <t>OPTIDXNIFTY28-12-2023PE13000.00</t>
  </si>
  <si>
    <t>OPTIDXNIFTY24-06-2027PE13000.00</t>
  </si>
  <si>
    <t>OPTIDXNIFTY30-12-2027PE13000.00</t>
  </si>
  <si>
    <t>OPTIDXNIFTY29-06-2023CE13000.00</t>
  </si>
  <si>
    <t>OPTIDXNIFTY29-06-2023PE13000.00</t>
  </si>
  <si>
    <t>OPTIDXNIFTY28-03-2024PE13000.00</t>
  </si>
  <si>
    <t>OPTIDXNIFTY27-06-2024PE13000.00</t>
  </si>
  <si>
    <t>OPTIDXNIFTY28-09-2023PE13000.00</t>
  </si>
  <si>
    <t>OPTIDXNIFTY28-12-2023PE13500.00</t>
  </si>
  <si>
    <t>OPTIDXNIFTY29-06-2023PE13500.00</t>
  </si>
  <si>
    <t>OPTIDXNIFTY29-06-2023CE13500.00</t>
  </si>
  <si>
    <t>OPTIDXNIFTY28-03-2024PE14000.00</t>
  </si>
  <si>
    <t>OPTIDXNIFTY27-06-2024PE14000.00</t>
  </si>
  <si>
    <t>OPTIDXNIFTY26-12-2024PE14000.00</t>
  </si>
  <si>
    <t>OPTIDXNIFTY26-06-2025PE14000.00</t>
  </si>
  <si>
    <t>OPTIDXNIFTY24-12-2025PE14000.00</t>
  </si>
  <si>
    <t>OPTIDXNIFTY25-06-2026PE14000.00</t>
  </si>
  <si>
    <t>OPTIDXNIFTY31-12-2026PE14000.00</t>
  </si>
  <si>
    <t>OPTIDXNIFTY24-06-2027PE14000.00</t>
  </si>
  <si>
    <t>OPTIDXNIFTY30-12-2027PE14000.00</t>
  </si>
  <si>
    <t>OPTIDXNIFTY29-06-2023CE14000.00</t>
  </si>
  <si>
    <t>OPTIDXNIFTY29-06-2023PE14000.00</t>
  </si>
  <si>
    <t>OPTIDXNIFTY28-09-2023PE14000.00</t>
  </si>
  <si>
    <t>OPTIDXNIFTY28-12-2023PE14000.00</t>
  </si>
  <si>
    <t>OPTIDXNIFTY28-12-2023CE14000.00</t>
  </si>
  <si>
    <t>OPTIDXNIFTY28-12-2023PE14500.00</t>
  </si>
  <si>
    <t>OPTIDXNIFTY28-12-2023PE15000.00</t>
  </si>
  <si>
    <t>OPTIDXNIFTY28-12-2023CE15000.00</t>
  </si>
  <si>
    <t>OPTIDXNIFTY27-06-2024PE15000.00</t>
  </si>
  <si>
    <t>OPTIDXNIFTY26-12-2024PE15000.00</t>
  </si>
  <si>
    <t>OPTIDXNIFTY26-06-2025PE15000.00</t>
  </si>
  <si>
    <t>OPTIDXNIFTY24-12-2025PE15000.00</t>
  </si>
  <si>
    <t>OPTIDXNIFTY25-06-2026PE15000.00</t>
  </si>
  <si>
    <t>OPTIDXNIFTY31-12-2026PE15000.00</t>
  </si>
  <si>
    <t>OPTIDXNIFTY24-06-2027PE15000.00</t>
  </si>
  <si>
    <t>OPTIDXNIFTY30-12-2027PE15000.00</t>
  </si>
  <si>
    <t>OPTIDXNIFTY28-03-2024PE15000.00</t>
  </si>
  <si>
    <t>OPTIDXNIFTY29-06-2023CE15000.00</t>
  </si>
  <si>
    <t>OPTIDXNIFTY29-06-2023PE15000.00</t>
  </si>
  <si>
    <t>OPTIDXNIFTY28-09-2023CE15000.00</t>
  </si>
  <si>
    <t>OPTIDXNIFTY28-09-2023PE15000.00</t>
  </si>
  <si>
    <t>OPTIDXNIFTY27-04-2023PE15450.00</t>
  </si>
  <si>
    <t>OPTIDXNIFTY27-04-2023CE15450.00</t>
  </si>
  <si>
    <t>OPTIDXNIFTY25-05-2023PE15450.00</t>
  </si>
  <si>
    <t>OPTIDXNIFTY25-05-2023CE15450.00</t>
  </si>
  <si>
    <t>OPTIDXNIFTY20-04-2023CE15450.00</t>
  </si>
  <si>
    <t>OPTIDXNIFTY20-04-2023PE15450.00</t>
  </si>
  <si>
    <t>OPTIDXNIFTY04-05-2023PE15450.00</t>
  </si>
  <si>
    <t>OPTIDXNIFTY06-04-2023CE15450.00</t>
  </si>
  <si>
    <t>OPTIDXNIFTY06-04-2023PE15450.00</t>
  </si>
  <si>
    <t>OPTIDXNIFTY13-04-2023CE15450.00</t>
  </si>
  <si>
    <t>OPTIDXNIFTY13-04-2023PE15450.00</t>
  </si>
  <si>
    <t>OPTIDXNIFTY27-04-2023CE15500.00</t>
  </si>
  <si>
    <t>OPTIDXNIFTY27-04-2023PE15500.00</t>
  </si>
  <si>
    <t>OPTIDXNIFTY04-05-2023PE15500.00</t>
  </si>
  <si>
    <t>OPTIDXNIFTY25-05-2023PE15500.00</t>
  </si>
  <si>
    <t>OPTIDXNIFTY25-05-2023CE15500.00</t>
  </si>
  <si>
    <t>OPTIDXNIFTY06-04-2023PE15500.00</t>
  </si>
  <si>
    <t>OPTIDXNIFTY06-04-2023CE15500.00</t>
  </si>
  <si>
    <t>OPTIDXNIFTY13-04-2023CE15500.00</t>
  </si>
  <si>
    <t>OPTIDXNIFTY13-04-2023PE15500.00</t>
  </si>
  <si>
    <t>OPTIDXNIFTY20-04-2023PE15500.00</t>
  </si>
  <si>
    <t>OPTIDXNIFTY20-04-2023CE15500.00</t>
  </si>
  <si>
    <t>OPTIDXNIFTY29-06-2023CE15500.00</t>
  </si>
  <si>
    <t>OPTIDXNIFTY20-04-2023PE15550.00</t>
  </si>
  <si>
    <t>OPTIDXNIFTY20-04-2023CE15550.00</t>
  </si>
  <si>
    <t>OPTIDXNIFTY27-04-2023CE15550.00</t>
  </si>
  <si>
    <t>OPTIDXNIFTY27-04-2023PE15550.00</t>
  </si>
  <si>
    <t>OPTIDXNIFTY04-05-2023PE15550.00</t>
  </si>
  <si>
    <t>OPTIDXNIFTY25-05-2023CE15550.00</t>
  </si>
  <si>
    <t>OPTIDXNIFTY25-05-2023PE15550.00</t>
  </si>
  <si>
    <t>OPTIDXNIFTY13-04-2023PE15550.00</t>
  </si>
  <si>
    <t>OPTIDXNIFTY13-04-2023CE15550.00</t>
  </si>
  <si>
    <t>OPTIDXNIFTY06-04-2023CE15550.00</t>
  </si>
  <si>
    <t>OPTIDXNIFTY06-04-2023PE15550.00</t>
  </si>
  <si>
    <t>OPTIDXNIFTY20-04-2023CE15600.00</t>
  </si>
  <si>
    <t>OPTIDXNIFTY20-04-2023PE15600.00</t>
  </si>
  <si>
    <t>OPTIDXNIFTY27-04-2023CE15600.00</t>
  </si>
  <si>
    <t>OPTIDXNIFTY27-04-2023PE15600.00</t>
  </si>
  <si>
    <t>OPTIDXNIFTY04-05-2023PE15600.00</t>
  </si>
  <si>
    <t>OPTIDXNIFTY25-05-2023CE15600.00</t>
  </si>
  <si>
    <t>OPTIDXNIFTY25-05-2023PE15600.00</t>
  </si>
  <si>
    <t>OPTIDXNIFTY29-06-2023CE15600.00</t>
  </si>
  <si>
    <t>OPTIDXNIFTY29-06-2023PE15600.00</t>
  </si>
  <si>
    <t>OPTIDXNIFTY06-04-2023CE15600.00</t>
  </si>
  <si>
    <t>OPTIDXNIFTY06-04-2023PE15600.00</t>
  </si>
  <si>
    <t>OPTIDXNIFTY13-04-2023CE15600.00</t>
  </si>
  <si>
    <t>OPTIDXNIFTY13-04-2023PE15600.00</t>
  </si>
  <si>
    <t>OPTIDXNIFTY20-04-2023PE15650.00</t>
  </si>
  <si>
    <t>OPTIDXNIFTY20-04-2023CE15650.00</t>
  </si>
  <si>
    <t>OPTIDXNIFTY13-04-2023PE15650.00</t>
  </si>
  <si>
    <t>OPTIDXNIFTY13-04-2023CE15650.00</t>
  </si>
  <si>
    <t>OPTIDXNIFTY04-05-2023PE15650.00</t>
  </si>
  <si>
    <t>OPTIDXNIFTY25-05-2023CE15650.00</t>
  </si>
  <si>
    <t>OPTIDXNIFTY25-05-2023PE15650.00</t>
  </si>
  <si>
    <t>OPTIDXNIFTY29-06-2023PE15650.00</t>
  </si>
  <si>
    <t>OPTIDXNIFTY29-06-2023CE15650.00</t>
  </si>
  <si>
    <t>OPTIDXNIFTY06-04-2023PE15650.00</t>
  </si>
  <si>
    <t>OPTIDXNIFTY06-04-2023CE15650.00</t>
  </si>
  <si>
    <t>OPTIDXNIFTY27-04-2023CE15650.00</t>
  </si>
  <si>
    <t>OPTIDXNIFTY27-04-2023PE15650.00</t>
  </si>
  <si>
    <t>OPTIDXNIFTY20-04-2023PE15700.00</t>
  </si>
  <si>
    <t>OPTIDXNIFTY20-04-2023CE15700.00</t>
  </si>
  <si>
    <t>OPTIDXNIFTY06-04-2023PE15700.00</t>
  </si>
  <si>
    <t>OPTIDXNIFTY06-04-2023CE15700.00</t>
  </si>
  <si>
    <t>OPTIDXNIFTY25-05-2023PE15700.00</t>
  </si>
  <si>
    <t>OPTIDXNIFTY25-05-2023CE15700.00</t>
  </si>
  <si>
    <t>OPTIDXNIFTY29-06-2023PE15700.00</t>
  </si>
  <si>
    <t>OPTIDXNIFTY29-06-2023CE15700.00</t>
  </si>
  <si>
    <t>OPTIDXNIFTY27-04-2023CE15700.00</t>
  </si>
  <si>
    <t>OPTIDXNIFTY27-04-2023PE15700.00</t>
  </si>
  <si>
    <t>OPTIDXNIFTY13-04-2023CE15700.00</t>
  </si>
  <si>
    <t>OPTIDXNIFTY13-04-2023PE15700.00</t>
  </si>
  <si>
    <t>OPTIDXNIFTY04-05-2023PE15700.00</t>
  </si>
  <si>
    <t>OPTIDXNIFTY27-04-2023PE15750.00</t>
  </si>
  <si>
    <t>OPTIDXNIFTY27-04-2023CE15750.00</t>
  </si>
  <si>
    <t>OPTIDXNIFTY25-05-2023PE15750.00</t>
  </si>
  <si>
    <t>OPTIDXNIFTY25-05-2023CE15750.00</t>
  </si>
  <si>
    <t>OPTIDXNIFTY29-06-2023PE15750.00</t>
  </si>
  <si>
    <t>OPTIDXNIFTY29-06-2023CE15750.00</t>
  </si>
  <si>
    <t>OPTIDXNIFTY20-04-2023CE15750.00</t>
  </si>
  <si>
    <t>OPTIDXNIFTY20-04-2023PE15750.00</t>
  </si>
  <si>
    <t>OPTIDXNIFTY06-04-2023CE15750.00</t>
  </si>
  <si>
    <t>OPTIDXNIFTY06-04-2023PE15750.00</t>
  </si>
  <si>
    <t>OPTIDXNIFTY13-04-2023CE15750.00</t>
  </si>
  <si>
    <t>OPTIDXNIFTY13-04-2023PE15750.00</t>
  </si>
  <si>
    <t>OPTIDXNIFTY04-05-2023PE15750.00</t>
  </si>
  <si>
    <t>OPTIDXNIFTY27-04-2023CE15800.00</t>
  </si>
  <si>
    <t>OPTIDXNIFTY27-04-2023PE15800.00</t>
  </si>
  <si>
    <t>OPTIDXNIFTY04-05-2023PE15800.00</t>
  </si>
  <si>
    <t>OPTIDXNIFTY25-05-2023CE15800.00</t>
  </si>
  <si>
    <t>OPTIDXNIFTY25-05-2023PE15800.00</t>
  </si>
  <si>
    <t>OPTIDXNIFTY29-06-2023CE15800.00</t>
  </si>
  <si>
    <t>OPTIDXNIFTY29-06-2023PE15800.00</t>
  </si>
  <si>
    <t>OPTIDXNIFTY06-04-2023PE15800.00</t>
  </si>
  <si>
    <t>OPTIDXNIFTY06-04-2023CE15800.00</t>
  </si>
  <si>
    <t>OPTIDXNIFTY13-04-2023PE15800.00</t>
  </si>
  <si>
    <t>OPTIDXNIFTY13-04-2023CE15800.00</t>
  </si>
  <si>
    <t>OPTIDXNIFTY20-04-2023CE15800.00</t>
  </si>
  <si>
    <t>OPTIDXNIFTY20-04-2023PE15800.00</t>
  </si>
  <si>
    <t>OPTIDXNIFTY20-04-2023CE15850.00</t>
  </si>
  <si>
    <t>OPTIDXNIFTY20-04-2023PE15850.00</t>
  </si>
  <si>
    <t>OPTIDXNIFTY27-04-2023CE15850.00</t>
  </si>
  <si>
    <t>OPTIDXNIFTY27-04-2023PE15850.00</t>
  </si>
  <si>
    <t>OPTIDXNIFTY25-05-2023PE15850.00</t>
  </si>
  <si>
    <t>OPTIDXNIFTY25-05-2023CE15850.00</t>
  </si>
  <si>
    <t>OPTIDXNIFTY29-06-2023PE15850.00</t>
  </si>
  <si>
    <t>OPTIDXNIFTY29-06-2023CE15850.00</t>
  </si>
  <si>
    <t>OPTIDXNIFTY06-04-2023CE15850.00</t>
  </si>
  <si>
    <t>OPTIDXNIFTY06-04-2023PE15850.00</t>
  </si>
  <si>
    <t>OPTIDXNIFTY13-04-2023PE15850.00</t>
  </si>
  <si>
    <t>OPTIDXNIFTY13-04-2023CE15850.00</t>
  </si>
  <si>
    <t>OPTIDXNIFTY04-05-2023PE15850.00</t>
  </si>
  <si>
    <t>OPTIDXNIFTY20-04-2023PE15900.00</t>
  </si>
  <si>
    <t>OPTIDXNIFTY20-04-2023CE15900.00</t>
  </si>
  <si>
    <t>OPTIDXNIFTY04-05-2023PE15900.00</t>
  </si>
  <si>
    <t>OPTIDXNIFTY25-05-2023CE15900.00</t>
  </si>
  <si>
    <t>OPTIDXNIFTY25-05-2023PE15900.00</t>
  </si>
  <si>
    <t>OPTIDXNIFTY29-06-2023CE15900.00</t>
  </si>
  <si>
    <t>OPTIDXNIFTY29-06-2023PE15900.00</t>
  </si>
  <si>
    <t>OPTIDXNIFTY13-04-2023PE15900.00</t>
  </si>
  <si>
    <t>OPTIDXNIFTY13-04-2023CE15900.00</t>
  </si>
  <si>
    <t>OPTIDXNIFTY06-04-2023CE15900.00</t>
  </si>
  <si>
    <t>OPTIDXNIFTY06-04-2023PE15900.00</t>
  </si>
  <si>
    <t>OPTIDXNIFTY27-04-2023PE15900.00</t>
  </si>
  <si>
    <t>OPTIDXNIFTY27-04-2023CE15900.00</t>
  </si>
  <si>
    <t>OPTIDXNIFTY20-04-2023PE15950.00</t>
  </si>
  <si>
    <t>OPTIDXNIFTY20-04-2023CE15950.00</t>
  </si>
  <si>
    <t>OPTIDXNIFTY27-04-2023CE15950.00</t>
  </si>
  <si>
    <t>OPTIDXNIFTY27-04-2023PE15950.00</t>
  </si>
  <si>
    <t>OPTIDXNIFTY06-04-2023PE15950.00</t>
  </si>
  <si>
    <t>OPTIDXNIFTY06-04-2023CE15950.00</t>
  </si>
  <si>
    <t>OPTIDXNIFTY25-05-2023CE15950.00</t>
  </si>
  <si>
    <t>OPTIDXNIFTY25-05-2023PE15950.00</t>
  </si>
  <si>
    <t>OPTIDXNIFTY29-06-2023CE15950.00</t>
  </si>
  <si>
    <t>OPTIDXNIFTY29-06-2023PE15950.00</t>
  </si>
  <si>
    <t>OPTIDXNIFTY13-04-2023CE15950.00</t>
  </si>
  <si>
    <t>OPTIDXNIFTY13-04-2023PE15950.00</t>
  </si>
  <si>
    <t>OPTIDXNIFTY04-05-2023PE15950.00</t>
  </si>
  <si>
    <t>OPTIDXNIFTY13-04-2023PE16000.00</t>
  </si>
  <si>
    <t>OPTIDXNIFTY13-04-2023CE16000.00</t>
  </si>
  <si>
    <t>OPTIDXNIFTY27-04-2023PE16000.00</t>
  </si>
  <si>
    <t>OPTIDXNIFTY27-04-2023CE16000.00</t>
  </si>
  <si>
    <t>OPTIDXNIFTY04-05-2023PE16000.00</t>
  </si>
  <si>
    <t>OPTIDXNIFTY25-05-2023PE16000.00</t>
  </si>
  <si>
    <t>OPTIDXNIFTY25-05-2023CE16000.00</t>
  </si>
  <si>
    <t>OPTIDXNIFTY29-06-2023PE16000.00</t>
  </si>
  <si>
    <t>OPTIDXNIFTY29-06-2023CE16000.00</t>
  </si>
  <si>
    <t>OPTIDXNIFTY28-09-2023CE16000.00</t>
  </si>
  <si>
    <t>OPTIDXNIFTY28-09-2023PE16000.00</t>
  </si>
  <si>
    <t>OPTIDXNIFTY28-12-2023PE16000.00</t>
  </si>
  <si>
    <t>OPTIDXNIFTY28-12-2023CE16000.00</t>
  </si>
  <si>
    <t>OPTIDXNIFTY28-03-2024PE16000.00</t>
  </si>
  <si>
    <t>OPTIDXNIFTY27-06-2024PE16000.00</t>
  </si>
  <si>
    <t>OPTIDXNIFTY26-12-2024CE16000.00</t>
  </si>
  <si>
    <t>OPTIDXNIFTY26-12-2024PE16000.00</t>
  </si>
  <si>
    <t>OPTIDXNIFTY26-06-2025PE16000.00</t>
  </si>
  <si>
    <t>OPTIDXNIFTY24-12-2025PE16000.00</t>
  </si>
  <si>
    <t>OPTIDXNIFTY25-06-2026PE16000.00</t>
  </si>
  <si>
    <t>OPTIDXNIFTY31-12-2026PE16000.00</t>
  </si>
  <si>
    <t>OPTIDXNIFTY24-06-2027PE16000.00</t>
  </si>
  <si>
    <t>OPTIDXNIFTY20-04-2023CE16000.00</t>
  </si>
  <si>
    <t>OPTIDXNIFTY20-04-2023PE16000.00</t>
  </si>
  <si>
    <t>OPTIDXNIFTY06-04-2023PE16000.00</t>
  </si>
  <si>
    <t>OPTIDXNIFTY06-04-2023CE16000.00</t>
  </si>
  <si>
    <t>OPTIDXNIFTY30-12-2027PE16000.00</t>
  </si>
  <si>
    <t>OPTIDXNIFTY13-04-2023CE16050.00</t>
  </si>
  <si>
    <t>OPTIDXNIFTY13-04-2023PE16050.00</t>
  </si>
  <si>
    <t>OPTIDXNIFTY27-04-2023CE16050.00</t>
  </si>
  <si>
    <t>OPTIDXNIFTY27-04-2023PE16050.00</t>
  </si>
  <si>
    <t>OPTIDXNIFTY04-05-2023PE16050.00</t>
  </si>
  <si>
    <t>OPTIDXNIFTY25-05-2023PE16050.00</t>
  </si>
  <si>
    <t>OPTIDXNIFTY25-05-2023CE16050.00</t>
  </si>
  <si>
    <t>OPTIDXNIFTY29-06-2023CE16050.00</t>
  </si>
  <si>
    <t>OPTIDXNIFTY29-06-2023PE16050.00</t>
  </si>
  <si>
    <t>OPTIDXNIFTY06-04-2023CE16050.00</t>
  </si>
  <si>
    <t>OPTIDXNIFTY06-04-2023PE16050.00</t>
  </si>
  <si>
    <t>OPTIDXNIFTY20-04-2023PE16050.00</t>
  </si>
  <si>
    <t>OPTIDXNIFTY20-04-2023CE16050.00</t>
  </si>
  <si>
    <t>OPTIDXNIFTY20-04-2023PE16100.00</t>
  </si>
  <si>
    <t>OPTIDXNIFTY20-04-2023CE16100.00</t>
  </si>
  <si>
    <t>OPTIDXNIFTY27-04-2023CE16100.00</t>
  </si>
  <si>
    <t>OPTIDXNIFTY27-04-2023PE16100.00</t>
  </si>
  <si>
    <t>OPTIDXNIFTY04-05-2023PE16100.00</t>
  </si>
  <si>
    <t>OPTIDXNIFTY25-05-2023PE16100.00</t>
  </si>
  <si>
    <t>OPTIDXNIFTY25-05-2023CE16100.00</t>
  </si>
  <si>
    <t>OPTIDXNIFTY29-06-2023PE16100.00</t>
  </si>
  <si>
    <t>OPTIDXNIFTY29-06-2023CE16100.00</t>
  </si>
  <si>
    <t>OPTIDXNIFTY06-04-2023CE16100.00</t>
  </si>
  <si>
    <t>OPTIDXNIFTY06-04-2023PE16100.00</t>
  </si>
  <si>
    <t>OPTIDXNIFTY13-04-2023CE16100.00</t>
  </si>
  <si>
    <t>OPTIDXNIFTY13-04-2023PE16100.00</t>
  </si>
  <si>
    <t>OPTIDXNIFTY06-04-2023CE16150.00</t>
  </si>
  <si>
    <t>OPTIDXNIFTY06-04-2023PE16150.00</t>
  </si>
  <si>
    <t>OPTIDXNIFTY20-04-2023PE16150.00</t>
  </si>
  <si>
    <t>OPTIDXNIFTY20-04-2023CE16150.00</t>
  </si>
  <si>
    <t>OPTIDXNIFTY27-04-2023PE16150.00</t>
  </si>
  <si>
    <t>OPTIDXNIFTY27-04-2023CE16150.00</t>
  </si>
  <si>
    <t>OPTIDXNIFTY04-05-2023PE16150.00</t>
  </si>
  <si>
    <t>OPTIDXNIFTY25-05-2023PE16150.00</t>
  </si>
  <si>
    <t>OPTIDXNIFTY25-05-2023CE16150.00</t>
  </si>
  <si>
    <t>OPTIDXNIFTY29-06-2023CE16150.00</t>
  </si>
  <si>
    <t>OPTIDXNIFTY29-06-2023PE16150.00</t>
  </si>
  <si>
    <t>OPTIDXNIFTY13-04-2023CE16150.00</t>
  </si>
  <si>
    <t>OPTIDXNIFTY13-04-2023PE16150.00</t>
  </si>
  <si>
    <t>OPTIDXNIFTY06-04-2023PE16200.00</t>
  </si>
  <si>
    <t>OPTIDXNIFTY06-04-2023CE16200.00</t>
  </si>
  <si>
    <t>OPTIDXNIFTY20-04-2023PE16200.00</t>
  </si>
  <si>
    <t>OPTIDXNIFTY20-04-2023CE16200.00</t>
  </si>
  <si>
    <t>OPTIDXNIFTY27-04-2023PE16200.00</t>
  </si>
  <si>
    <t>OPTIDXNIFTY27-04-2023CE16200.00</t>
  </si>
  <si>
    <t>OPTIDXNIFTY04-05-2023PE16200.00</t>
  </si>
  <si>
    <t>OPTIDXNIFTY25-05-2023PE16200.00</t>
  </si>
  <si>
    <t>OPTIDXNIFTY25-05-2023CE16200.00</t>
  </si>
  <si>
    <t>OPTIDXNIFTY29-06-2023CE16200.00</t>
  </si>
  <si>
    <t>OPTIDXNIFTY29-06-2023PE16200.00</t>
  </si>
  <si>
    <t>OPTIDXNIFTY13-04-2023PE16200.00</t>
  </si>
  <si>
    <t>OPTIDXNIFTY13-04-2023CE16200.00</t>
  </si>
  <si>
    <t>OPTIDXNIFTY13-04-2023PE16250.00</t>
  </si>
  <si>
    <t>OPTIDXNIFTY13-04-2023CE16250.00</t>
  </si>
  <si>
    <t>OPTIDXNIFTY20-04-2023CE16250.00</t>
  </si>
  <si>
    <t>OPTIDXNIFTY20-04-2023PE16250.00</t>
  </si>
  <si>
    <t>OPTIDXNIFTY04-05-2023PE16250.00</t>
  </si>
  <si>
    <t>OPTIDXNIFTY25-05-2023PE16250.00</t>
  </si>
  <si>
    <t>OPTIDXNIFTY25-05-2023CE16250.00</t>
  </si>
  <si>
    <t>OPTIDXNIFTY29-06-2023PE16250.00</t>
  </si>
  <si>
    <t>OPTIDXNIFTY29-06-2023CE16250.00</t>
  </si>
  <si>
    <t>OPTIDXNIFTY06-04-2023PE16250.00</t>
  </si>
  <si>
    <t>OPTIDXNIFTY06-04-2023CE16250.00</t>
  </si>
  <si>
    <t>OPTIDXNIFTY27-04-2023PE16250.00</t>
  </si>
  <si>
    <t>OPTIDXNIFTY27-04-2023CE16250.00</t>
  </si>
  <si>
    <t>OPTIDXNIFTY20-04-2023CE16300.00</t>
  </si>
  <si>
    <t>OPTIDXNIFTY20-04-2023PE16300.00</t>
  </si>
  <si>
    <t>OPTIDXNIFTY06-04-2023CE16300.00</t>
  </si>
  <si>
    <t>OPTIDXNIFTY06-04-2023PE16300.00</t>
  </si>
  <si>
    <t>OPTIDXNIFTY25-05-2023PE16300.00</t>
  </si>
  <si>
    <t>OPTIDXNIFTY25-05-2023CE16300.00</t>
  </si>
  <si>
    <t>OPTIDXNIFTY29-06-2023PE16300.00</t>
  </si>
  <si>
    <t>OPTIDXNIFTY29-06-2023CE16300.00</t>
  </si>
  <si>
    <t>OPTIDXNIFTY27-04-2023CE16300.00</t>
  </si>
  <si>
    <t>OPTIDXNIFTY27-04-2023PE16300.00</t>
  </si>
  <si>
    <t>OPTIDXNIFTY13-04-2023CE16300.00</t>
  </si>
  <si>
    <t>OPTIDXNIFTY13-04-2023PE16300.00</t>
  </si>
  <si>
    <t>OPTIDXNIFTY04-05-2023PE16300.00</t>
  </si>
  <si>
    <t>OPTIDXNIFTY27-04-2023CE16350.00</t>
  </si>
  <si>
    <t>OPTIDXNIFTY27-04-2023PE16350.00</t>
  </si>
  <si>
    <t>OPTIDXNIFTY25-05-2023CE16350.00</t>
  </si>
  <si>
    <t>OPTIDXNIFTY25-05-2023PE16350.00</t>
  </si>
  <si>
    <t>OPTIDXNIFTY29-06-2023CE16350.00</t>
  </si>
  <si>
    <t>OPTIDXNIFTY29-06-2023PE16350.00</t>
  </si>
  <si>
    <t>OPTIDXNIFTY20-04-2023PE16350.00</t>
  </si>
  <si>
    <t>OPTIDXNIFTY20-04-2023CE16350.00</t>
  </si>
  <si>
    <t>OPTIDXNIFTY04-05-2023PE16350.00</t>
  </si>
  <si>
    <t>OPTIDXNIFTY06-04-2023CE16350.00</t>
  </si>
  <si>
    <t>OPTIDXNIFTY06-04-2023PE16350.00</t>
  </si>
  <si>
    <t>OPTIDXNIFTY13-04-2023PE16350.00</t>
  </si>
  <si>
    <t>OPTIDXNIFTY13-04-2023CE16350.00</t>
  </si>
  <si>
    <t>OPTIDXNIFTY27-04-2023PE16400.00</t>
  </si>
  <si>
    <t>OPTIDXNIFTY27-04-2023CE16400.00</t>
  </si>
  <si>
    <t>OPTIDXNIFTY04-05-2023PE16400.00</t>
  </si>
  <si>
    <t>OPTIDXNIFTY25-05-2023CE16400.00</t>
  </si>
  <si>
    <t>OPTIDXNIFTY25-05-2023PE16400.00</t>
  </si>
  <si>
    <t>OPTIDXNIFTY06-04-2023PE16400.00</t>
  </si>
  <si>
    <t>OPTIDXNIFTY06-04-2023CE16400.00</t>
  </si>
  <si>
    <t>OPTIDXNIFTY13-04-2023PE16400.00</t>
  </si>
  <si>
    <t>OPTIDXNIFTY13-04-2023CE16400.00</t>
  </si>
  <si>
    <t>OPTIDXNIFTY20-04-2023PE16400.00</t>
  </si>
  <si>
    <t>OPTIDXNIFTY20-04-2023CE16400.00</t>
  </si>
  <si>
    <t>OPTIDXNIFTY29-06-2023CE16400.00</t>
  </si>
  <si>
    <t>OPTIDXNIFTY29-06-2023PE16400.00</t>
  </si>
  <si>
    <t>OPTIDXNIFTY20-04-2023CE16450.00</t>
  </si>
  <si>
    <t>OPTIDXNIFTY20-04-2023PE16450.00</t>
  </si>
  <si>
    <t>OPTIDXNIFTY27-04-2023PE16450.00</t>
  </si>
  <si>
    <t>OPTIDXNIFTY27-04-2023CE16450.00</t>
  </si>
  <si>
    <t>OPTIDXNIFTY04-05-2023PE16450.00</t>
  </si>
  <si>
    <t>OPTIDXNIFTY25-05-2023CE16450.00</t>
  </si>
  <si>
    <t>OPTIDXNIFTY25-05-2023PE16450.00</t>
  </si>
  <si>
    <t>OPTIDXNIFTY29-06-2023CE16450.00</t>
  </si>
  <si>
    <t>OPTIDXNIFTY29-06-2023PE16450.00</t>
  </si>
  <si>
    <t>OPTIDXNIFTY13-04-2023CE16450.00</t>
  </si>
  <si>
    <t>OPTIDXNIFTY13-04-2023PE16450.00</t>
  </si>
  <si>
    <t>OPTIDXNIFTY06-04-2023PE16450.00</t>
  </si>
  <si>
    <t>OPTIDXNIFTY06-04-2023CE16450.00</t>
  </si>
  <si>
    <t>OPTIDXNIFTY20-04-2023CE16500.00</t>
  </si>
  <si>
    <t>OPTIDXNIFTY20-04-2023PE16500.00</t>
  </si>
  <si>
    <t>OPTIDXNIFTY27-04-2023PE16500.00</t>
  </si>
  <si>
    <t>OPTIDXNIFTY27-04-2023CE16500.00</t>
  </si>
  <si>
    <t>OPTIDXNIFTY04-05-2023PE16500.00</t>
  </si>
  <si>
    <t>OPTIDXNIFTY25-05-2023PE16500.00</t>
  </si>
  <si>
    <t>OPTIDXNIFTY25-05-2023CE16500.00</t>
  </si>
  <si>
    <t>OPTIDXNIFTY06-04-2023PE16500.00</t>
  </si>
  <si>
    <t>OPTIDXNIFTY06-04-2023CE16500.00</t>
  </si>
  <si>
    <t>OPTIDXNIFTY28-12-2023CE16500.00</t>
  </si>
  <si>
    <t>OPTIDXNIFTY24-12-2025PE16500.00</t>
  </si>
  <si>
    <t>OPTIDXNIFTY13-04-2023PE16500.00</t>
  </si>
  <si>
    <t>OPTIDXNIFTY13-04-2023CE16500.00</t>
  </si>
  <si>
    <t>OPTIDXNIFTY29-06-2023PE16500.00</t>
  </si>
  <si>
    <t>OPTIDXNIFTY29-06-2023CE16500.00</t>
  </si>
  <si>
    <t>OPTIDXNIFTY13-04-2023PE16550.00</t>
  </si>
  <si>
    <t>OPTIDXNIFTY13-04-2023CE16550.00</t>
  </si>
  <si>
    <t>OPTIDXNIFTY27-04-2023PE16550.00</t>
  </si>
  <si>
    <t>OPTIDXNIFTY27-04-2023CE16550.00</t>
  </si>
  <si>
    <t>OPTIDXNIFTY04-05-2023PE16550.00</t>
  </si>
  <si>
    <t>OPTIDXNIFTY25-05-2023CE16550.00</t>
  </si>
  <si>
    <t>OPTIDXNIFTY25-05-2023PE16550.00</t>
  </si>
  <si>
    <t>OPTIDXNIFTY29-06-2023PE16550.00</t>
  </si>
  <si>
    <t>OPTIDXNIFTY06-04-2023CE16550.00</t>
  </si>
  <si>
    <t>OPTIDXNIFTY06-04-2023PE16550.00</t>
  </si>
  <si>
    <t>OPTIDXNIFTY20-04-2023CE16550.00</t>
  </si>
  <si>
    <t>OPTIDXNIFTY20-04-2023PE16550.00</t>
  </si>
  <si>
    <t>OPTIDXNIFTY20-04-2023CE16600.00</t>
  </si>
  <si>
    <t>OPTIDXNIFTY20-04-2023PE16600.00</t>
  </si>
  <si>
    <t>OPTIDXNIFTY04-05-2023PE16600.00</t>
  </si>
  <si>
    <t>OPTIDXNIFTY25-05-2023CE16600.00</t>
  </si>
  <si>
    <t>OPTIDXNIFTY25-05-2023PE16600.00</t>
  </si>
  <si>
    <t>OPTIDXNIFTY29-06-2023CE16600.00</t>
  </si>
  <si>
    <t>OPTIDXNIFTY29-06-2023PE16600.00</t>
  </si>
  <si>
    <t>OPTIDXNIFTY13-04-2023CE16600.00</t>
  </si>
  <si>
    <t>OPTIDXNIFTY13-04-2023PE16600.00</t>
  </si>
  <si>
    <t>OPTIDXNIFTY27-04-2023PE16600.00</t>
  </si>
  <si>
    <t>OPTIDXNIFTY27-04-2023CE16600.00</t>
  </si>
  <si>
    <t>OPTIDXNIFTY06-04-2023CE16600.00</t>
  </si>
  <si>
    <t>OPTIDXNIFTY06-04-2023PE16600.00</t>
  </si>
  <si>
    <t>OPTIDXNIFTY20-04-2023CE16650.00</t>
  </si>
  <si>
    <t>OPTIDXNIFTY20-04-2023PE16650.00</t>
  </si>
  <si>
    <t>OPTIDXNIFTY27-04-2023PE16650.00</t>
  </si>
  <si>
    <t>OPTIDXNIFTY27-04-2023CE16650.00</t>
  </si>
  <si>
    <t>OPTIDXNIFTY04-05-2023PE16650.00</t>
  </si>
  <si>
    <t>OPTIDXNIFTY06-04-2023PE16650.00</t>
  </si>
  <si>
    <t>OPTIDXNIFTY06-04-2023CE16650.00</t>
  </si>
  <si>
    <t>OPTIDXNIFTY29-06-2023PE16650.00</t>
  </si>
  <si>
    <t>OPTIDXNIFTY13-04-2023PE16650.00</t>
  </si>
  <si>
    <t>OPTIDXNIFTY13-04-2023CE16650.00</t>
  </si>
  <si>
    <t>OPTIDXNIFTY25-05-2023CE16650.00</t>
  </si>
  <si>
    <t>OPTIDXNIFTY25-05-2023PE16650.00</t>
  </si>
  <si>
    <t>OPTIDXNIFTY13-04-2023PE16700.00</t>
  </si>
  <si>
    <t>OPTIDXNIFTY13-04-2023CE16700.00</t>
  </si>
  <si>
    <t>OPTIDXNIFTY20-04-2023CE16700.00</t>
  </si>
  <si>
    <t>OPTIDXNIFTY20-04-2023PE16700.00</t>
  </si>
  <si>
    <t>OPTIDXNIFTY27-04-2023PE16700.00</t>
  </si>
  <si>
    <t>OPTIDXNIFTY27-04-2023CE16700.00</t>
  </si>
  <si>
    <t>OPTIDXNIFTY04-05-2023PE16700.00</t>
  </si>
  <si>
    <t>OPTIDXNIFTY25-05-2023PE16700.00</t>
  </si>
  <si>
    <t>OPTIDXNIFTY25-05-2023CE16700.00</t>
  </si>
  <si>
    <t>OPTIDXNIFTY29-06-2023PE16700.00</t>
  </si>
  <si>
    <t>OPTIDXNIFTY29-06-2023CE16700.00</t>
  </si>
  <si>
    <t>OPTIDXNIFTY06-04-2023PE16700.00</t>
  </si>
  <si>
    <t>OPTIDXNIFTY06-04-2023CE16700.00</t>
  </si>
  <si>
    <t>OPTIDXNIFTY13-04-2023CE16750.00</t>
  </si>
  <si>
    <t>OPTIDXNIFTY13-04-2023PE16750.00</t>
  </si>
  <si>
    <t>OPTIDXNIFTY20-04-2023CE16750.00</t>
  </si>
  <si>
    <t>OPTIDXNIFTY20-04-2023PE16750.00</t>
  </si>
  <si>
    <t>OPTIDXNIFTY27-04-2023CE16750.00</t>
  </si>
  <si>
    <t>OPTIDXNIFTY27-04-2023PE16750.00</t>
  </si>
  <si>
    <t>OPTIDXNIFTY04-05-2023PE16750.00</t>
  </si>
  <si>
    <t>OPTIDXNIFTY06-04-2023CE16750.00</t>
  </si>
  <si>
    <t>OPTIDXNIFTY06-04-2023PE16750.00</t>
  </si>
  <si>
    <t>OPTIDXNIFTY29-06-2023PE16750.00</t>
  </si>
  <si>
    <t>OPTIDXNIFTY25-05-2023PE16750.00</t>
  </si>
  <si>
    <t>OPTIDXNIFTY25-05-2023CE16750.00</t>
  </si>
  <si>
    <t>OPTIDXNIFTY06-04-2023CE16800.00</t>
  </si>
  <si>
    <t>OPTIDXNIFTY06-04-2023PE16800.00</t>
  </si>
  <si>
    <t>OPTIDXNIFTY20-04-2023PE16800.00</t>
  </si>
  <si>
    <t>OPTIDXNIFTY20-04-2023CE16800.00</t>
  </si>
  <si>
    <t>OPTIDXNIFTY27-04-2023PE16800.00</t>
  </si>
  <si>
    <t>OPTIDXNIFTY27-04-2023CE16800.00</t>
  </si>
  <si>
    <t>OPTIDXNIFTY04-05-2023PE16800.00</t>
  </si>
  <si>
    <t>OPTIDXNIFTY25-05-2023CE16800.00</t>
  </si>
  <si>
    <t>OPTIDXNIFTY25-05-2023PE16800.00</t>
  </si>
  <si>
    <t>OPTIDXNIFTY29-06-2023PE16800.00</t>
  </si>
  <si>
    <t>OPTIDXNIFTY29-06-2023CE16800.00</t>
  </si>
  <si>
    <t>OPTIDXNIFTY13-04-2023PE16800.00</t>
  </si>
  <si>
    <t>OPTIDXNIFTY13-04-2023CE16800.00</t>
  </si>
  <si>
    <t>OPTIDXNIFTY13-04-2023PE16850.00</t>
  </si>
  <si>
    <t>OPTIDXNIFTY13-04-2023CE16850.00</t>
  </si>
  <si>
    <t>OPTIDXNIFTY20-04-2023PE16850.00</t>
  </si>
  <si>
    <t>OPTIDXNIFTY20-04-2023CE16850.00</t>
  </si>
  <si>
    <t>OPTIDXNIFTY04-05-2023PE16850.00</t>
  </si>
  <si>
    <t>OPTIDXNIFTY25-05-2023PE16850.00</t>
  </si>
  <si>
    <t>OPTIDXNIFTY25-05-2023CE16850.00</t>
  </si>
  <si>
    <t>OPTIDXNIFTY29-06-2023PE16850.00</t>
  </si>
  <si>
    <t>OPTIDXNIFTY06-04-2023CE16850.00</t>
  </si>
  <si>
    <t>OPTIDXNIFTY06-04-2023PE16850.00</t>
  </si>
  <si>
    <t>OPTIDXNIFTY27-04-2023PE16850.00</t>
  </si>
  <si>
    <t>OPTIDXNIFTY27-04-2023CE16850.00</t>
  </si>
  <si>
    <t>OPTIDXNIFTY20-04-2023PE16900.00</t>
  </si>
  <si>
    <t>OPTIDXNIFTY20-04-2023CE16900.00</t>
  </si>
  <si>
    <t>OPTIDXNIFTY25-05-2023CE16900.00</t>
  </si>
  <si>
    <t>OPTIDXNIFTY25-05-2023PE16900.00</t>
  </si>
  <si>
    <t>OPTIDXNIFTY04-05-2023PE16900.00</t>
  </si>
  <si>
    <t>OPTIDXNIFTY13-04-2023PE16900.00</t>
  </si>
  <si>
    <t>OPTIDXNIFTY13-04-2023CE16900.00</t>
  </si>
  <si>
    <t>OPTIDXNIFTY29-06-2023PE16900.00</t>
  </si>
  <si>
    <t>OPTIDXNIFTY29-06-2023CE16900.00</t>
  </si>
  <si>
    <t>OPTIDXNIFTY06-04-2023PE16900.00</t>
  </si>
  <si>
    <t>OPTIDXNIFTY06-04-2023CE16900.00</t>
  </si>
  <si>
    <t>OPTIDXNIFTY27-04-2023CE16900.00</t>
  </si>
  <si>
    <t>OPTIDXNIFTY27-04-2023PE16900.00</t>
  </si>
  <si>
    <t>OPTIDXNIFTY13-04-2023CE16950.00</t>
  </si>
  <si>
    <t>OPTIDXNIFTY13-04-2023PE16950.00</t>
  </si>
  <si>
    <t>OPTIDXNIFTY27-04-2023PE16950.00</t>
  </si>
  <si>
    <t>OPTIDXNIFTY27-04-2023CE16950.00</t>
  </si>
  <si>
    <t>OPTIDXNIFTY04-05-2023PE16950.00</t>
  </si>
  <si>
    <t>OPTIDXNIFTY25-05-2023PE16950.00</t>
  </si>
  <si>
    <t>OPTIDXNIFTY25-05-2023CE16950.00</t>
  </si>
  <si>
    <t>OPTIDXNIFTY29-06-2023PE16950.00</t>
  </si>
  <si>
    <t>OPTIDXNIFTY06-04-2023PE16950.00</t>
  </si>
  <si>
    <t>OPTIDXNIFTY06-04-2023CE16950.00</t>
  </si>
  <si>
    <t>OPTIDXNIFTY20-04-2023PE16950.00</t>
  </si>
  <si>
    <t>OPTIDXNIFTY20-04-2023CE16950.00</t>
  </si>
  <si>
    <t>OPTIDXNIFTY13-04-2023PE17000.00</t>
  </si>
  <si>
    <t>OPTIDXNIFTY13-04-2023CE17000.00</t>
  </si>
  <si>
    <t>OPTIDXNIFTY20-04-2023CE17000.00</t>
  </si>
  <si>
    <t>OPTIDXNIFTY20-04-2023PE17000.00</t>
  </si>
  <si>
    <t>OPTIDXNIFTY27-04-2023CE17000.00</t>
  </si>
  <si>
    <t>OPTIDXNIFTY27-04-2023PE17000.00</t>
  </si>
  <si>
    <t>OPTIDXNIFTY04-05-2023PE17000.00</t>
  </si>
  <si>
    <t>OPTIDXNIFTY04-05-2023CE17000.00</t>
  </si>
  <si>
    <t>OPTIDXNIFTY25-05-2023PE17000.00</t>
  </si>
  <si>
    <t>OPTIDXNIFTY25-05-2023CE17000.00</t>
  </si>
  <si>
    <t>OPTIDXNIFTY29-06-2023PE17000.00</t>
  </si>
  <si>
    <t>OPTIDXNIFTY29-06-2023CE17000.00</t>
  </si>
  <si>
    <t>OPTIDXNIFTY28-09-2023PE17000.00</t>
  </si>
  <si>
    <t>OPTIDXNIFTY28-09-2023CE17000.00</t>
  </si>
  <si>
    <t>OPTIDXNIFTY28-12-2023PE17000.00</t>
  </si>
  <si>
    <t>OPTIDXNIFTY28-12-2023CE17000.00</t>
  </si>
  <si>
    <t>OPTIDXNIFTY28-03-2024PE17000.00</t>
  </si>
  <si>
    <t>OPTIDXNIFTY28-03-2024CE17000.00</t>
  </si>
  <si>
    <t>OPTIDXNIFTY27-06-2024CE17000.00</t>
  </si>
  <si>
    <t>OPTIDXNIFTY27-06-2024PE17000.00</t>
  </si>
  <si>
    <t>OPTIDXNIFTY26-12-2024PE17000.00</t>
  </si>
  <si>
    <t>OPTIDXNIFTY26-12-2024CE17000.00</t>
  </si>
  <si>
    <t>OPTIDXNIFTY26-06-2025CE17000.00</t>
  </si>
  <si>
    <t>OPTIDXNIFTY26-06-2025PE17000.00</t>
  </si>
  <si>
    <t>OPTIDXNIFTY06-04-2023PE17000.00</t>
  </si>
  <si>
    <t>OPTIDXNIFTY06-04-2023CE17000.00</t>
  </si>
  <si>
    <t>OPTIDXNIFTY25-06-2026PE17000.00</t>
  </si>
  <si>
    <t>OPTIDXNIFTY31-12-2026PE17000.00</t>
  </si>
  <si>
    <t>OPTIDXNIFTY24-06-2027PE17000.00</t>
  </si>
  <si>
    <t>OPTIDXNIFTY30-12-2027PE17000.00</t>
  </si>
  <si>
    <t>OPTIDXNIFTY24-12-2025PE17000.00</t>
  </si>
  <si>
    <t>OPTIDXNIFTY24-12-2025CE17000.00</t>
  </si>
  <si>
    <t>OPTIDXNIFTY06-04-2023CE17050.00</t>
  </si>
  <si>
    <t>OPTIDXNIFTY06-04-2023PE17050.00</t>
  </si>
  <si>
    <t>OPTIDXNIFTY20-04-2023PE17050.00</t>
  </si>
  <si>
    <t>OPTIDXNIFTY20-04-2023CE17050.00</t>
  </si>
  <si>
    <t>OPTIDXNIFTY27-04-2023CE17050.00</t>
  </si>
  <si>
    <t>OPTIDXNIFTY27-04-2023PE17050.00</t>
  </si>
  <si>
    <t>OPTIDXNIFTY04-05-2023PE17050.00</t>
  </si>
  <si>
    <t>OPTIDXNIFTY25-05-2023CE17050.00</t>
  </si>
  <si>
    <t>OPTIDXNIFTY25-05-2023PE17050.00</t>
  </si>
  <si>
    <t>OPTIDXNIFTY29-06-2023PE17050.00</t>
  </si>
  <si>
    <t>OPTIDXNIFTY13-04-2023CE17050.00</t>
  </si>
  <si>
    <t>OPTIDXNIFTY13-04-2023PE17050.00</t>
  </si>
  <si>
    <t>OPTIDXNIFTY13-04-2023CE17100.00</t>
  </si>
  <si>
    <t>OPTIDXNIFTY13-04-2023PE17100.00</t>
  </si>
  <si>
    <t>OPTIDXNIFTY27-04-2023CE17100.00</t>
  </si>
  <si>
    <t>OPTIDXNIFTY27-04-2023PE17100.00</t>
  </si>
  <si>
    <t>OPTIDXNIFTY04-05-2023PE17100.00</t>
  </si>
  <si>
    <t>OPTIDXNIFTY04-05-2023CE17100.00</t>
  </si>
  <si>
    <t>OPTIDXNIFTY25-05-2023CE17100.00</t>
  </si>
  <si>
    <t>OPTIDXNIFTY25-05-2023PE17100.00</t>
  </si>
  <si>
    <t>OPTIDXNIFTY29-06-2023CE17100.00</t>
  </si>
  <si>
    <t>OPTIDXNIFTY29-06-2023PE17100.00</t>
  </si>
  <si>
    <t>OPTIDXNIFTY06-04-2023PE17100.00</t>
  </si>
  <si>
    <t>OPTIDXNIFTY06-04-2023CE17100.00</t>
  </si>
  <si>
    <t>OPTIDXNIFTY20-04-2023PE17100.00</t>
  </si>
  <si>
    <t>OPTIDXNIFTY20-04-2023CE17100.00</t>
  </si>
  <si>
    <t>OPTIDXNIFTY13-04-2023CE17150.00</t>
  </si>
  <si>
    <t>OPTIDXNIFTY13-04-2023PE17150.00</t>
  </si>
  <si>
    <t>OPTIDXNIFTY20-04-2023CE17150.00</t>
  </si>
  <si>
    <t>OPTIDXNIFTY20-04-2023PE17150.00</t>
  </si>
  <si>
    <t>OPTIDXNIFTY27-04-2023PE17150.00</t>
  </si>
  <si>
    <t>OPTIDXNIFTY27-04-2023CE17150.00</t>
  </si>
  <si>
    <t>OPTIDXNIFTY06-04-2023PE17150.00</t>
  </si>
  <si>
    <t>OPTIDXNIFTY06-04-2023CE17150.00</t>
  </si>
  <si>
    <t>OPTIDXNIFTY25-05-2023PE17150.00</t>
  </si>
  <si>
    <t>OPTIDXNIFTY25-05-2023CE17150.00</t>
  </si>
  <si>
    <t>OPTIDXNIFTY29-06-2023PE17150.00</t>
  </si>
  <si>
    <t>OPTIDXNIFTY04-05-2023PE17150.00</t>
  </si>
  <si>
    <t>OPTIDXNIFTY06-04-2023CE17200.00</t>
  </si>
  <si>
    <t>OPTIDXNIFTY06-04-2023PE17200.00</t>
  </si>
  <si>
    <t>OPTIDXNIFTY13-04-2023PE17200.00</t>
  </si>
  <si>
    <t>OPTIDXNIFTY13-04-2023CE17200.00</t>
  </si>
  <si>
    <t>OPTIDXNIFTY20-04-2023PE17200.00</t>
  </si>
  <si>
    <t>OPTIDXNIFTY20-04-2023CE17200.00</t>
  </si>
  <si>
    <t>OPTIDXNIFTY27-04-2023CE17200.00</t>
  </si>
  <si>
    <t>OPTIDXNIFTY27-04-2023PE17200.00</t>
  </si>
  <si>
    <t>OPTIDXNIFTY04-05-2023CE17200.00</t>
  </si>
  <si>
    <t>OPTIDXNIFTY04-05-2023PE17200.00</t>
  </si>
  <si>
    <t>OPTIDXNIFTY25-05-2023CE17200.00</t>
  </si>
  <si>
    <t>OPTIDXNIFTY25-05-2023PE17200.00</t>
  </si>
  <si>
    <t>OPTIDXNIFTY29-06-2023CE17200.00</t>
  </si>
  <si>
    <t>OPTIDXNIFTY29-06-2023PE17200.00</t>
  </si>
  <si>
    <t>OPTIDXNIFTY06-04-2023PE17250.00</t>
  </si>
  <si>
    <t>OPTIDXNIFTY06-04-2023CE17250.00</t>
  </si>
  <si>
    <t>OPTIDXNIFTY13-04-2023PE17250.00</t>
  </si>
  <si>
    <t>OPTIDXNIFTY13-04-2023CE17250.00</t>
  </si>
  <si>
    <t>OPTIDXNIFTY20-04-2023CE17250.00</t>
  </si>
  <si>
    <t>OPTIDXNIFTY20-04-2023PE17250.00</t>
  </si>
  <si>
    <t>OPTIDXNIFTY27-04-2023CE17250.00</t>
  </si>
  <si>
    <t>OPTIDXNIFTY27-04-2023PE17250.00</t>
  </si>
  <si>
    <t>OPTIDXNIFTY04-05-2023PE17250.00</t>
  </si>
  <si>
    <t>OPTIDXNIFTY04-05-2023CE17250.00</t>
  </si>
  <si>
    <t>OPTIDXNIFTY25-05-2023CE17250.00</t>
  </si>
  <si>
    <t>OPTIDXNIFTY25-05-2023PE17250.00</t>
  </si>
  <si>
    <t>OPTIDXNIFTY29-06-2023PE17250.00</t>
  </si>
  <si>
    <t>OPTIDXNIFTY06-04-2023CE17300.00</t>
  </si>
  <si>
    <t>OPTIDXNIFTY06-04-2023PE17300.00</t>
  </si>
  <si>
    <t>OPTIDXNIFTY13-04-2023CE17300.00</t>
  </si>
  <si>
    <t>OPTIDXNIFTY13-04-2023PE17300.00</t>
  </si>
  <si>
    <t>OPTIDXNIFTY27-04-2023PE17300.00</t>
  </si>
  <si>
    <t>OPTIDXNIFTY27-04-2023CE17300.00</t>
  </si>
  <si>
    <t>OPTIDXNIFTY04-05-2023CE17300.00</t>
  </si>
  <si>
    <t>OPTIDXNIFTY04-05-2023PE17300.00</t>
  </si>
  <si>
    <t>OPTIDXNIFTY25-05-2023PE17300.00</t>
  </si>
  <si>
    <t>OPTIDXNIFTY25-05-2023CE17300.00</t>
  </si>
  <si>
    <t>OPTIDXNIFTY29-06-2023CE17300.00</t>
  </si>
  <si>
    <t>OPTIDXNIFTY29-06-2023PE17300.00</t>
  </si>
  <si>
    <t>OPTIDXNIFTY20-04-2023CE17300.00</t>
  </si>
  <si>
    <t>OPTIDXNIFTY20-04-2023PE17300.00</t>
  </si>
  <si>
    <t>OPTIDXNIFTY13-04-2023PE17350.00</t>
  </si>
  <si>
    <t>OPTIDXNIFTY13-04-2023CE17350.00</t>
  </si>
  <si>
    <t>OPTIDXNIFTY20-04-2023PE17350.00</t>
  </si>
  <si>
    <t>OPTIDXNIFTY20-04-2023CE17350.00</t>
  </si>
  <si>
    <t>OPTIDXNIFTY04-05-2023PE17350.00</t>
  </si>
  <si>
    <t>OPTIDXNIFTY04-05-2023CE17350.00</t>
  </si>
  <si>
    <t>OPTIDXNIFTY25-05-2023CE17350.00</t>
  </si>
  <si>
    <t>OPTIDXNIFTY25-05-2023PE17350.00</t>
  </si>
  <si>
    <t>OPTIDXNIFTY29-06-2023PE17350.00</t>
  </si>
  <si>
    <t>OPTIDXNIFTY06-04-2023CE17350.00</t>
  </si>
  <si>
    <t>OPTIDXNIFTY06-04-2023PE17350.00</t>
  </si>
  <si>
    <t>OPTIDXNIFTY27-04-2023PE17350.00</t>
  </si>
  <si>
    <t>OPTIDXNIFTY27-04-2023CE17350.00</t>
  </si>
  <si>
    <t>OPTIDXNIFTY20-04-2023CE17400.00</t>
  </si>
  <si>
    <t>OPTIDXNIFTY20-04-2023PE17400.00</t>
  </si>
  <si>
    <t>OPTIDXNIFTY06-04-2023CE17400.00</t>
  </si>
  <si>
    <t>OPTIDXNIFTY06-04-2023PE17400.00</t>
  </si>
  <si>
    <t>OPTIDXNIFTY25-05-2023CE17400.00</t>
  </si>
  <si>
    <t>OPTIDXNIFTY25-05-2023PE17400.00</t>
  </si>
  <si>
    <t>OPTIDXNIFTY29-06-2023PE17400.00</t>
  </si>
  <si>
    <t>OPTIDXNIFTY29-06-2023CE17400.00</t>
  </si>
  <si>
    <t>OPTIDXNIFTY27-04-2023CE17400.00</t>
  </si>
  <si>
    <t>OPTIDXNIFTY27-04-2023PE17400.00</t>
  </si>
  <si>
    <t>OPTIDXNIFTY13-04-2023PE17400.00</t>
  </si>
  <si>
    <t>OPTIDXNIFTY13-04-2023CE17400.00</t>
  </si>
  <si>
    <t>OPTIDXNIFTY04-05-2023CE17400.00</t>
  </si>
  <si>
    <t>OPTIDXNIFTY04-05-2023PE17400.00</t>
  </si>
  <si>
    <t>OPTIDXNIFTY27-04-2023PE17450.00</t>
  </si>
  <si>
    <t>OPTIDXNIFTY27-04-2023CE17450.00</t>
  </si>
  <si>
    <t>OPTIDXNIFTY25-05-2023PE17450.00</t>
  </si>
  <si>
    <t>OPTIDXNIFTY25-05-2023CE17450.00</t>
  </si>
  <si>
    <t>OPTIDXNIFTY29-06-2023PE17450.00</t>
  </si>
  <si>
    <t>OPTIDXNIFTY20-04-2023PE17450.00</t>
  </si>
  <si>
    <t>OPTIDXNIFTY20-04-2023CE17450.00</t>
  </si>
  <si>
    <t>OPTIDXNIFTY04-05-2023CE17450.00</t>
  </si>
  <si>
    <t>OPTIDXNIFTY04-05-2023PE17450.00</t>
  </si>
  <si>
    <t>OPTIDXNIFTY06-04-2023CE17450.00</t>
  </si>
  <si>
    <t>OPTIDXNIFTY06-04-2023PE17450.00</t>
  </si>
  <si>
    <t>OPTIDXNIFTY13-04-2023PE17450.00</t>
  </si>
  <si>
    <t>OPTIDXNIFTY13-04-2023CE17450.00</t>
  </si>
  <si>
    <t>OPTIDXNIFTY27-04-2023CE17500.00</t>
  </si>
  <si>
    <t>OPTIDXNIFTY27-04-2023PE17500.00</t>
  </si>
  <si>
    <t>OPTIDXNIFTY04-05-2023PE17500.00</t>
  </si>
  <si>
    <t>OPTIDXNIFTY04-05-2023CE17500.00</t>
  </si>
  <si>
    <t>OPTIDXNIFTY25-05-2023CE17500.00</t>
  </si>
  <si>
    <t>OPTIDXNIFTY25-05-2023PE17500.00</t>
  </si>
  <si>
    <t>OPTIDXNIFTY29-06-2023CE17500.00</t>
  </si>
  <si>
    <t>OPTIDXNIFTY29-06-2023PE17500.00</t>
  </si>
  <si>
    <t>OPTIDXNIFTY06-04-2023PE17500.00</t>
  </si>
  <si>
    <t>OPTIDXNIFTY06-04-2023CE17500.00</t>
  </si>
  <si>
    <t>OPTIDXNIFTY13-04-2023CE17500.00</t>
  </si>
  <si>
    <t>OPTIDXNIFTY13-04-2023PE17500.00</t>
  </si>
  <si>
    <t>OPTIDXNIFTY20-04-2023PE17500.00</t>
  </si>
  <si>
    <t>OPTIDXNIFTY20-04-2023CE17500.00</t>
  </si>
  <si>
    <t>OPTIDXNIFTY28-12-2023CE17500.00</t>
  </si>
  <si>
    <t>OPTIDXNIFTY28-12-2023PE17500.00</t>
  </si>
  <si>
    <t>OPTIDXNIFTY20-04-2023PE17550.00</t>
  </si>
  <si>
    <t>OPTIDXNIFTY20-04-2023CE17550.00</t>
  </si>
  <si>
    <t>OPTIDXNIFTY27-04-2023CE17550.00</t>
  </si>
  <si>
    <t>OPTIDXNIFTY27-04-2023PE17550.00</t>
  </si>
  <si>
    <t>OPTIDXNIFTY04-05-2023CE17550.00</t>
  </si>
  <si>
    <t>OPTIDXNIFTY25-05-2023CE17550.00</t>
  </si>
  <si>
    <t>OPTIDXNIFTY25-05-2023PE17550.00</t>
  </si>
  <si>
    <t>OPTIDXNIFTY29-06-2023PE17550.00</t>
  </si>
  <si>
    <t>OPTIDXNIFTY13-04-2023PE17550.00</t>
  </si>
  <si>
    <t>OPTIDXNIFTY13-04-2023CE17550.00</t>
  </si>
  <si>
    <t>OPTIDXNIFTY06-04-2023CE17550.00</t>
  </si>
  <si>
    <t>OPTIDXNIFTY06-04-2023PE17550.00</t>
  </si>
  <si>
    <t>OPTIDXNIFTY20-04-2023PE17600.00</t>
  </si>
  <si>
    <t>OPTIDXNIFTY20-04-2023CE17600.00</t>
  </si>
  <si>
    <t>OPTIDXNIFTY27-04-2023CE17600.00</t>
  </si>
  <si>
    <t>OPTIDXNIFTY27-04-2023PE17600.00</t>
  </si>
  <si>
    <t>OPTIDXNIFTY04-05-2023CE17600.00</t>
  </si>
  <si>
    <t>OPTIDXNIFTY06-04-2023CE17600.00</t>
  </si>
  <si>
    <t>OPTIDXNIFTY06-04-2023PE17600.00</t>
  </si>
  <si>
    <t>OPTIDXNIFTY29-06-2023CE17600.00</t>
  </si>
  <si>
    <t>OPTIDXNIFTY29-06-2023PE17600.00</t>
  </si>
  <si>
    <t>OPTIDXNIFTY13-04-2023CE17600.00</t>
  </si>
  <si>
    <t>OPTIDXNIFTY13-04-2023PE17600.00</t>
  </si>
  <si>
    <t>OPTIDXNIFTY25-05-2023PE17600.00</t>
  </si>
  <si>
    <t>OPTIDXNIFTY25-05-2023CE17600.00</t>
  </si>
  <si>
    <t>OPTIDXNIFTY13-04-2023CE17650.00</t>
  </si>
  <si>
    <t>OPTIDXNIFTY13-04-2023PE17650.00</t>
  </si>
  <si>
    <t>OPTIDXNIFTY27-04-2023CE17650.00</t>
  </si>
  <si>
    <t>OPTIDXNIFTY27-04-2023PE17650.00</t>
  </si>
  <si>
    <t>OPTIDXNIFTY04-05-2023CE17650.00</t>
  </si>
  <si>
    <t>OPTIDXNIFTY25-05-2023PE17650.00</t>
  </si>
  <si>
    <t>OPTIDXNIFTY25-05-2023CE17650.00</t>
  </si>
  <si>
    <t>OPTIDXNIFTY29-06-2023PE17650.00</t>
  </si>
  <si>
    <t>OPTIDXNIFTY06-04-2023PE17650.00</t>
  </si>
  <si>
    <t>OPTIDXNIFTY06-04-2023CE17650.00</t>
  </si>
  <si>
    <t>OPTIDXNIFTY20-04-2023PE17650.00</t>
  </si>
  <si>
    <t>OPTIDXNIFTY20-04-2023CE17650.00</t>
  </si>
  <si>
    <t>OPTIDXNIFTY20-04-2023CE17700.00</t>
  </si>
  <si>
    <t>OPTIDXNIFTY20-04-2023PE17700.00</t>
  </si>
  <si>
    <t>OPTIDXNIFTY04-05-2023CE17700.00</t>
  </si>
  <si>
    <t>OPTIDXNIFTY25-05-2023PE17700.00</t>
  </si>
  <si>
    <t>OPTIDXNIFTY25-05-2023CE17700.00</t>
  </si>
  <si>
    <t>OPTIDXNIFTY29-06-2023CE17700.00</t>
  </si>
  <si>
    <t>OPTIDXNIFTY29-06-2023PE17700.00</t>
  </si>
  <si>
    <t>OPTIDXNIFTY13-04-2023PE17700.00</t>
  </si>
  <si>
    <t>OPTIDXNIFTY13-04-2023CE17700.00</t>
  </si>
  <si>
    <t>OPTIDXNIFTY27-04-2023PE17700.00</t>
  </si>
  <si>
    <t>OPTIDXNIFTY27-04-2023CE17700.00</t>
  </si>
  <si>
    <t>OPTIDXNIFTY06-04-2023PE17700.00</t>
  </si>
  <si>
    <t>OPTIDXNIFTY06-04-2023CE17700.00</t>
  </si>
  <si>
    <t>OPTIDXNIFTY20-04-2023CE17750.00</t>
  </si>
  <si>
    <t>OPTIDXNIFTY20-04-2023PE17750.00</t>
  </si>
  <si>
    <t>OPTIDXNIFTY27-04-2023CE17750.00</t>
  </si>
  <si>
    <t>OPTIDXNIFTY27-04-2023PE17750.00</t>
  </si>
  <si>
    <t>OPTIDXNIFTY04-05-2023CE17750.00</t>
  </si>
  <si>
    <t>OPTIDXNIFTY06-04-2023CE17750.00</t>
  </si>
  <si>
    <t>OPTIDXNIFTY06-04-2023PE17750.00</t>
  </si>
  <si>
    <t>OPTIDXNIFTY29-06-2023PE17750.00</t>
  </si>
  <si>
    <t>OPTIDXNIFTY13-04-2023CE17750.00</t>
  </si>
  <si>
    <t>OPTIDXNIFTY13-04-2023PE17750.00</t>
  </si>
  <si>
    <t>OPTIDXNIFTY25-05-2023PE17750.00</t>
  </si>
  <si>
    <t>OPTIDXNIFTY25-05-2023CE17750.00</t>
  </si>
  <si>
    <t>OPTIDXNIFTY13-04-2023PE17800.00</t>
  </si>
  <si>
    <t>OPTIDXNIFTY13-04-2023CE17800.00</t>
  </si>
  <si>
    <t>OPTIDXNIFTY20-04-2023PE17800.00</t>
  </si>
  <si>
    <t>OPTIDXNIFTY20-04-2023CE17800.00</t>
  </si>
  <si>
    <t>OPTIDXNIFTY27-04-2023CE17800.00</t>
  </si>
  <si>
    <t>OPTIDXNIFTY27-04-2023PE17800.00</t>
  </si>
  <si>
    <t>OPTIDXNIFTY04-05-2023PE17800.00</t>
  </si>
  <si>
    <t>OPTIDXNIFTY04-05-2023CE17800.00</t>
  </si>
  <si>
    <t>OPTIDXNIFTY25-05-2023CE17800.00</t>
  </si>
  <si>
    <t>OPTIDXNIFTY25-05-2023PE17800.00</t>
  </si>
  <si>
    <t>OPTIDXNIFTY29-06-2023PE17800.00</t>
  </si>
  <si>
    <t>OPTIDXNIFTY29-06-2023CE17800.00</t>
  </si>
  <si>
    <t>OPTIDXNIFTY06-04-2023PE17800.00</t>
  </si>
  <si>
    <t>OPTIDXNIFTY06-04-2023CE17800.00</t>
  </si>
  <si>
    <t>OPTIDXNIFTY13-04-2023CE17850.00</t>
  </si>
  <si>
    <t>OPTIDXNIFTY13-04-2023PE17850.00</t>
  </si>
  <si>
    <t>OPTIDXNIFTY20-04-2023PE17850.00</t>
  </si>
  <si>
    <t>OPTIDXNIFTY20-04-2023CE17850.00</t>
  </si>
  <si>
    <t>OPTIDXNIFTY27-04-2023PE17850.00</t>
  </si>
  <si>
    <t>OPTIDXNIFTY27-04-2023CE17850.00</t>
  </si>
  <si>
    <t>OPTIDXNIFTY04-05-2023CE17850.00</t>
  </si>
  <si>
    <t>OPTIDXNIFTY25-05-2023PE17850.00</t>
  </si>
  <si>
    <t>OPTIDXNIFTY25-05-2023CE17850.00</t>
  </si>
  <si>
    <t>OPTIDXNIFTY06-04-2023PE17850.00</t>
  </si>
  <si>
    <t>OPTIDXNIFTY06-04-2023CE17850.00</t>
  </si>
  <si>
    <t>OPTIDXNIFTY29-06-2023PE17850.00</t>
  </si>
  <si>
    <t>OPTIDXNIFTY06-04-2023PE17900.00</t>
  </si>
  <si>
    <t>OPTIDXNIFTY06-04-2023CE17900.00</t>
  </si>
  <si>
    <t>OPTIDXNIFTY20-04-2023PE17900.00</t>
  </si>
  <si>
    <t>OPTIDXNIFTY20-04-2023CE17900.00</t>
  </si>
  <si>
    <t>OPTIDXNIFTY27-04-2023PE17900.00</t>
  </si>
  <si>
    <t>OPTIDXNIFTY27-04-2023CE17900.00</t>
  </si>
  <si>
    <t>OPTIDXNIFTY04-05-2023CE17900.00</t>
  </si>
  <si>
    <t>OPTIDXNIFTY25-05-2023PE17900.00</t>
  </si>
  <si>
    <t>OPTIDXNIFTY25-05-2023CE17900.00</t>
  </si>
  <si>
    <t>OPTIDXNIFTY29-06-2023CE17900.00</t>
  </si>
  <si>
    <t>OPTIDXNIFTY29-06-2023PE17900.00</t>
  </si>
  <si>
    <t>OPTIDXNIFTY13-04-2023CE17900.00</t>
  </si>
  <si>
    <t>OPTIDXNIFTY13-04-2023PE17900.00</t>
  </si>
  <si>
    <t>OPTIDXNIFTY13-04-2023PE17950.00</t>
  </si>
  <si>
    <t>OPTIDXNIFTY13-04-2023CE17950.00</t>
  </si>
  <si>
    <t>OPTIDXNIFTY20-04-2023CE17950.00</t>
  </si>
  <si>
    <t>OPTIDXNIFTY20-04-2023PE17950.00</t>
  </si>
  <si>
    <t>OPTIDXNIFTY04-05-2023CE17950.00</t>
  </si>
  <si>
    <t>OPTIDXNIFTY25-05-2023CE17950.00</t>
  </si>
  <si>
    <t>OPTIDXNIFTY25-05-2023PE17950.00</t>
  </si>
  <si>
    <t>OPTIDXNIFTY29-06-2023PE17950.00</t>
  </si>
  <si>
    <t>OPTIDXNIFTY29-06-2023CE17950.00</t>
  </si>
  <si>
    <t>OPTIDXNIFTY06-04-2023PE17950.00</t>
  </si>
  <si>
    <t>OPTIDXNIFTY06-04-2023CE17950.00</t>
  </si>
  <si>
    <t>OPTIDXNIFTY27-04-2023CE17950.00</t>
  </si>
  <si>
    <t>OPTIDXNIFTY27-04-2023PE17950.00</t>
  </si>
  <si>
    <t>OPTIDXNIFTY26-12-2024PE18000.00</t>
  </si>
  <si>
    <t>OPTIDXNIFTY26-12-2024CE18000.00</t>
  </si>
  <si>
    <t>OPTIDXNIFTY20-04-2023PE18000.00</t>
  </si>
  <si>
    <t>OPTIDXNIFTY20-04-2023CE18000.00</t>
  </si>
  <si>
    <t>OPTIDXNIFTY04-05-2023PE18000.00</t>
  </si>
  <si>
    <t>OPTIDXNIFTY04-05-2023CE18000.00</t>
  </si>
  <si>
    <t>OPTIDXNIFTY25-05-2023PE18000.00</t>
  </si>
  <si>
    <t>OPTIDXNIFTY25-05-2023CE18000.00</t>
  </si>
  <si>
    <t>OPTIDXNIFTY29-06-2023CE18000.00</t>
  </si>
  <si>
    <t>OPTIDXNIFTY29-06-2023PE18000.00</t>
  </si>
  <si>
    <t>OPTIDXNIFTY13-04-2023PE18000.00</t>
  </si>
  <si>
    <t>OPTIDXNIFTY13-04-2023CE18000.00</t>
  </si>
  <si>
    <t>OPTIDXNIFTY28-12-2023CE18000.00</t>
  </si>
  <si>
    <t>OPTIDXNIFTY28-12-2023PE18000.00</t>
  </si>
  <si>
    <t>OPTIDXNIFTY28-03-2024PE18000.00</t>
  </si>
  <si>
    <t>OPTIDXNIFTY27-06-2024PE18000.00</t>
  </si>
  <si>
    <t>OPTIDXNIFTY27-06-2024CE18000.00</t>
  </si>
  <si>
    <t>OPTIDXNIFTY27-04-2023PE18000.00</t>
  </si>
  <si>
    <t>OPTIDXNIFTY27-04-2023CE18000.00</t>
  </si>
  <si>
    <t>OPTIDXNIFTY26-06-2025CE18000.00</t>
  </si>
  <si>
    <t>OPTIDXNIFTY26-06-2025PE18000.00</t>
  </si>
  <si>
    <t>OPTIDXNIFTY24-12-2025PE18000.00</t>
  </si>
  <si>
    <t>OPTIDXNIFTY24-12-2025CE18000.00</t>
  </si>
  <si>
    <t>OPTIDXNIFTY25-06-2026PE18000.00</t>
  </si>
  <si>
    <t>OPTIDXNIFTY25-06-2026CE18000.00</t>
  </si>
  <si>
    <t>OPTIDXNIFTY31-12-2026PE18000.00</t>
  </si>
  <si>
    <t>OPTIDXNIFTY24-06-2027PE18000.00</t>
  </si>
  <si>
    <t>OPTIDXNIFTY30-12-2027PE18000.00</t>
  </si>
  <si>
    <t>OPTIDXNIFTY06-04-2023CE18000.00</t>
  </si>
  <si>
    <t>OPTIDXNIFTY06-04-2023PE18000.00</t>
  </si>
  <si>
    <t>OPTIDXNIFTY28-09-2023PE18000.00</t>
  </si>
  <si>
    <t>OPTIDXNIFTY28-09-2023CE18000.00</t>
  </si>
  <si>
    <t>OPTIDXNIFTY13-04-2023CE18050.00</t>
  </si>
  <si>
    <t>OPTIDXNIFTY13-04-2023PE18050.00</t>
  </si>
  <si>
    <t>OPTIDXNIFTY20-04-2023CE18050.00</t>
  </si>
  <si>
    <t>OPTIDXNIFTY20-04-2023PE18050.00</t>
  </si>
  <si>
    <t>OPTIDXNIFTY27-04-2023PE18050.00</t>
  </si>
  <si>
    <t>OPTIDXNIFTY27-04-2023CE18050.00</t>
  </si>
  <si>
    <t>OPTIDXNIFTY04-05-2023CE18050.00</t>
  </si>
  <si>
    <t>OPTIDXNIFTY25-05-2023CE18050.00</t>
  </si>
  <si>
    <t>OPTIDXNIFTY25-05-2023PE18050.00</t>
  </si>
  <si>
    <t>OPTIDXNIFTY29-06-2023PE18050.00</t>
  </si>
  <si>
    <t>OPTIDXNIFTY06-04-2023CE18050.00</t>
  </si>
  <si>
    <t>OPTIDXNIFTY06-04-2023PE18050.00</t>
  </si>
  <si>
    <t>OPTIDXNIFTY13-04-2023CE18100.00</t>
  </si>
  <si>
    <t>OPTIDXNIFTY13-04-2023PE18100.00</t>
  </si>
  <si>
    <t>OPTIDXNIFTY20-04-2023PE18100.00</t>
  </si>
  <si>
    <t>OPTIDXNIFTY20-04-2023CE18100.00</t>
  </si>
  <si>
    <t>OPTIDXNIFTY27-04-2023CE18100.00</t>
  </si>
  <si>
    <t>OPTIDXNIFTY27-04-2023PE18100.00</t>
  </si>
  <si>
    <t>OPTIDXNIFTY04-05-2023CE18100.00</t>
  </si>
  <si>
    <t>OPTIDXNIFTY25-05-2023PE18100.00</t>
  </si>
  <si>
    <t>OPTIDXNIFTY25-05-2023CE18100.00</t>
  </si>
  <si>
    <t>OPTIDXNIFTY29-06-2023PE18100.00</t>
  </si>
  <si>
    <t>OPTIDXNIFTY29-06-2023CE18100.00</t>
  </si>
  <si>
    <t>OPTIDXNIFTY06-04-2023PE18100.00</t>
  </si>
  <si>
    <t>OPTIDXNIFTY06-04-2023CE18100.00</t>
  </si>
  <si>
    <t>OPTIDXNIFTY13-04-2023CE18150.00</t>
  </si>
  <si>
    <t>OPTIDXNIFTY13-04-2023PE18150.00</t>
  </si>
  <si>
    <t>OPTIDXNIFTY27-04-2023PE18150.00</t>
  </si>
  <si>
    <t>OPTIDXNIFTY27-04-2023CE18150.00</t>
  </si>
  <si>
    <t>OPTIDXNIFTY04-05-2023CE18150.00</t>
  </si>
  <si>
    <t>OPTIDXNIFTY25-05-2023PE18150.00</t>
  </si>
  <si>
    <t>OPTIDXNIFTY25-05-2023CE18150.00</t>
  </si>
  <si>
    <t>OPTIDXNIFTY29-06-2023PE18150.00</t>
  </si>
  <si>
    <t>OPTIDXNIFTY06-04-2023PE18150.00</t>
  </si>
  <si>
    <t>OPTIDXNIFTY06-04-2023CE18150.00</t>
  </si>
  <si>
    <t>OPTIDXNIFTY20-04-2023CE18150.00</t>
  </si>
  <si>
    <t>OPTIDXNIFTY20-04-2023PE18150.00</t>
  </si>
  <si>
    <t>OPTIDXNIFTY13-04-2023PE18200.00</t>
  </si>
  <si>
    <t>OPTIDXNIFTY13-04-2023CE18200.00</t>
  </si>
  <si>
    <t>OPTIDXNIFTY20-04-2023CE18200.00</t>
  </si>
  <si>
    <t>OPTIDXNIFTY20-04-2023PE18200.00</t>
  </si>
  <si>
    <t>OPTIDXNIFTY27-04-2023CE18200.00</t>
  </si>
  <si>
    <t>OPTIDXNIFTY27-04-2023PE18200.00</t>
  </si>
  <si>
    <t>OPTIDXNIFTY04-05-2023CE18200.00</t>
  </si>
  <si>
    <t>OPTIDXNIFTY25-05-2023PE18200.00</t>
  </si>
  <si>
    <t>OPTIDXNIFTY25-05-2023CE18200.00</t>
  </si>
  <si>
    <t>OPTIDXNIFTY29-06-2023PE18200.00</t>
  </si>
  <si>
    <t>OPTIDXNIFTY29-06-2023CE18200.00</t>
  </si>
  <si>
    <t>OPTIDXNIFTY06-04-2023PE18200.00</t>
  </si>
  <si>
    <t>OPTIDXNIFTY06-04-2023CE18200.00</t>
  </si>
  <si>
    <t>OPTIDXNIFTY06-04-2023CE18250.00</t>
  </si>
  <si>
    <t>OPTIDXNIFTY06-04-2023PE18250.00</t>
  </si>
  <si>
    <t>OPTIDXNIFTY13-04-2023PE18250.00</t>
  </si>
  <si>
    <t>OPTIDXNIFTY13-04-2023CE18250.00</t>
  </si>
  <si>
    <t>OPTIDXNIFTY27-04-2023CE18250.00</t>
  </si>
  <si>
    <t>OPTIDXNIFTY27-04-2023PE18250.00</t>
  </si>
  <si>
    <t>OPTIDXNIFTY04-05-2023CE18250.00</t>
  </si>
  <si>
    <t>OPTIDXNIFTY25-05-2023CE18250.00</t>
  </si>
  <si>
    <t>OPTIDXNIFTY25-05-2023PE18250.00</t>
  </si>
  <si>
    <t>OPTIDXNIFTY29-06-2023PE18250.00</t>
  </si>
  <si>
    <t>OPTIDXNIFTY20-04-2023PE18250.00</t>
  </si>
  <si>
    <t>OPTIDXNIFTY20-04-2023CE18250.00</t>
  </si>
  <si>
    <t>OPTIDXNIFTY06-04-2023PE18300.00</t>
  </si>
  <si>
    <t>OPTIDXNIFTY06-04-2023CE18300.00</t>
  </si>
  <si>
    <t>OPTIDXNIFTY20-04-2023CE18300.00</t>
  </si>
  <si>
    <t>OPTIDXNIFTY20-04-2023PE18300.00</t>
  </si>
  <si>
    <t>OPTIDXNIFTY27-04-2023PE18300.00</t>
  </si>
  <si>
    <t>OPTIDXNIFTY27-04-2023CE18300.00</t>
  </si>
  <si>
    <t>OPTIDXNIFTY04-05-2023CE18300.00</t>
  </si>
  <si>
    <t>OPTIDXNIFTY25-05-2023CE18300.00</t>
  </si>
  <si>
    <t>OPTIDXNIFTY25-05-2023PE18300.00</t>
  </si>
  <si>
    <t>OPTIDXNIFTY29-06-2023CE18300.00</t>
  </si>
  <si>
    <t>OPTIDXNIFTY29-06-2023PE18300.00</t>
  </si>
  <si>
    <t>OPTIDXNIFTY13-04-2023CE18300.00</t>
  </si>
  <si>
    <t>OPTIDXNIFTY13-04-2023PE18300.00</t>
  </si>
  <si>
    <t>OPTIDXNIFTY06-04-2023CE18350.00</t>
  </si>
  <si>
    <t>OPTIDXNIFTY06-04-2023PE18350.00</t>
  </si>
  <si>
    <t>OPTIDXNIFTY13-04-2023PE18350.00</t>
  </si>
  <si>
    <t>OPTIDXNIFTY13-04-2023CE18350.00</t>
  </si>
  <si>
    <t>OPTIDXNIFTY20-04-2023CE18350.00</t>
  </si>
  <si>
    <t>OPTIDXNIFTY20-04-2023PE18350.00</t>
  </si>
  <si>
    <t>OPTIDXNIFTY27-04-2023PE18350.00</t>
  </si>
  <si>
    <t>OPTIDXNIFTY27-04-2023CE18350.00</t>
  </si>
  <si>
    <t>OPTIDXNIFTY04-05-2023CE18350.00</t>
  </si>
  <si>
    <t>OPTIDXNIFTY25-05-2023PE18350.00</t>
  </si>
  <si>
    <t>OPTIDXNIFTY25-05-2023CE18350.00</t>
  </si>
  <si>
    <t>OPTIDXNIFTY29-06-2023PE18350.00</t>
  </si>
  <si>
    <t>OPTIDXNIFTY06-04-2023CE18400.00</t>
  </si>
  <si>
    <t>OPTIDXNIFTY06-04-2023PE18400.00</t>
  </si>
  <si>
    <t>OPTIDXNIFTY13-04-2023PE18400.00</t>
  </si>
  <si>
    <t>OPTIDXNIFTY13-04-2023CE18400.00</t>
  </si>
  <si>
    <t>OPTIDXNIFTY27-04-2023CE18400.00</t>
  </si>
  <si>
    <t>OPTIDXNIFTY27-04-2023PE18400.00</t>
  </si>
  <si>
    <t>OPTIDXNIFTY04-05-2023CE18400.00</t>
  </si>
  <si>
    <t>OPTIDXNIFTY25-05-2023CE18400.00</t>
  </si>
  <si>
    <t>OPTIDXNIFTY25-05-2023PE18400.00</t>
  </si>
  <si>
    <t>OPTIDXNIFTY29-06-2023PE18400.00</t>
  </si>
  <si>
    <t>OPTIDXNIFTY29-06-2023CE18400.00</t>
  </si>
  <si>
    <t>OPTIDXNIFTY20-04-2023CE18400.00</t>
  </si>
  <si>
    <t>OPTIDXNIFTY20-04-2023PE18400.00</t>
  </si>
  <si>
    <t>OPTIDXNIFTY13-04-2023CE18450.00</t>
  </si>
  <si>
    <t>OPTIDXNIFTY13-04-2023PE18450.00</t>
  </si>
  <si>
    <t>OPTIDXNIFTY20-04-2023CE18450.00</t>
  </si>
  <si>
    <t>OPTIDXNIFTY20-04-2023PE18450.00</t>
  </si>
  <si>
    <t>OPTIDXNIFTY04-05-2023CE18450.00</t>
  </si>
  <si>
    <t>OPTIDXNIFTY25-05-2023CE18450.00</t>
  </si>
  <si>
    <t>OPTIDXNIFTY25-05-2023PE18450.00</t>
  </si>
  <si>
    <t>OPTIDXNIFTY29-06-2023PE18450.00</t>
  </si>
  <si>
    <t>OPTIDXNIFTY06-04-2023CE18450.00</t>
  </si>
  <si>
    <t>OPTIDXNIFTY06-04-2023PE18450.00</t>
  </si>
  <si>
    <t>OPTIDXNIFTY27-04-2023CE18450.00</t>
  </si>
  <si>
    <t>OPTIDXNIFTY27-04-2023PE18450.00</t>
  </si>
  <si>
    <t>OPTIDXNIFTY20-04-2023PE18500.00</t>
  </si>
  <si>
    <t>OPTIDXNIFTY20-04-2023CE18500.00</t>
  </si>
  <si>
    <t>OPTIDXNIFTY04-05-2023CE18500.00</t>
  </si>
  <si>
    <t>OPTIDXNIFTY25-05-2023CE18500.00</t>
  </si>
  <si>
    <t>OPTIDXNIFTY25-05-2023PE18500.00</t>
  </si>
  <si>
    <t>OPTIDXNIFTY29-06-2023CE18500.00</t>
  </si>
  <si>
    <t>OPTIDXNIFTY29-06-2023PE18500.00</t>
  </si>
  <si>
    <t>OPTIDXNIFTY28-12-2023CE18500.00</t>
  </si>
  <si>
    <t>OPTIDXNIFTY27-06-2024CE18500.00</t>
  </si>
  <si>
    <t>OPTIDXNIFTY26-12-2024CE18500.00</t>
  </si>
  <si>
    <t>OPTIDXNIFTY13-04-2023PE18500.00</t>
  </si>
  <si>
    <t>OPTIDXNIFTY13-04-2023CE18500.00</t>
  </si>
  <si>
    <t>OPTIDXNIFTY27-04-2023PE18500.00</t>
  </si>
  <si>
    <t>OPTIDXNIFTY27-04-2023CE18500.00</t>
  </si>
  <si>
    <t>OPTIDXNIFTY06-04-2023PE18500.00</t>
  </si>
  <si>
    <t>OPTIDXNIFTY06-04-2023CE18500.00</t>
  </si>
  <si>
    <t>OPTIDXNIFTY20-04-2023CE18550.00</t>
  </si>
  <si>
    <t>OPTIDXNIFTY20-04-2023PE18550.00</t>
  </si>
  <si>
    <t>OPTIDXNIFTY27-04-2023CE18550.00</t>
  </si>
  <si>
    <t>OPTIDXNIFTY27-04-2023PE18550.00</t>
  </si>
  <si>
    <t>OPTIDXNIFTY06-04-2023PE18550.00</t>
  </si>
  <si>
    <t>OPTIDXNIFTY06-04-2023CE18550.00</t>
  </si>
  <si>
    <t>OPTIDXNIFTY25-05-2023CE18550.00</t>
  </si>
  <si>
    <t>OPTIDXNIFTY25-05-2023PE18550.00</t>
  </si>
  <si>
    <t>OPTIDXNIFTY29-06-2023CE18550.00</t>
  </si>
  <si>
    <t>OPTIDXNIFTY29-06-2023PE18550.00</t>
  </si>
  <si>
    <t>OPTIDXNIFTY13-04-2023CE18550.00</t>
  </si>
  <si>
    <t>OPTIDXNIFTY13-04-2023PE18550.00</t>
  </si>
  <si>
    <t>OPTIDXNIFTY04-05-2023CE18550.00</t>
  </si>
  <si>
    <t>OPTIDXNIFTY13-04-2023PE18600.00</t>
  </si>
  <si>
    <t>OPTIDXNIFTY13-04-2023CE18600.00</t>
  </si>
  <si>
    <t>OPTIDXNIFTY20-04-2023CE18600.00</t>
  </si>
  <si>
    <t>OPTIDXNIFTY20-04-2023PE18600.00</t>
  </si>
  <si>
    <t>OPTIDXNIFTY27-04-2023CE18600.00</t>
  </si>
  <si>
    <t>OPTIDXNIFTY27-04-2023PE18600.00</t>
  </si>
  <si>
    <t>OPTIDXNIFTY04-05-2023CE18600.00</t>
  </si>
  <si>
    <t>OPTIDXNIFTY25-05-2023PE18600.00</t>
  </si>
  <si>
    <t>OPTIDXNIFTY25-05-2023CE18600.00</t>
  </si>
  <si>
    <t>OPTIDXNIFTY29-06-2023PE18600.00</t>
  </si>
  <si>
    <t>OPTIDXNIFTY29-06-2023CE18600.00</t>
  </si>
  <si>
    <t>OPTIDXNIFTY06-04-2023CE18600.00</t>
  </si>
  <si>
    <t>OPTIDXNIFTY06-04-2023PE18600.00</t>
  </si>
  <si>
    <t>OPTIDXNIFTY13-04-2023PE18650.00</t>
  </si>
  <si>
    <t>OPTIDXNIFTY13-04-2023CE18650.00</t>
  </si>
  <si>
    <t>OPTIDXNIFTY20-04-2023PE18650.00</t>
  </si>
  <si>
    <t>OPTIDXNIFTY20-04-2023CE18650.00</t>
  </si>
  <si>
    <t>OPTIDXNIFTY27-04-2023CE18650.00</t>
  </si>
  <si>
    <t>OPTIDXNIFTY27-04-2023PE18650.00</t>
  </si>
  <si>
    <t>OPTIDXNIFTY04-05-2023CE18650.00</t>
  </si>
  <si>
    <t>OPTIDXNIFTY06-04-2023PE18650.00</t>
  </si>
  <si>
    <t>OPTIDXNIFTY06-04-2023CE18650.00</t>
  </si>
  <si>
    <t>OPTIDXNIFTY25-05-2023PE18650.00</t>
  </si>
  <si>
    <t>OPTIDXNIFTY25-05-2023CE18650.00</t>
  </si>
  <si>
    <t>OPTIDXNIFTY06-04-2023CE18700.00</t>
  </si>
  <si>
    <t>OPTIDXNIFTY06-04-2023PE18700.00</t>
  </si>
  <si>
    <t>OPTIDXNIFTY20-04-2023PE18700.00</t>
  </si>
  <si>
    <t>OPTIDXNIFTY20-04-2023CE18700.00</t>
  </si>
  <si>
    <t>OPTIDXNIFTY27-04-2023PE18700.00</t>
  </si>
  <si>
    <t>OPTIDXNIFTY27-04-2023CE18700.00</t>
  </si>
  <si>
    <t>OPTIDXNIFTY04-05-2023CE18700.00</t>
  </si>
  <si>
    <t>OPTIDXNIFTY25-05-2023PE18700.00</t>
  </si>
  <si>
    <t>OPTIDXNIFTY25-05-2023CE18700.00</t>
  </si>
  <si>
    <t>OPTIDXNIFTY29-06-2023CE18700.00</t>
  </si>
  <si>
    <t>OPTIDXNIFTY13-04-2023CE18700.00</t>
  </si>
  <si>
    <t>OPTIDXNIFTY13-04-2023PE18700.00</t>
  </si>
  <si>
    <t>OPTIDXNIFTY13-04-2023PE18750.00</t>
  </si>
  <si>
    <t>OPTIDXNIFTY13-04-2023CE18750.00</t>
  </si>
  <si>
    <t>OPTIDXNIFTY27-04-2023PE18750.00</t>
  </si>
  <si>
    <t>OPTIDXNIFTY27-04-2023CE18750.00</t>
  </si>
  <si>
    <t>OPTIDXNIFTY25-05-2023CE18750.00</t>
  </si>
  <si>
    <t>OPTIDXNIFTY25-05-2023PE18750.00</t>
  </si>
  <si>
    <t>OPTIDXNIFTY06-04-2023CE18750.00</t>
  </si>
  <si>
    <t>OPTIDXNIFTY06-04-2023PE18750.00</t>
  </si>
  <si>
    <t>OPTIDXNIFTY20-04-2023CE18750.00</t>
  </si>
  <si>
    <t>OPTIDXNIFTY20-04-2023PE18750.00</t>
  </si>
  <si>
    <t>OPTIDXNIFTY13-04-2023CE18800.00</t>
  </si>
  <si>
    <t>OPTIDXNIFTY13-04-2023PE18800.00</t>
  </si>
  <si>
    <t>OPTIDXNIFTY20-04-2023PE18800.00</t>
  </si>
  <si>
    <t>OPTIDXNIFTY20-04-2023CE18800.00</t>
  </si>
  <si>
    <t>OPTIDXNIFTY27-04-2023CE18800.00</t>
  </si>
  <si>
    <t>OPTIDXNIFTY27-04-2023PE18800.00</t>
  </si>
  <si>
    <t>OPTIDXNIFTY04-05-2023CE18800.00</t>
  </si>
  <si>
    <t>OPTIDXNIFTY25-05-2023PE18800.00</t>
  </si>
  <si>
    <t>OPTIDXNIFTY25-05-2023CE18800.00</t>
  </si>
  <si>
    <t>OPTIDXNIFTY29-06-2023CE18800.00</t>
  </si>
  <si>
    <t>OPTIDXNIFTY06-04-2023CE18800.00</t>
  </si>
  <si>
    <t>OPTIDXNIFTY06-04-2023PE18800.00</t>
  </si>
  <si>
    <t>OPTIDXNIFTY13-04-2023CE18850.00</t>
  </si>
  <si>
    <t>OPTIDXNIFTY13-04-2023PE18850.00</t>
  </si>
  <si>
    <t>OPTIDXNIFTY20-04-2023CE18850.00</t>
  </si>
  <si>
    <t>OPTIDXNIFTY20-04-2023PE18850.00</t>
  </si>
  <si>
    <t>OPTIDXNIFTY27-04-2023PE18850.00</t>
  </si>
  <si>
    <t>OPTIDXNIFTY27-04-2023CE18850.00</t>
  </si>
  <si>
    <t>OPTIDXNIFTY04-05-2023CE18850.00</t>
  </si>
  <si>
    <t>OPTIDXNIFTY25-05-2023CE18850.00</t>
  </si>
  <si>
    <t>OPTIDXNIFTY25-05-2023PE18850.00</t>
  </si>
  <si>
    <t>OPTIDXNIFTY06-04-2023PE18850.00</t>
  </si>
  <si>
    <t>OPTIDXNIFTY06-04-2023CE18850.00</t>
  </si>
  <si>
    <t>OPTIDXNIFTY13-04-2023PE18900.00</t>
  </si>
  <si>
    <t>OPTIDXNIFTY13-04-2023CE18900.00</t>
  </si>
  <si>
    <t>OPTIDXNIFTY06-04-2023CE18900.00</t>
  </si>
  <si>
    <t>OPTIDXNIFTY06-04-2023PE18900.00</t>
  </si>
  <si>
    <t>OPTIDXNIFTY25-05-2023PE18900.00</t>
  </si>
  <si>
    <t>OPTIDXNIFTY25-05-2023CE18900.00</t>
  </si>
  <si>
    <t>OPTIDXNIFTY27-04-2023CE18900.00</t>
  </si>
  <si>
    <t>OPTIDXNIFTY27-04-2023PE18900.00</t>
  </si>
  <si>
    <t>OPTIDXNIFTY06-04-2023PE18950.00</t>
  </si>
  <si>
    <t>OPTIDXNIFTY06-04-2023CE18950.00</t>
  </si>
  <si>
    <t>OPTIDXNIFTY13-04-2023PE18950.00</t>
  </si>
  <si>
    <t>OPTIDXNIFTY13-04-2023CE18950.00</t>
  </si>
  <si>
    <t>OPTIDXNIFTY27-04-2023CE18950.00</t>
  </si>
  <si>
    <t>OPTIDXNIFTY27-04-2023PE18950.00</t>
  </si>
  <si>
    <t>OPTIDXNIFTY25-05-2023CE18950.00</t>
  </si>
  <si>
    <t>OPTIDXNIFTY25-05-2023PE18950.00</t>
  </si>
  <si>
    <t>OPTIDXNIFTY06-04-2023PE19000.00</t>
  </si>
  <si>
    <t>OPTIDXNIFTY06-04-2023CE19000.00</t>
  </si>
  <si>
    <t>OPTIDXNIFTY13-04-2023CE19000.00</t>
  </si>
  <si>
    <t>OPTIDXNIFTY13-04-2023PE19000.00</t>
  </si>
  <si>
    <t>OPTIDXNIFTY27-04-2023PE19000.00</t>
  </si>
  <si>
    <t>OPTIDXNIFTY27-04-2023CE19000.00</t>
  </si>
  <si>
    <t>OPTIDXNIFTY25-05-2023PE19000.00</t>
  </si>
  <si>
    <t>OPTIDXNIFTY25-05-2023CE19000.00</t>
  </si>
  <si>
    <t>OPTIDXNIFTY29-06-2023CE19000.00</t>
  </si>
  <si>
    <t>OPTIDXNIFTY29-06-2023PE19000.00</t>
  </si>
  <si>
    <t>OPTIDXNIFTY28-09-2023PE19000.00</t>
  </si>
  <si>
    <t>OPTIDXNIFTY28-09-2023CE19000.00</t>
  </si>
  <si>
    <t>OPTIDXNIFTY28-12-2023PE19000.00</t>
  </si>
  <si>
    <t>OPTIDXNIFTY28-12-2023CE19000.00</t>
  </si>
  <si>
    <t>OPTIDXNIFTY28-03-2024PE19000.00</t>
  </si>
  <si>
    <t>OPTIDXNIFTY28-03-2024CE19000.00</t>
  </si>
  <si>
    <t>OPTIDXNIFTY27-06-2024PE19000.00</t>
  </si>
  <si>
    <t>OPTIDXNIFTY27-06-2024CE19000.00</t>
  </si>
  <si>
    <t>OPTIDXNIFTY26-12-2024PE19000.00</t>
  </si>
  <si>
    <t>OPTIDXNIFTY26-12-2024CE19000.00</t>
  </si>
  <si>
    <t>OPTIDXNIFTY26-06-2025PE19000.00</t>
  </si>
  <si>
    <t>OPTIDXNIFTY24-12-2025PE19000.00</t>
  </si>
  <si>
    <t>OPTIDXNIFTY24-12-2025CE19000.00</t>
  </si>
  <si>
    <t>OPTIDXNIFTY25-06-2026CE19000.00</t>
  </si>
  <si>
    <t>OPTIDXNIFTY25-06-2026PE19000.00</t>
  </si>
  <si>
    <t>OPTIDXNIFTY31-12-2026PE19000.00</t>
  </si>
  <si>
    <t>OPTIDXNIFTY31-12-2026CE19000.00</t>
  </si>
  <si>
    <t>OPTIDXNIFTY24-06-2027PE19000.00</t>
  </si>
  <si>
    <t>OPTIDXNIFTY30-12-2027PE19000.00</t>
  </si>
  <si>
    <t>OPTIDXNIFTY06-04-2023PE19050.00</t>
  </si>
  <si>
    <t>OPTIDXNIFTY06-04-2023CE19050.00</t>
  </si>
  <si>
    <t>OPTIDXNIFTY13-04-2023CE19050.00</t>
  </si>
  <si>
    <t>OPTIDXNIFTY13-04-2023PE19050.00</t>
  </si>
  <si>
    <t>OPTIDXNIFTY25-05-2023CE19050.00</t>
  </si>
  <si>
    <t>OPTIDXNIFTY25-05-2023PE19050.00</t>
  </si>
  <si>
    <t>OPTIDXNIFTY27-04-2023CE19050.00</t>
  </si>
  <si>
    <t>OPTIDXNIFTY27-04-2023PE19050.00</t>
  </si>
  <si>
    <t>OPTIDXNIFTY13-04-2023PE19100.00</t>
  </si>
  <si>
    <t>OPTIDXNIFTY13-04-2023CE19100.00</t>
  </si>
  <si>
    <t>OPTIDXNIFTY27-04-2023CE19100.00</t>
  </si>
  <si>
    <t>OPTIDXNIFTY27-04-2023PE19100.00</t>
  </si>
  <si>
    <t>OPTIDXNIFTY06-04-2023PE19100.00</t>
  </si>
  <si>
    <t>OPTIDXNIFTY06-04-2023CE19100.00</t>
  </si>
  <si>
    <t>OPTIDXNIFTY25-05-2023CE19100.00</t>
  </si>
  <si>
    <t>OPTIDXNIFTY25-05-2023PE19100.00</t>
  </si>
  <si>
    <t>OPTIDXNIFTY25-05-2023PE19150.00</t>
  </si>
  <si>
    <t>OPTIDXNIFTY25-05-2023CE19150.00</t>
  </si>
  <si>
    <t>OPTIDXNIFTY27-04-2023PE19150.00</t>
  </si>
  <si>
    <t>OPTIDXNIFTY27-04-2023CE19150.00</t>
  </si>
  <si>
    <t>OPTIDXNIFTY06-04-2023CE19150.00</t>
  </si>
  <si>
    <t>OPTIDXNIFTY06-04-2023PE19150.00</t>
  </si>
  <si>
    <t>OPTIDXNIFTY25-05-2023CE19200.00</t>
  </si>
  <si>
    <t>OPTIDXNIFTY25-05-2023PE19200.00</t>
  </si>
  <si>
    <t>OPTIDXNIFTY27-04-2023PE19200.00</t>
  </si>
  <si>
    <t>OPTIDXNIFTY27-04-2023CE19200.00</t>
  </si>
  <si>
    <t>OPTIDXNIFTY06-04-2023PE19200.00</t>
  </si>
  <si>
    <t>OPTIDXNIFTY06-04-2023CE19200.00</t>
  </si>
  <si>
    <t>OPTIDXNIFTY25-05-2023CE19250.00</t>
  </si>
  <si>
    <t>OPTIDXNIFTY25-05-2023PE19250.00</t>
  </si>
  <si>
    <t>OPTIDXNIFTY06-04-2023PE19250.00</t>
  </si>
  <si>
    <t>OPTIDXNIFTY06-04-2023CE19250.00</t>
  </si>
  <si>
    <t>OPTIDXNIFTY27-04-2023CE19250.00</t>
  </si>
  <si>
    <t>OPTIDXNIFTY27-04-2023PE19250.00</t>
  </si>
  <si>
    <t>OPTIDXNIFTY27-04-2023PE19300.00</t>
  </si>
  <si>
    <t>OPTIDXNIFTY27-04-2023CE19300.00</t>
  </si>
  <si>
    <t>OPTIDXNIFTY27-04-2023PE19350.00</t>
  </si>
  <si>
    <t>OPTIDXNIFTY27-04-2023CE19350.00</t>
  </si>
  <si>
    <t>OPTIDXNIFTY27-04-2023PE19400.00</t>
  </si>
  <si>
    <t>OPTIDXNIFTY27-04-2023CE19400.00</t>
  </si>
  <si>
    <t>OPTIDXNIFTY27-04-2023PE19450.00</t>
  </si>
  <si>
    <t>OPTIDXNIFTY27-04-2023CE19450.00</t>
  </si>
  <si>
    <t>OPTIDXNIFTY27-04-2023CE19500.00</t>
  </si>
  <si>
    <t>OPTIDXNIFTY27-04-2023PE19500.00</t>
  </si>
  <si>
    <t>OPTIDXNIFTY24-12-2025CE19500.00</t>
  </si>
  <si>
    <t>OPTIDXNIFTY27-04-2023PE19550.00</t>
  </si>
  <si>
    <t>OPTIDXNIFTY27-04-2023CE19550.00</t>
  </si>
  <si>
    <t>OPTIDXNIFTY26-06-2025PE20000.00</t>
  </si>
  <si>
    <t>OPTIDXNIFTY26-06-2025CE20000.00</t>
  </si>
  <si>
    <t>OPTIDXNIFTY28-12-2023PE20000.00</t>
  </si>
  <si>
    <t>OPTIDXNIFTY28-12-2023CE20000.00</t>
  </si>
  <si>
    <t>OPTIDXNIFTY28-03-2024CE20000.00</t>
  </si>
  <si>
    <t>OPTIDXNIFTY28-03-2024PE20000.00</t>
  </si>
  <si>
    <t>OPTIDXNIFTY27-06-2024CE20000.00</t>
  </si>
  <si>
    <t>OPTIDXNIFTY27-06-2024PE20000.00</t>
  </si>
  <si>
    <t>OPTIDXNIFTY29-06-2023PE20000.00</t>
  </si>
  <si>
    <t>OPTIDXNIFTY29-06-2023CE20000.00</t>
  </si>
  <si>
    <t>OPTIDXNIFTY28-09-2023PE20000.00</t>
  </si>
  <si>
    <t>OPTIDXNIFTY28-09-2023CE20000.00</t>
  </si>
  <si>
    <t>OPTIDXNIFTY24-12-2025CE20000.00</t>
  </si>
  <si>
    <t>OPTIDXNIFTY24-12-2025PE20000.00</t>
  </si>
  <si>
    <t>OPTIDXNIFTY25-06-2026PE20000.00</t>
  </si>
  <si>
    <t>OPTIDXNIFTY31-12-2026PE20000.00</t>
  </si>
  <si>
    <t>OPTIDXNIFTY24-06-2027PE20000.00</t>
  </si>
  <si>
    <t>OPTIDXNIFTY30-12-2027PE20000.00</t>
  </si>
  <si>
    <t>OPTIDXNIFTY26-12-2024CE20000.00</t>
  </si>
  <si>
    <t>OPTIDXNIFTY26-12-2024PE20000.00</t>
  </si>
  <si>
    <t>OPTIDXNIFTY29-06-2023CE21000.00</t>
  </si>
  <si>
    <t>OPTIDXNIFTY29-06-2023PE21000.00</t>
  </si>
  <si>
    <t>OPTIDXNIFTY28-09-2023PE21000.00</t>
  </si>
  <si>
    <t>OPTIDXNIFTY28-09-2023CE21000.00</t>
  </si>
  <si>
    <t>OPTIDXNIFTY28-12-2023CE21000.00</t>
  </si>
  <si>
    <t>OPTIDXNIFTY28-12-2023PE21000.00</t>
  </si>
  <si>
    <t>OPTIDXNIFTY28-03-2024PE21000.00</t>
  </si>
  <si>
    <t>OPTIDXNIFTY28-03-2024CE21000.00</t>
  </si>
  <si>
    <t>OPTIDXNIFTY27-06-2024PE21000.00</t>
  </si>
  <si>
    <t>OPTIDXNIFTY26-12-2024CE21000.00</t>
  </si>
  <si>
    <t>OPTIDXNIFTY26-12-2024PE21000.00</t>
  </si>
  <si>
    <t>OPTIDXNIFTY26-06-2025PE21000.00</t>
  </si>
  <si>
    <t>OPTIDXNIFTY24-12-2025PE21000.00</t>
  </si>
  <si>
    <t>OPTIDXNIFTY24-12-2025CE21000.00</t>
  </si>
  <si>
    <t>OPTIDXNIFTY25-06-2026PE21000.00</t>
  </si>
  <si>
    <t>OPTIDXNIFTY31-12-2026PE21000.00</t>
  </si>
  <si>
    <t>OPTIDXNIFTY24-06-2027PE21000.00</t>
  </si>
  <si>
    <t>OPTIDXNIFTY30-12-2027PE21000.00</t>
  </si>
  <si>
    <t>OPTIDXNIFTY24-12-2025PE22000.00</t>
  </si>
  <si>
    <t>OPTIDXNIFTY24-12-2025CE22000.00</t>
  </si>
  <si>
    <t>OPTIDXNIFTY29-06-2023CE22000.00</t>
  </si>
  <si>
    <t>OPTIDXNIFTY29-06-2023PE22000.00</t>
  </si>
  <si>
    <t>OPTIDXNIFTY28-03-2024CE22000.00</t>
  </si>
  <si>
    <t>OPTIDXNIFTY28-03-2024PE22000.00</t>
  </si>
  <si>
    <t>OPTIDXNIFTY27-06-2024PE22000.00</t>
  </si>
  <si>
    <t>OPTIDXNIFTY26-12-2024CE22000.00</t>
  </si>
  <si>
    <t>OPTIDXNIFTY26-12-2024PE22000.00</t>
  </si>
  <si>
    <t>OPTIDXNIFTY26-06-2025PE22000.00</t>
  </si>
  <si>
    <t>OPTIDXNIFTY28-12-2023CE22000.00</t>
  </si>
  <si>
    <t>OPTIDXNIFTY28-12-2023PE22000.00</t>
  </si>
  <si>
    <t>OPTIDXNIFTY25-06-2026PE22000.00</t>
  </si>
  <si>
    <t>OPTIDXNIFTY31-12-2026PE22000.00</t>
  </si>
  <si>
    <t>OPTIDXNIFTY24-06-2027PE22000.00</t>
  </si>
  <si>
    <t>OPTIDXNIFTY30-12-2027PE22000.00</t>
  </si>
  <si>
    <t>OPTIDXNIFTY28-09-2023PE22000.00</t>
  </si>
  <si>
    <t>OPTIDXNIFTY28-09-2023CE22000.00</t>
  </si>
  <si>
    <t>OPTIDXNIFTY29-06-2023CE23000.00</t>
  </si>
  <si>
    <t>OPTIDXNIFTY29-06-2023PE23000.00</t>
  </si>
  <si>
    <t>OPTIDXNIFTY28-09-2023PE23000.00</t>
  </si>
  <si>
    <t>OPTIDXNIFTY28-09-2023CE23000.00</t>
  </si>
  <si>
    <t>OPTIDXNIFTY28-12-2023PE23000.00</t>
  </si>
  <si>
    <t>OPTIDXNIFTY28-12-2023CE23000.00</t>
  </si>
  <si>
    <t>OPTIDXNIFTY27-06-2024CE23000.00</t>
  </si>
  <si>
    <t>OPTIDXNIFTY27-06-2024PE23000.00</t>
  </si>
  <si>
    <t>OPTIDXNIFTY26-12-2024PE23000.00</t>
  </si>
  <si>
    <t>OPTIDXNIFTY26-12-2024CE23000.00</t>
  </si>
  <si>
    <t>OPTIDXNIFTY26-06-2025PE23000.00</t>
  </si>
  <si>
    <t>OPTIDXNIFTY24-12-2025CE23000.00</t>
  </si>
  <si>
    <t>OPTIDXNIFTY24-12-2025PE23000.00</t>
  </si>
  <si>
    <t>OPTIDXNIFTY25-06-2026PE23000.00</t>
  </si>
  <si>
    <t>OPTIDXNIFTY31-12-2026PE23000.00</t>
  </si>
  <si>
    <t>OPTIDXNIFTY24-06-2027PE23000.00</t>
  </si>
  <si>
    <t>OPTIDXNIFTY30-12-2027PE23000.00</t>
  </si>
  <si>
    <t>OPTIDXNIFTY28-12-2023CE24000.00</t>
  </si>
  <si>
    <t>PCR</t>
  </si>
  <si>
    <t>TIME</t>
  </si>
  <si>
    <t>EXPIRY DATE</t>
  </si>
  <si>
    <t>EXPIRY DAYS</t>
  </si>
  <si>
    <t>CALL</t>
  </si>
  <si>
    <t>Trading Point</t>
  </si>
  <si>
    <t>Strike Price</t>
  </si>
  <si>
    <t>PUTS</t>
  </si>
  <si>
    <t>PE Delta</t>
  </si>
  <si>
    <t>CE Delta</t>
  </si>
  <si>
    <t>IV</t>
  </si>
  <si>
    <t>PE Value</t>
  </si>
  <si>
    <t>CE Value</t>
  </si>
  <si>
    <t>OI Chg</t>
  </si>
  <si>
    <t>OI</t>
  </si>
  <si>
    <t>Volume</t>
  </si>
  <si>
    <t>Chg PTS</t>
  </si>
  <si>
    <t>LTP</t>
  </si>
  <si>
    <t>Chg Pts</t>
  </si>
  <si>
    <t xml:space="preserve"> PE Delta</t>
  </si>
  <si>
    <t xml:space="preserve"> CE Delta</t>
  </si>
  <si>
    <t>&lt;75%</t>
  </si>
  <si>
    <t>Total</t>
  </si>
  <si>
    <t>&gt;75%</t>
  </si>
  <si>
    <t>&gt;83%</t>
  </si>
  <si>
    <t>&gt;93%</t>
  </si>
  <si>
    <t>Nifty Open</t>
  </si>
  <si>
    <t>Time</t>
  </si>
  <si>
    <t>Strike</t>
  </si>
  <si>
    <t>OI CHG</t>
  </si>
  <si>
    <t>OPEN INTEREST</t>
  </si>
  <si>
    <t>VOLUME</t>
  </si>
  <si>
    <t xml:space="preserve">PUT </t>
  </si>
  <si>
    <t>CE-OI Chg</t>
  </si>
  <si>
    <t>PE-OI Chg</t>
  </si>
  <si>
    <t>OIC</t>
  </si>
  <si>
    <t>Highest</t>
  </si>
  <si>
    <t>2nd Highest</t>
  </si>
  <si>
    <t>3rd Highest</t>
  </si>
</sst>
</file>

<file path=xl/styles.xml><?xml version="1.0" encoding="utf-8"?>
<styleSheet xmlns="http://schemas.openxmlformats.org/spreadsheetml/2006/main">
  <numFmts count="13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"/>
    <numFmt numFmtId="181" formatCode="_-* #,##0.00_-;\-* #,##0.00_-;_-* &quot;-&quot;??_-;_-@_-"/>
    <numFmt numFmtId="182" formatCode="[Green]0;[Red]\-0"/>
    <numFmt numFmtId="183" formatCode="dd/mmm/yy"/>
    <numFmt numFmtId="184" formatCode="[$-14009]hh:mm;@"/>
    <numFmt numFmtId="185" formatCode="0.0000"/>
    <numFmt numFmtId="186" formatCode="_ * #,##0_ ;_ * \-#,##0_ ;_ * &quot;-&quot;??_ ;_ @_ "/>
    <numFmt numFmtId="187" formatCode="[$-F400]h:mm:ss\ AM/PM"/>
    <numFmt numFmtId="188" formatCode="[Green]0.00;[Red]\-0.00"/>
  </numFmts>
  <fonts count="44">
    <font>
      <sz val="11"/>
      <color theme="1"/>
      <name val="Calibri"/>
      <charset val="134"/>
      <scheme val="minor"/>
    </font>
    <font>
      <sz val="10"/>
      <color theme="1"/>
      <name val="Bahnschrift"/>
      <charset val="134"/>
    </font>
    <font>
      <b/>
      <sz val="10"/>
      <color theme="0"/>
      <name val="Bahnschrift"/>
      <charset val="134"/>
    </font>
    <font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Bahnschrift"/>
      <charset val="134"/>
    </font>
    <font>
      <sz val="8"/>
      <color theme="1"/>
      <name val="Bahnschrift"/>
      <charset val="134"/>
    </font>
    <font>
      <sz val="8"/>
      <color theme="0"/>
      <name val="Bahnschrift"/>
      <charset val="134"/>
    </font>
    <font>
      <b/>
      <sz val="10"/>
      <color rgb="FFFFFFFF"/>
      <name val="Bahnschrift"/>
      <charset val="134"/>
    </font>
    <font>
      <b/>
      <sz val="10"/>
      <color theme="1"/>
      <name val="Bahnschrift"/>
      <charset val="134"/>
    </font>
    <font>
      <b/>
      <sz val="8"/>
      <color rgb="FFFFFFFF"/>
      <name val="Bahnschrift"/>
      <charset val="134"/>
    </font>
    <font>
      <b/>
      <sz val="10"/>
      <name val="Bahnschrift"/>
      <charset val="134"/>
    </font>
    <font>
      <b/>
      <sz val="11"/>
      <color rgb="FFFFFFFF"/>
      <name val="Bahnschrift"/>
      <charset val="134"/>
    </font>
    <font>
      <b/>
      <sz val="10"/>
      <color theme="7" tint="0.399975585192419"/>
      <name val="Bahnschrift"/>
      <charset val="134"/>
    </font>
    <font>
      <b/>
      <sz val="8"/>
      <color theme="1"/>
      <name val="Bahnschrift"/>
      <charset val="134"/>
    </font>
    <font>
      <b/>
      <sz val="8"/>
      <color theme="7" tint="-0.249977111117893"/>
      <name val="Bahnschrift"/>
      <charset val="134"/>
    </font>
    <font>
      <b/>
      <sz val="8"/>
      <color theme="5" tint="0.399975585192419"/>
      <name val="Bahnschrift"/>
      <charset val="134"/>
    </font>
    <font>
      <b/>
      <sz val="8"/>
      <color theme="0"/>
      <name val="Bahnschrift"/>
      <charset val="134"/>
    </font>
    <font>
      <b/>
      <sz val="11"/>
      <color rgb="FFFF0000"/>
      <name val="Bahnschrift"/>
      <charset val="134"/>
    </font>
    <font>
      <sz val="11"/>
      <color theme="0"/>
      <name val="Bahnschrift"/>
      <charset val="134"/>
    </font>
    <font>
      <sz val="10"/>
      <color theme="0"/>
      <name val="Bahnschrift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u/>
      <sz val="10"/>
      <color indexed="12"/>
      <name val="Arial"/>
      <charset val="134"/>
    </font>
  </fonts>
  <fills count="4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ck">
        <color rgb="FFFF000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ck">
        <color rgb="FFFF0000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ck">
        <color rgb="FFFF0000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2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30" borderId="24" applyNumberFormat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26" borderId="19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17" borderId="22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/>
    <xf numFmtId="0" fontId="42" fillId="0" borderId="0"/>
    <xf numFmtId="0" fontId="25" fillId="2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" fillId="7" borderId="0" applyNumberFormat="0" applyBorder="0" applyAlignment="0" applyProtection="0"/>
    <xf numFmtId="0" fontId="25" fillId="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/>
    <xf numFmtId="0" fontId="25" fillId="2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181" fontId="42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/>
    <xf numFmtId="180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82" fontId="1" fillId="3" borderId="1" xfId="2" applyNumberFormat="1" applyFont="1" applyFill="1" applyBorder="1" applyAlignment="1">
      <alignment horizontal="left" vertical="center" indent="2"/>
    </xf>
    <xf numFmtId="182" fontId="1" fillId="3" borderId="1" xfId="2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83" fontId="0" fillId="0" borderId="0" xfId="0" applyNumberFormat="1"/>
    <xf numFmtId="0" fontId="0" fillId="5" borderId="0" xfId="0" applyFill="1"/>
    <xf numFmtId="0" fontId="0" fillId="6" borderId="0" xfId="0" applyFill="1"/>
    <xf numFmtId="1" fontId="0" fillId="0" borderId="0" xfId="0" applyNumberFormat="1"/>
    <xf numFmtId="1" fontId="3" fillId="7" borderId="0" xfId="41" applyNumberFormat="1"/>
    <xf numFmtId="1" fontId="3" fillId="8" borderId="0" xfId="47" applyNumberFormat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4" fillId="5" borderId="0" xfId="0" applyFont="1" applyFill="1"/>
    <xf numFmtId="184" fontId="0" fillId="9" borderId="5" xfId="0" applyNumberFormat="1" applyFill="1" applyBorder="1"/>
    <xf numFmtId="0" fontId="0" fillId="9" borderId="5" xfId="0" applyFill="1" applyBorder="1"/>
    <xf numFmtId="0" fontId="6" fillId="10" borderId="0" xfId="0" applyFont="1" applyFill="1" applyAlignment="1">
      <alignment horizontal="center"/>
    </xf>
    <xf numFmtId="184" fontId="0" fillId="0" borderId="0" xfId="0" applyNumberFormat="1"/>
    <xf numFmtId="1" fontId="0" fillId="5" borderId="0" xfId="0" applyNumberFormat="1" applyFill="1"/>
    <xf numFmtId="1" fontId="3" fillId="4" borderId="0" xfId="0" applyNumberFormat="1" applyFont="1" applyFill="1"/>
    <xf numFmtId="1" fontId="3" fillId="11" borderId="6" xfId="31" applyNumberFormat="1" applyBorder="1"/>
    <xf numFmtId="1" fontId="3" fillId="5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0" applyFont="1"/>
    <xf numFmtId="176" fontId="8" fillId="0" borderId="0" xfId="2" applyFont="1"/>
    <xf numFmtId="0" fontId="9" fillId="12" borderId="0" xfId="0" applyFont="1" applyFill="1"/>
    <xf numFmtId="9" fontId="10" fillId="13" borderId="7" xfId="6" applyFont="1" applyFill="1" applyBorder="1" applyAlignment="1">
      <alignment horizontal="center" vertical="center"/>
    </xf>
    <xf numFmtId="9" fontId="10" fillId="13" borderId="8" xfId="6" applyFont="1" applyFill="1" applyBorder="1" applyAlignment="1">
      <alignment horizontal="center" vertical="center"/>
    </xf>
    <xf numFmtId="9" fontId="11" fillId="13" borderId="9" xfId="6" applyFont="1" applyFill="1" applyBorder="1" applyAlignment="1">
      <alignment horizontal="center" vertical="center"/>
    </xf>
    <xf numFmtId="9" fontId="11" fillId="13" borderId="10" xfId="6" applyFont="1" applyFill="1" applyBorder="1" applyAlignment="1">
      <alignment horizontal="center" vertical="center"/>
    </xf>
    <xf numFmtId="180" fontId="9" fillId="12" borderId="0" xfId="0" applyNumberFormat="1" applyFont="1" applyFill="1"/>
    <xf numFmtId="0" fontId="12" fillId="5" borderId="5" xfId="0" applyFont="1" applyFill="1" applyBorder="1" applyAlignment="1">
      <alignment horizontal="center" vertical="center"/>
    </xf>
    <xf numFmtId="10" fontId="1" fillId="0" borderId="0" xfId="6" applyNumberFormat="1" applyFont="1"/>
    <xf numFmtId="9" fontId="12" fillId="13" borderId="8" xfId="6" applyFont="1" applyFill="1" applyBorder="1" applyAlignment="1">
      <alignment horizontal="center" vertical="center"/>
    </xf>
    <xf numFmtId="9" fontId="12" fillId="13" borderId="7" xfId="6" applyFont="1" applyFill="1" applyBorder="1" applyAlignment="1">
      <alignment horizontal="center" vertical="center"/>
    </xf>
    <xf numFmtId="10" fontId="13" fillId="13" borderId="5" xfId="6" applyNumberFormat="1" applyFont="1" applyFill="1" applyBorder="1" applyAlignment="1">
      <alignment horizontal="center" vertical="center"/>
    </xf>
    <xf numFmtId="10" fontId="10" fillId="13" borderId="5" xfId="6" applyNumberFormat="1" applyFont="1" applyFill="1" applyBorder="1" applyAlignment="1">
      <alignment horizontal="center" vertical="center"/>
    </xf>
    <xf numFmtId="10" fontId="13" fillId="13" borderId="5" xfId="6" applyNumberFormat="1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10" fontId="14" fillId="13" borderId="11" xfId="6" applyNumberFormat="1" applyFont="1" applyFill="1" applyBorder="1" applyAlignment="1">
      <alignment horizontal="center" vertical="center"/>
    </xf>
    <xf numFmtId="0" fontId="14" fillId="13" borderId="11" xfId="0" applyFont="1" applyFill="1" applyBorder="1" applyAlignment="1">
      <alignment horizontal="center" vertical="center"/>
    </xf>
    <xf numFmtId="0" fontId="14" fillId="13" borderId="11" xfId="0" applyFont="1" applyFill="1" applyBorder="1" applyAlignment="1">
      <alignment horizontal="center" vertical="center" wrapText="1"/>
    </xf>
    <xf numFmtId="185" fontId="1" fillId="3" borderId="1" xfId="0" applyNumberFormat="1" applyFont="1" applyFill="1" applyBorder="1"/>
    <xf numFmtId="185" fontId="1" fillId="3" borderId="1" xfId="6" applyNumberFormat="1" applyFont="1" applyFill="1" applyBorder="1"/>
    <xf numFmtId="0" fontId="1" fillId="3" borderId="12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86" fontId="1" fillId="3" borderId="1" xfId="2" applyNumberFormat="1" applyFont="1" applyFill="1" applyBorder="1" applyAlignment="1">
      <alignment horizontal="center" vertical="center"/>
    </xf>
    <xf numFmtId="185" fontId="1" fillId="3" borderId="2" xfId="0" applyNumberFormat="1" applyFont="1" applyFill="1" applyBorder="1"/>
    <xf numFmtId="185" fontId="1" fillId="3" borderId="2" xfId="0" applyNumberFormat="1" applyFont="1" applyFill="1" applyBorder="1" applyAlignment="1">
      <alignment horizontal="right"/>
    </xf>
    <xf numFmtId="0" fontId="1" fillId="3" borderId="13" xfId="0" applyFont="1" applyFill="1" applyBorder="1" applyAlignment="1">
      <alignment horizontal="center" vertical="center"/>
    </xf>
    <xf numFmtId="2" fontId="15" fillId="3" borderId="2" xfId="0" applyNumberFormat="1" applyFont="1" applyFill="1" applyBorder="1" applyAlignment="1">
      <alignment horizontal="center" vertical="center"/>
    </xf>
    <xf numFmtId="182" fontId="1" fillId="3" borderId="2" xfId="2" applyNumberFormat="1" applyFont="1" applyFill="1" applyBorder="1" applyAlignment="1">
      <alignment horizontal="left" vertical="center" indent="2"/>
    </xf>
    <xf numFmtId="186" fontId="1" fillId="3" borderId="2" xfId="2" applyNumberFormat="1" applyFont="1" applyFill="1" applyBorder="1" applyAlignment="1">
      <alignment horizontal="center" vertical="center"/>
    </xf>
    <xf numFmtId="185" fontId="1" fillId="3" borderId="3" xfId="0" applyNumberFormat="1" applyFont="1" applyFill="1" applyBorder="1"/>
    <xf numFmtId="185" fontId="1" fillId="3" borderId="3" xfId="6" applyNumberFormat="1" applyFont="1" applyFill="1" applyBorder="1"/>
    <xf numFmtId="0" fontId="1" fillId="3" borderId="14" xfId="0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182" fontId="1" fillId="3" borderId="3" xfId="2" applyNumberFormat="1" applyFont="1" applyFill="1" applyBorder="1" applyAlignment="1">
      <alignment horizontal="left" vertical="center" indent="2"/>
    </xf>
    <xf numFmtId="186" fontId="1" fillId="3" borderId="3" xfId="2" applyNumberFormat="1" applyFont="1" applyFill="1" applyBorder="1" applyAlignment="1">
      <alignment horizontal="center" vertical="center"/>
    </xf>
    <xf numFmtId="0" fontId="16" fillId="14" borderId="0" xfId="0" applyFont="1" applyFill="1" applyAlignment="1">
      <alignment horizontal="center" vertical="center"/>
    </xf>
    <xf numFmtId="0" fontId="17" fillId="12" borderId="0" xfId="0" applyFont="1" applyFill="1" applyAlignment="1">
      <alignment horizontal="center"/>
    </xf>
    <xf numFmtId="186" fontId="18" fillId="12" borderId="0" xfId="0" applyNumberFormat="1" applyFont="1" applyFill="1"/>
    <xf numFmtId="176" fontId="19" fillId="15" borderId="0" xfId="2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184" fontId="9" fillId="12" borderId="0" xfId="0" applyNumberFormat="1" applyFont="1" applyFill="1" applyAlignment="1">
      <alignment horizontal="center" vertical="center"/>
    </xf>
    <xf numFmtId="0" fontId="9" fillId="12" borderId="0" xfId="0" applyFont="1" applyFill="1" applyAlignment="1">
      <alignment horizontal="center"/>
    </xf>
    <xf numFmtId="187" fontId="9" fillId="12" borderId="0" xfId="0" applyNumberFormat="1" applyFont="1" applyFill="1"/>
    <xf numFmtId="180" fontId="16" fillId="0" borderId="0" xfId="0" applyNumberFormat="1" applyFont="1"/>
    <xf numFmtId="0" fontId="16" fillId="0" borderId="0" xfId="0" applyFont="1"/>
    <xf numFmtId="180" fontId="16" fillId="10" borderId="5" xfId="0" applyNumberFormat="1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 vertical="center"/>
    </xf>
    <xf numFmtId="0" fontId="8" fillId="12" borderId="0" xfId="0" applyFont="1" applyFill="1"/>
    <xf numFmtId="176" fontId="8" fillId="12" borderId="0" xfId="2" applyFont="1" applyFill="1"/>
    <xf numFmtId="2" fontId="8" fillId="5" borderId="0" xfId="0" applyNumberFormat="1" applyFont="1" applyFill="1"/>
    <xf numFmtId="184" fontId="8" fillId="5" borderId="5" xfId="0" applyNumberFormat="1" applyFont="1" applyFill="1" applyBorder="1" applyAlignment="1">
      <alignment horizontal="center" vertical="center"/>
    </xf>
    <xf numFmtId="180" fontId="8" fillId="5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76" fontId="9" fillId="12" borderId="0" xfId="2" applyFont="1" applyFill="1"/>
    <xf numFmtId="9" fontId="12" fillId="13" borderId="15" xfId="6" applyFont="1" applyFill="1" applyBorder="1" applyAlignment="1">
      <alignment horizontal="center" vertical="center"/>
    </xf>
    <xf numFmtId="0" fontId="19" fillId="16" borderId="16" xfId="0" applyFont="1" applyFill="1" applyBorder="1" applyAlignment="1">
      <alignment horizontal="center" vertical="center"/>
    </xf>
    <xf numFmtId="9" fontId="12" fillId="13" borderId="9" xfId="6" applyFont="1" applyFill="1" applyBorder="1" applyAlignment="1">
      <alignment horizontal="center" vertical="center"/>
    </xf>
    <xf numFmtId="10" fontId="10" fillId="13" borderId="5" xfId="6" applyNumberFormat="1" applyFont="1" applyFill="1" applyBorder="1" applyAlignment="1">
      <alignment horizontal="center" vertical="center" wrapText="1"/>
    </xf>
    <xf numFmtId="0" fontId="20" fillId="10" borderId="11" xfId="0" applyFont="1" applyFill="1" applyBorder="1" applyAlignment="1">
      <alignment horizontal="center" vertical="center"/>
    </xf>
    <xf numFmtId="176" fontId="14" fillId="13" borderId="11" xfId="2" applyFont="1" applyFill="1" applyBorder="1" applyAlignment="1">
      <alignment horizontal="center" vertical="center" wrapText="1"/>
    </xf>
    <xf numFmtId="0" fontId="14" fillId="13" borderId="5" xfId="0" applyFont="1" applyFill="1" applyBorder="1" applyAlignment="1">
      <alignment horizontal="center" vertical="center"/>
    </xf>
    <xf numFmtId="188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8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88" fontId="1" fillId="3" borderId="17" xfId="0" applyNumberFormat="1" applyFont="1" applyFill="1" applyBorder="1" applyAlignment="1">
      <alignment horizontal="center" vertical="center"/>
    </xf>
    <xf numFmtId="186" fontId="1" fillId="3" borderId="17" xfId="2" applyNumberFormat="1" applyFont="1" applyFill="1" applyBorder="1" applyAlignment="1">
      <alignment horizontal="center" vertical="center"/>
    </xf>
    <xf numFmtId="182" fontId="1" fillId="3" borderId="17" xfId="2" applyNumberFormat="1" applyFont="1" applyFill="1" applyBorder="1" applyAlignment="1">
      <alignment horizontal="center" vertical="center"/>
    </xf>
    <xf numFmtId="188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88" fontId="1" fillId="3" borderId="18" xfId="0" applyNumberFormat="1" applyFont="1" applyFill="1" applyBorder="1" applyAlignment="1">
      <alignment horizontal="center" vertical="center"/>
    </xf>
    <xf numFmtId="186" fontId="1" fillId="3" borderId="18" xfId="2" applyNumberFormat="1" applyFont="1" applyFill="1" applyBorder="1" applyAlignment="1">
      <alignment horizontal="center" vertical="center"/>
    </xf>
    <xf numFmtId="182" fontId="1" fillId="3" borderId="18" xfId="2" applyNumberFormat="1" applyFont="1" applyFill="1" applyBorder="1" applyAlignment="1">
      <alignment horizontal="center" vertical="center"/>
    </xf>
    <xf numFmtId="176" fontId="18" fillId="12" borderId="0" xfId="2" applyFont="1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0" fillId="13" borderId="8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21" fillId="12" borderId="0" xfId="0" applyFont="1" applyFill="1"/>
    <xf numFmtId="185" fontId="1" fillId="3" borderId="1" xfId="0" applyNumberFormat="1" applyFont="1" applyFill="1" applyBorder="1" applyAlignment="1">
      <alignment horizontal="center" vertical="center"/>
    </xf>
    <xf numFmtId="0" fontId="22" fillId="12" borderId="0" xfId="0" applyFont="1" applyFill="1"/>
    <xf numFmtId="2" fontId="15" fillId="3" borderId="2" xfId="2" applyNumberFormat="1" applyFont="1" applyFill="1" applyBorder="1" applyAlignment="1">
      <alignment horizontal="center" vertical="center"/>
    </xf>
    <xf numFmtId="176" fontId="15" fillId="3" borderId="2" xfId="2" applyFont="1" applyFill="1" applyBorder="1" applyAlignment="1">
      <alignment horizontal="center" vertical="center"/>
    </xf>
    <xf numFmtId="185" fontId="1" fillId="3" borderId="2" xfId="0" applyNumberFormat="1" applyFont="1" applyFill="1" applyBorder="1" applyAlignment="1">
      <alignment horizontal="center" vertical="center"/>
    </xf>
    <xf numFmtId="2" fontId="2" fillId="3" borderId="3" xfId="2" applyNumberFormat="1" applyFont="1" applyFill="1" applyBorder="1" applyAlignment="1">
      <alignment horizontal="center" vertical="center"/>
    </xf>
    <xf numFmtId="176" fontId="2" fillId="3" borderId="3" xfId="2" applyFont="1" applyFill="1" applyBorder="1" applyAlignment="1">
      <alignment vertical="center"/>
    </xf>
    <xf numFmtId="185" fontId="1" fillId="3" borderId="3" xfId="0" applyNumberFormat="1" applyFont="1" applyFill="1" applyBorder="1" applyAlignment="1">
      <alignment horizontal="center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2" xfId="50"/>
    <cellStyle name="Hyperlink 2" xfId="51"/>
  </cellStyles>
  <dxfs count="17">
    <dxf>
      <font>
        <b val="1"/>
        <i val="0"/>
        <color theme="0"/>
      </font>
      <fill>
        <patternFill patternType="solid">
          <bgColor rgb="FFFF0000"/>
        </patternFill>
      </fill>
    </dxf>
    <dxf>
      <font>
        <b val="1"/>
        <i val="0"/>
        <color theme="1"/>
      </font>
      <fill>
        <patternFill patternType="solid">
          <bgColor rgb="FFFFFF00"/>
        </patternFill>
      </fill>
    </dxf>
    <dxf>
      <font>
        <b val="1"/>
        <i val="0"/>
        <color theme="1"/>
      </font>
      <fill>
        <patternFill patternType="solid">
          <bgColor rgb="FF7030A0"/>
        </patternFill>
      </fill>
    </dxf>
    <dxf>
      <font>
        <b val="1"/>
        <i val="0"/>
        <color theme="1"/>
      </font>
      <fill>
        <patternFill patternType="solid">
          <bgColor rgb="FF92D05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FF00"/>
        </patternFill>
      </fill>
    </dxf>
    <dxf>
      <font>
        <b val="1"/>
        <i val="0"/>
      </font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92D050"/>
        </patternFill>
      </fill>
    </dxf>
    <dxf>
      <font>
        <b val="1"/>
        <i val="0"/>
        <color theme="0"/>
      </font>
      <fill>
        <patternFill patternType="solid">
          <bgColor rgb="FF7030A0"/>
        </patternFill>
      </fill>
    </dxf>
    <dxf>
      <fill>
        <patternFill patternType="solid">
          <bgColor theme="9"/>
        </patternFill>
      </fill>
    </dxf>
    <dxf>
      <font>
        <b val="1"/>
        <i val="0"/>
        <color theme="1" tint="0.0499893185216834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theme="0"/>
      </font>
      <fill>
        <patternFill patternType="solid">
          <bgColor theme="1" tint="0.249946592608417"/>
        </patternFill>
      </fill>
    </dxf>
    <dxf>
      <font>
        <b val="1"/>
        <i val="0"/>
        <color theme="1"/>
      </font>
      <fill>
        <patternFill patternType="solid">
          <bgColor theme="8" tint="0.399945066682943"/>
        </patternFill>
      </fill>
    </dxf>
    <dxf>
      <font>
        <b val="1"/>
        <i val="0"/>
        <color theme="1"/>
      </font>
      <fill>
        <patternFill patternType="solid">
          <bgColor theme="9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7F7C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940500254005004"/>
        </c:manualLayout>
      </c:layout>
      <c:lineChart>
        <c:grouping val="stacked"/>
        <c:varyColors val="0"/>
        <c:ser>
          <c:idx val="0"/>
          <c:order val="0"/>
          <c:tx>
            <c:strRef>
              <c:f>HD!$N$2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HD!$A$3:$A$381</c:f>
              <c:numCache>
                <c:formatCode>[$-14009]hh:mm;@</c:formatCode>
                <c:ptCount val="379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HD!$N$3:$N$380</c:f>
              <c:numCache>
                <c:formatCode>General</c:formatCode>
                <c:ptCount val="378"/>
                <c:pt idx="0">
                  <c:v>-951</c:v>
                </c:pt>
                <c:pt idx="1">
                  <c:v>-951</c:v>
                </c:pt>
                <c:pt idx="2">
                  <c:v>-951</c:v>
                </c:pt>
                <c:pt idx="3">
                  <c:v>920</c:v>
                </c:pt>
                <c:pt idx="4">
                  <c:v>1278</c:v>
                </c:pt>
                <c:pt idx="5">
                  <c:v>-948</c:v>
                </c:pt>
                <c:pt idx="6">
                  <c:v>-948</c:v>
                </c:pt>
                <c:pt idx="7">
                  <c:v>-948</c:v>
                </c:pt>
                <c:pt idx="8">
                  <c:v>-990</c:v>
                </c:pt>
                <c:pt idx="9">
                  <c:v>-990</c:v>
                </c:pt>
                <c:pt idx="10">
                  <c:v>-739</c:v>
                </c:pt>
                <c:pt idx="11">
                  <c:v>-739</c:v>
                </c:pt>
                <c:pt idx="12">
                  <c:v>-739</c:v>
                </c:pt>
                <c:pt idx="13">
                  <c:v>-739</c:v>
                </c:pt>
                <c:pt idx="14">
                  <c:v>-739</c:v>
                </c:pt>
                <c:pt idx="15">
                  <c:v>-572</c:v>
                </c:pt>
                <c:pt idx="16">
                  <c:v>-572</c:v>
                </c:pt>
                <c:pt idx="17">
                  <c:v>-572</c:v>
                </c:pt>
                <c:pt idx="18">
                  <c:v>-572</c:v>
                </c:pt>
                <c:pt idx="19">
                  <c:v>-647</c:v>
                </c:pt>
                <c:pt idx="20">
                  <c:v>-647</c:v>
                </c:pt>
                <c:pt idx="21">
                  <c:v>-647</c:v>
                </c:pt>
                <c:pt idx="22">
                  <c:v>-647</c:v>
                </c:pt>
                <c:pt idx="23">
                  <c:v>-647</c:v>
                </c:pt>
                <c:pt idx="24">
                  <c:v>6075</c:v>
                </c:pt>
                <c:pt idx="25">
                  <c:v>5009</c:v>
                </c:pt>
                <c:pt idx="26">
                  <c:v>5009</c:v>
                </c:pt>
                <c:pt idx="27">
                  <c:v>5009</c:v>
                </c:pt>
                <c:pt idx="28">
                  <c:v>5009</c:v>
                </c:pt>
                <c:pt idx="29">
                  <c:v>4178</c:v>
                </c:pt>
                <c:pt idx="30">
                  <c:v>-1038</c:v>
                </c:pt>
                <c:pt idx="31">
                  <c:v>-1066</c:v>
                </c:pt>
                <c:pt idx="32">
                  <c:v>-1066</c:v>
                </c:pt>
                <c:pt idx="33">
                  <c:v>-1066</c:v>
                </c:pt>
                <c:pt idx="34">
                  <c:v>-1066</c:v>
                </c:pt>
                <c:pt idx="35">
                  <c:v>-1074</c:v>
                </c:pt>
                <c:pt idx="36">
                  <c:v>-1074</c:v>
                </c:pt>
                <c:pt idx="37">
                  <c:v>-1074</c:v>
                </c:pt>
                <c:pt idx="38">
                  <c:v>-1074</c:v>
                </c:pt>
                <c:pt idx="39">
                  <c:v>-1110</c:v>
                </c:pt>
                <c:pt idx="40">
                  <c:v>-1110</c:v>
                </c:pt>
                <c:pt idx="41">
                  <c:v>-1171</c:v>
                </c:pt>
                <c:pt idx="42">
                  <c:v>-1171</c:v>
                </c:pt>
                <c:pt idx="43">
                  <c:v>-1171</c:v>
                </c:pt>
                <c:pt idx="44">
                  <c:v>-1150</c:v>
                </c:pt>
                <c:pt idx="45">
                  <c:v>-1150</c:v>
                </c:pt>
                <c:pt idx="46">
                  <c:v>-1144</c:v>
                </c:pt>
                <c:pt idx="47">
                  <c:v>-1144</c:v>
                </c:pt>
                <c:pt idx="48">
                  <c:v>-1144</c:v>
                </c:pt>
                <c:pt idx="49">
                  <c:v>-1144</c:v>
                </c:pt>
                <c:pt idx="50">
                  <c:v>-1144</c:v>
                </c:pt>
                <c:pt idx="51">
                  <c:v>-1117</c:v>
                </c:pt>
                <c:pt idx="52">
                  <c:v>-1116</c:v>
                </c:pt>
                <c:pt idx="53">
                  <c:v>-1116</c:v>
                </c:pt>
                <c:pt idx="54">
                  <c:v>-1116</c:v>
                </c:pt>
                <c:pt idx="55">
                  <c:v>-1116</c:v>
                </c:pt>
                <c:pt idx="56">
                  <c:v>-1179</c:v>
                </c:pt>
                <c:pt idx="57">
                  <c:v>-1179</c:v>
                </c:pt>
                <c:pt idx="58">
                  <c:v>-1168</c:v>
                </c:pt>
                <c:pt idx="59">
                  <c:v>-1168</c:v>
                </c:pt>
                <c:pt idx="60">
                  <c:v>921</c:v>
                </c:pt>
                <c:pt idx="61">
                  <c:v>921</c:v>
                </c:pt>
                <c:pt idx="62">
                  <c:v>-1106</c:v>
                </c:pt>
                <c:pt idx="63">
                  <c:v>-1106</c:v>
                </c:pt>
                <c:pt idx="64">
                  <c:v>-1143</c:v>
                </c:pt>
                <c:pt idx="65">
                  <c:v>-1143</c:v>
                </c:pt>
                <c:pt idx="66">
                  <c:v>-1143</c:v>
                </c:pt>
                <c:pt idx="67">
                  <c:v>-1143</c:v>
                </c:pt>
                <c:pt idx="68">
                  <c:v>-1176</c:v>
                </c:pt>
                <c:pt idx="69">
                  <c:v>-1224</c:v>
                </c:pt>
                <c:pt idx="70">
                  <c:v>-1224</c:v>
                </c:pt>
                <c:pt idx="71">
                  <c:v>-1224</c:v>
                </c:pt>
                <c:pt idx="72">
                  <c:v>-1236</c:v>
                </c:pt>
                <c:pt idx="73">
                  <c:v>-1236</c:v>
                </c:pt>
                <c:pt idx="74">
                  <c:v>-1236</c:v>
                </c:pt>
                <c:pt idx="75">
                  <c:v>-1236</c:v>
                </c:pt>
                <c:pt idx="76">
                  <c:v>-1242</c:v>
                </c:pt>
                <c:pt idx="77">
                  <c:v>-1242</c:v>
                </c:pt>
                <c:pt idx="78">
                  <c:v>-1242</c:v>
                </c:pt>
                <c:pt idx="79">
                  <c:v>-1181</c:v>
                </c:pt>
                <c:pt idx="80">
                  <c:v>-1181</c:v>
                </c:pt>
                <c:pt idx="81">
                  <c:v>-1181</c:v>
                </c:pt>
                <c:pt idx="82">
                  <c:v>-1201</c:v>
                </c:pt>
                <c:pt idx="83">
                  <c:v>-1201</c:v>
                </c:pt>
                <c:pt idx="84">
                  <c:v>-1201</c:v>
                </c:pt>
                <c:pt idx="85">
                  <c:v>-1158</c:v>
                </c:pt>
                <c:pt idx="86">
                  <c:v>-1158</c:v>
                </c:pt>
                <c:pt idx="87">
                  <c:v>-1196</c:v>
                </c:pt>
                <c:pt idx="88">
                  <c:v>-1196</c:v>
                </c:pt>
                <c:pt idx="89">
                  <c:v>-1196</c:v>
                </c:pt>
                <c:pt idx="90">
                  <c:v>-1196</c:v>
                </c:pt>
                <c:pt idx="91">
                  <c:v>-1163</c:v>
                </c:pt>
                <c:pt idx="92">
                  <c:v>-1163</c:v>
                </c:pt>
                <c:pt idx="93">
                  <c:v>-1124</c:v>
                </c:pt>
                <c:pt idx="94">
                  <c:v>-1124</c:v>
                </c:pt>
                <c:pt idx="95">
                  <c:v>-1124</c:v>
                </c:pt>
                <c:pt idx="96">
                  <c:v>-1100</c:v>
                </c:pt>
                <c:pt idx="97">
                  <c:v>-1100</c:v>
                </c:pt>
                <c:pt idx="98">
                  <c:v>-1100</c:v>
                </c:pt>
                <c:pt idx="99">
                  <c:v>-1044</c:v>
                </c:pt>
                <c:pt idx="100">
                  <c:v>-1044</c:v>
                </c:pt>
                <c:pt idx="101">
                  <c:v>-1044</c:v>
                </c:pt>
                <c:pt idx="102">
                  <c:v>-1044</c:v>
                </c:pt>
                <c:pt idx="103">
                  <c:v>-963</c:v>
                </c:pt>
                <c:pt idx="104">
                  <c:v>-963</c:v>
                </c:pt>
                <c:pt idx="105">
                  <c:v>-921</c:v>
                </c:pt>
                <c:pt idx="106">
                  <c:v>-921</c:v>
                </c:pt>
                <c:pt idx="107">
                  <c:v>-921</c:v>
                </c:pt>
                <c:pt idx="108">
                  <c:v>-921</c:v>
                </c:pt>
                <c:pt idx="109">
                  <c:v>-875</c:v>
                </c:pt>
                <c:pt idx="110">
                  <c:v>-875</c:v>
                </c:pt>
                <c:pt idx="111">
                  <c:v>-509</c:v>
                </c:pt>
                <c:pt idx="112">
                  <c:v>-509</c:v>
                </c:pt>
                <c:pt idx="113">
                  <c:v>-612</c:v>
                </c:pt>
                <c:pt idx="114">
                  <c:v>-612</c:v>
                </c:pt>
                <c:pt idx="115">
                  <c:v>-600</c:v>
                </c:pt>
                <c:pt idx="116">
                  <c:v>-590</c:v>
                </c:pt>
                <c:pt idx="117">
                  <c:v>-590</c:v>
                </c:pt>
                <c:pt idx="118">
                  <c:v>-601</c:v>
                </c:pt>
                <c:pt idx="119">
                  <c:v>-601</c:v>
                </c:pt>
                <c:pt idx="120">
                  <c:v>-383</c:v>
                </c:pt>
                <c:pt idx="121">
                  <c:v>-383</c:v>
                </c:pt>
                <c:pt idx="122">
                  <c:v>-289</c:v>
                </c:pt>
                <c:pt idx="123">
                  <c:v>-289</c:v>
                </c:pt>
                <c:pt idx="124">
                  <c:v>-289</c:v>
                </c:pt>
                <c:pt idx="125">
                  <c:v>-289</c:v>
                </c:pt>
                <c:pt idx="126">
                  <c:v>-293</c:v>
                </c:pt>
                <c:pt idx="127">
                  <c:v>-293</c:v>
                </c:pt>
                <c:pt idx="128">
                  <c:v>39</c:v>
                </c:pt>
                <c:pt idx="129">
                  <c:v>39</c:v>
                </c:pt>
                <c:pt idx="130">
                  <c:v>39</c:v>
                </c:pt>
                <c:pt idx="131">
                  <c:v>-423</c:v>
                </c:pt>
                <c:pt idx="132">
                  <c:v>-423</c:v>
                </c:pt>
                <c:pt idx="133">
                  <c:v>-423</c:v>
                </c:pt>
                <c:pt idx="134">
                  <c:v>-452</c:v>
                </c:pt>
                <c:pt idx="135">
                  <c:v>-452</c:v>
                </c:pt>
                <c:pt idx="136">
                  <c:v>-452</c:v>
                </c:pt>
                <c:pt idx="137">
                  <c:v>-452</c:v>
                </c:pt>
                <c:pt idx="138">
                  <c:v>-491</c:v>
                </c:pt>
                <c:pt idx="139">
                  <c:v>-491</c:v>
                </c:pt>
                <c:pt idx="140">
                  <c:v>-310</c:v>
                </c:pt>
                <c:pt idx="141">
                  <c:v>-493</c:v>
                </c:pt>
                <c:pt idx="142">
                  <c:v>-493</c:v>
                </c:pt>
                <c:pt idx="143">
                  <c:v>-493</c:v>
                </c:pt>
                <c:pt idx="144">
                  <c:v>-493</c:v>
                </c:pt>
                <c:pt idx="145">
                  <c:v>-493</c:v>
                </c:pt>
                <c:pt idx="146">
                  <c:v>-574</c:v>
                </c:pt>
                <c:pt idx="147">
                  <c:v>-574</c:v>
                </c:pt>
                <c:pt idx="148">
                  <c:v>-574</c:v>
                </c:pt>
                <c:pt idx="149">
                  <c:v>-574</c:v>
                </c:pt>
                <c:pt idx="150">
                  <c:v>-624</c:v>
                </c:pt>
                <c:pt idx="151">
                  <c:v>-616</c:v>
                </c:pt>
                <c:pt idx="152">
                  <c:v>-616</c:v>
                </c:pt>
                <c:pt idx="153">
                  <c:v>-623</c:v>
                </c:pt>
                <c:pt idx="154">
                  <c:v>-623</c:v>
                </c:pt>
                <c:pt idx="155">
                  <c:v>-623</c:v>
                </c:pt>
                <c:pt idx="156">
                  <c:v>-623</c:v>
                </c:pt>
                <c:pt idx="157">
                  <c:v>-537</c:v>
                </c:pt>
                <c:pt idx="158">
                  <c:v>-537</c:v>
                </c:pt>
                <c:pt idx="159">
                  <c:v>-537</c:v>
                </c:pt>
                <c:pt idx="160">
                  <c:v>-537</c:v>
                </c:pt>
                <c:pt idx="161">
                  <c:v>-537</c:v>
                </c:pt>
                <c:pt idx="162">
                  <c:v>-587</c:v>
                </c:pt>
                <c:pt idx="163">
                  <c:v>-674</c:v>
                </c:pt>
                <c:pt idx="164">
                  <c:v>-674</c:v>
                </c:pt>
                <c:pt idx="165">
                  <c:v>-674</c:v>
                </c:pt>
                <c:pt idx="166">
                  <c:v>-674</c:v>
                </c:pt>
                <c:pt idx="167">
                  <c:v>-674</c:v>
                </c:pt>
                <c:pt idx="168">
                  <c:v>-643</c:v>
                </c:pt>
                <c:pt idx="169">
                  <c:v>-609</c:v>
                </c:pt>
                <c:pt idx="170">
                  <c:v>-609</c:v>
                </c:pt>
                <c:pt idx="171">
                  <c:v>-609</c:v>
                </c:pt>
                <c:pt idx="172">
                  <c:v>-609</c:v>
                </c:pt>
                <c:pt idx="173">
                  <c:v>-609</c:v>
                </c:pt>
                <c:pt idx="174">
                  <c:v>-614</c:v>
                </c:pt>
                <c:pt idx="175">
                  <c:v>-614</c:v>
                </c:pt>
                <c:pt idx="176">
                  <c:v>-614</c:v>
                </c:pt>
                <c:pt idx="177">
                  <c:v>-614</c:v>
                </c:pt>
                <c:pt idx="178">
                  <c:v>-614</c:v>
                </c:pt>
                <c:pt idx="179">
                  <c:v>-615</c:v>
                </c:pt>
                <c:pt idx="180">
                  <c:v>-615</c:v>
                </c:pt>
                <c:pt idx="181">
                  <c:v>-615</c:v>
                </c:pt>
                <c:pt idx="182">
                  <c:v>-615</c:v>
                </c:pt>
                <c:pt idx="183">
                  <c:v>-615</c:v>
                </c:pt>
                <c:pt idx="184">
                  <c:v>-595</c:v>
                </c:pt>
                <c:pt idx="185">
                  <c:v>-616</c:v>
                </c:pt>
                <c:pt idx="186">
                  <c:v>-616</c:v>
                </c:pt>
                <c:pt idx="187">
                  <c:v>-616</c:v>
                </c:pt>
                <c:pt idx="188">
                  <c:v>-616</c:v>
                </c:pt>
                <c:pt idx="189">
                  <c:v>-624</c:v>
                </c:pt>
                <c:pt idx="190">
                  <c:v>-624</c:v>
                </c:pt>
                <c:pt idx="191">
                  <c:v>-615</c:v>
                </c:pt>
                <c:pt idx="192">
                  <c:v>-615</c:v>
                </c:pt>
                <c:pt idx="193">
                  <c:v>-615</c:v>
                </c:pt>
                <c:pt idx="194">
                  <c:v>-614</c:v>
                </c:pt>
                <c:pt idx="195">
                  <c:v>-614</c:v>
                </c:pt>
                <c:pt idx="196">
                  <c:v>-614</c:v>
                </c:pt>
                <c:pt idx="197">
                  <c:v>-614</c:v>
                </c:pt>
                <c:pt idx="198">
                  <c:v>-629</c:v>
                </c:pt>
                <c:pt idx="199">
                  <c:v>-702</c:v>
                </c:pt>
                <c:pt idx="200">
                  <c:v>-702</c:v>
                </c:pt>
                <c:pt idx="201">
                  <c:v>-702</c:v>
                </c:pt>
                <c:pt idx="202">
                  <c:v>-702</c:v>
                </c:pt>
                <c:pt idx="203">
                  <c:v>-702</c:v>
                </c:pt>
                <c:pt idx="204">
                  <c:v>-751</c:v>
                </c:pt>
                <c:pt idx="205">
                  <c:v>-751</c:v>
                </c:pt>
                <c:pt idx="206">
                  <c:v>-794</c:v>
                </c:pt>
                <c:pt idx="207">
                  <c:v>-794</c:v>
                </c:pt>
                <c:pt idx="208">
                  <c:v>-794</c:v>
                </c:pt>
                <c:pt idx="209">
                  <c:v>-777</c:v>
                </c:pt>
                <c:pt idx="210">
                  <c:v>-777</c:v>
                </c:pt>
                <c:pt idx="211">
                  <c:v>-777</c:v>
                </c:pt>
                <c:pt idx="212">
                  <c:v>-768</c:v>
                </c:pt>
                <c:pt idx="213">
                  <c:v>-768</c:v>
                </c:pt>
                <c:pt idx="214">
                  <c:v>-768</c:v>
                </c:pt>
                <c:pt idx="215">
                  <c:v>-772</c:v>
                </c:pt>
                <c:pt idx="216">
                  <c:v>-772</c:v>
                </c:pt>
                <c:pt idx="217">
                  <c:v>-768</c:v>
                </c:pt>
                <c:pt idx="218">
                  <c:v>-768</c:v>
                </c:pt>
                <c:pt idx="219">
                  <c:v>-768</c:v>
                </c:pt>
                <c:pt idx="220">
                  <c:v>-768</c:v>
                </c:pt>
                <c:pt idx="221">
                  <c:v>-803</c:v>
                </c:pt>
                <c:pt idx="222">
                  <c:v>-822</c:v>
                </c:pt>
                <c:pt idx="223">
                  <c:v>-822</c:v>
                </c:pt>
                <c:pt idx="224">
                  <c:v>-822</c:v>
                </c:pt>
                <c:pt idx="225">
                  <c:v>-822</c:v>
                </c:pt>
                <c:pt idx="226">
                  <c:v>-822</c:v>
                </c:pt>
                <c:pt idx="227">
                  <c:v>-800</c:v>
                </c:pt>
                <c:pt idx="228">
                  <c:v>-800</c:v>
                </c:pt>
                <c:pt idx="229">
                  <c:v>-766</c:v>
                </c:pt>
                <c:pt idx="230">
                  <c:v>-766</c:v>
                </c:pt>
                <c:pt idx="231">
                  <c:v>-766</c:v>
                </c:pt>
                <c:pt idx="232">
                  <c:v>-766</c:v>
                </c:pt>
                <c:pt idx="233">
                  <c:v>-761</c:v>
                </c:pt>
                <c:pt idx="234">
                  <c:v>-752</c:v>
                </c:pt>
                <c:pt idx="235">
                  <c:v>-752</c:v>
                </c:pt>
                <c:pt idx="236">
                  <c:v>-752</c:v>
                </c:pt>
                <c:pt idx="237">
                  <c:v>-752</c:v>
                </c:pt>
                <c:pt idx="238">
                  <c:v>-765</c:v>
                </c:pt>
                <c:pt idx="239">
                  <c:v>-765</c:v>
                </c:pt>
                <c:pt idx="240">
                  <c:v>-754</c:v>
                </c:pt>
                <c:pt idx="241">
                  <c:v>-754</c:v>
                </c:pt>
                <c:pt idx="242">
                  <c:v>-754</c:v>
                </c:pt>
                <c:pt idx="243">
                  <c:v>-754</c:v>
                </c:pt>
                <c:pt idx="244">
                  <c:v>-739</c:v>
                </c:pt>
                <c:pt idx="245">
                  <c:v>-739</c:v>
                </c:pt>
                <c:pt idx="246">
                  <c:v>-725</c:v>
                </c:pt>
                <c:pt idx="247">
                  <c:v>-725</c:v>
                </c:pt>
                <c:pt idx="248">
                  <c:v>-725</c:v>
                </c:pt>
                <c:pt idx="249">
                  <c:v>-725</c:v>
                </c:pt>
                <c:pt idx="250">
                  <c:v>-732</c:v>
                </c:pt>
                <c:pt idx="251">
                  <c:v>-732</c:v>
                </c:pt>
                <c:pt idx="252">
                  <c:v>-718</c:v>
                </c:pt>
                <c:pt idx="253">
                  <c:v>-744</c:v>
                </c:pt>
                <c:pt idx="254">
                  <c:v>-726</c:v>
                </c:pt>
                <c:pt idx="255">
                  <c:v>-726</c:v>
                </c:pt>
                <c:pt idx="256">
                  <c:v>-899</c:v>
                </c:pt>
                <c:pt idx="257">
                  <c:v>-909</c:v>
                </c:pt>
                <c:pt idx="258">
                  <c:v>-895</c:v>
                </c:pt>
                <c:pt idx="259">
                  <c:v>-895</c:v>
                </c:pt>
                <c:pt idx="260">
                  <c:v>-917</c:v>
                </c:pt>
                <c:pt idx="261">
                  <c:v>-917</c:v>
                </c:pt>
                <c:pt idx="262">
                  <c:v>-917</c:v>
                </c:pt>
                <c:pt idx="263">
                  <c:v>-922</c:v>
                </c:pt>
                <c:pt idx="264">
                  <c:v>-922</c:v>
                </c:pt>
                <c:pt idx="265">
                  <c:v>-922</c:v>
                </c:pt>
                <c:pt idx="266">
                  <c:v>-935</c:v>
                </c:pt>
                <c:pt idx="267">
                  <c:v>-935</c:v>
                </c:pt>
                <c:pt idx="268">
                  <c:v>-935</c:v>
                </c:pt>
                <c:pt idx="269">
                  <c:v>4319</c:v>
                </c:pt>
                <c:pt idx="270">
                  <c:v>-899</c:v>
                </c:pt>
                <c:pt idx="271">
                  <c:v>-899</c:v>
                </c:pt>
                <c:pt idx="272">
                  <c:v>-899</c:v>
                </c:pt>
                <c:pt idx="273">
                  <c:v>-880</c:v>
                </c:pt>
                <c:pt idx="274">
                  <c:v>-880</c:v>
                </c:pt>
                <c:pt idx="275">
                  <c:v>3987</c:v>
                </c:pt>
                <c:pt idx="276">
                  <c:v>3987</c:v>
                </c:pt>
                <c:pt idx="277">
                  <c:v>3987</c:v>
                </c:pt>
                <c:pt idx="278">
                  <c:v>3919</c:v>
                </c:pt>
                <c:pt idx="279">
                  <c:v>3417</c:v>
                </c:pt>
                <c:pt idx="280">
                  <c:v>3635</c:v>
                </c:pt>
                <c:pt idx="281">
                  <c:v>3635</c:v>
                </c:pt>
                <c:pt idx="282">
                  <c:v>-11245</c:v>
                </c:pt>
                <c:pt idx="283">
                  <c:v>-11245</c:v>
                </c:pt>
                <c:pt idx="284">
                  <c:v>-11245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HD!$O$2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HD!$A$3:$A$381</c:f>
              <c:numCache>
                <c:formatCode>[$-14009]hh:mm;@</c:formatCode>
                <c:ptCount val="379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HD!$O$3:$O$374</c:f>
              <c:numCache>
                <c:formatCode>General</c:formatCode>
                <c:ptCount val="372"/>
                <c:pt idx="0">
                  <c:v>1878</c:v>
                </c:pt>
                <c:pt idx="1">
                  <c:v>1878</c:v>
                </c:pt>
                <c:pt idx="2">
                  <c:v>1878</c:v>
                </c:pt>
                <c:pt idx="3">
                  <c:v>5012</c:v>
                </c:pt>
                <c:pt idx="4">
                  <c:v>5012</c:v>
                </c:pt>
                <c:pt idx="5">
                  <c:v>3917</c:v>
                </c:pt>
                <c:pt idx="6">
                  <c:v>3917</c:v>
                </c:pt>
                <c:pt idx="7">
                  <c:v>3917</c:v>
                </c:pt>
                <c:pt idx="8">
                  <c:v>4547</c:v>
                </c:pt>
                <c:pt idx="9">
                  <c:v>4547</c:v>
                </c:pt>
                <c:pt idx="10">
                  <c:v>4547</c:v>
                </c:pt>
                <c:pt idx="11">
                  <c:v>4547</c:v>
                </c:pt>
                <c:pt idx="12">
                  <c:v>4547</c:v>
                </c:pt>
                <c:pt idx="13">
                  <c:v>3201</c:v>
                </c:pt>
                <c:pt idx="14">
                  <c:v>3201</c:v>
                </c:pt>
                <c:pt idx="15">
                  <c:v>3201</c:v>
                </c:pt>
                <c:pt idx="16">
                  <c:v>3201</c:v>
                </c:pt>
                <c:pt idx="17">
                  <c:v>3201</c:v>
                </c:pt>
                <c:pt idx="18">
                  <c:v>3493</c:v>
                </c:pt>
                <c:pt idx="19">
                  <c:v>3493</c:v>
                </c:pt>
                <c:pt idx="20">
                  <c:v>3568</c:v>
                </c:pt>
                <c:pt idx="21">
                  <c:v>3568</c:v>
                </c:pt>
                <c:pt idx="22">
                  <c:v>3568</c:v>
                </c:pt>
                <c:pt idx="23">
                  <c:v>3568</c:v>
                </c:pt>
                <c:pt idx="24">
                  <c:v>13552</c:v>
                </c:pt>
                <c:pt idx="25">
                  <c:v>13913</c:v>
                </c:pt>
                <c:pt idx="26">
                  <c:v>13913</c:v>
                </c:pt>
                <c:pt idx="27">
                  <c:v>13913</c:v>
                </c:pt>
                <c:pt idx="28">
                  <c:v>13913</c:v>
                </c:pt>
                <c:pt idx="29">
                  <c:v>15613</c:v>
                </c:pt>
                <c:pt idx="30">
                  <c:v>4602</c:v>
                </c:pt>
                <c:pt idx="31">
                  <c:v>4891</c:v>
                </c:pt>
                <c:pt idx="32">
                  <c:v>4891</c:v>
                </c:pt>
                <c:pt idx="33">
                  <c:v>4891</c:v>
                </c:pt>
                <c:pt idx="34">
                  <c:v>4891</c:v>
                </c:pt>
                <c:pt idx="35">
                  <c:v>4756</c:v>
                </c:pt>
                <c:pt idx="36">
                  <c:v>4756</c:v>
                </c:pt>
                <c:pt idx="37">
                  <c:v>4756</c:v>
                </c:pt>
                <c:pt idx="38">
                  <c:v>4756</c:v>
                </c:pt>
                <c:pt idx="39">
                  <c:v>5246</c:v>
                </c:pt>
                <c:pt idx="40">
                  <c:v>5246</c:v>
                </c:pt>
                <c:pt idx="41">
                  <c:v>5457</c:v>
                </c:pt>
                <c:pt idx="42">
                  <c:v>5457</c:v>
                </c:pt>
                <c:pt idx="43">
                  <c:v>5457</c:v>
                </c:pt>
                <c:pt idx="44">
                  <c:v>5711</c:v>
                </c:pt>
                <c:pt idx="45">
                  <c:v>5711</c:v>
                </c:pt>
                <c:pt idx="46">
                  <c:v>5711</c:v>
                </c:pt>
                <c:pt idx="47">
                  <c:v>5793</c:v>
                </c:pt>
                <c:pt idx="48">
                  <c:v>5793</c:v>
                </c:pt>
                <c:pt idx="49">
                  <c:v>5622</c:v>
                </c:pt>
                <c:pt idx="50">
                  <c:v>5622</c:v>
                </c:pt>
                <c:pt idx="51">
                  <c:v>5622</c:v>
                </c:pt>
                <c:pt idx="52">
                  <c:v>5702</c:v>
                </c:pt>
                <c:pt idx="53">
                  <c:v>5702</c:v>
                </c:pt>
                <c:pt idx="54">
                  <c:v>5702</c:v>
                </c:pt>
                <c:pt idx="55">
                  <c:v>5702</c:v>
                </c:pt>
                <c:pt idx="56">
                  <c:v>5805</c:v>
                </c:pt>
                <c:pt idx="57">
                  <c:v>5805</c:v>
                </c:pt>
                <c:pt idx="58">
                  <c:v>6289</c:v>
                </c:pt>
                <c:pt idx="59">
                  <c:v>6289</c:v>
                </c:pt>
                <c:pt idx="60">
                  <c:v>20095</c:v>
                </c:pt>
                <c:pt idx="61">
                  <c:v>20095</c:v>
                </c:pt>
                <c:pt idx="62">
                  <c:v>6652</c:v>
                </c:pt>
                <c:pt idx="63">
                  <c:v>6652</c:v>
                </c:pt>
                <c:pt idx="64">
                  <c:v>6417</c:v>
                </c:pt>
                <c:pt idx="65">
                  <c:v>6417</c:v>
                </c:pt>
                <c:pt idx="66">
                  <c:v>6417</c:v>
                </c:pt>
                <c:pt idx="67">
                  <c:v>6417</c:v>
                </c:pt>
                <c:pt idx="68">
                  <c:v>6496</c:v>
                </c:pt>
                <c:pt idx="69">
                  <c:v>6788</c:v>
                </c:pt>
                <c:pt idx="70">
                  <c:v>6788</c:v>
                </c:pt>
                <c:pt idx="71">
                  <c:v>6788</c:v>
                </c:pt>
                <c:pt idx="72">
                  <c:v>6700</c:v>
                </c:pt>
                <c:pt idx="73">
                  <c:v>6700</c:v>
                </c:pt>
                <c:pt idx="74">
                  <c:v>6700</c:v>
                </c:pt>
                <c:pt idx="75">
                  <c:v>6700</c:v>
                </c:pt>
                <c:pt idx="76">
                  <c:v>5804</c:v>
                </c:pt>
                <c:pt idx="77">
                  <c:v>5804</c:v>
                </c:pt>
                <c:pt idx="78">
                  <c:v>5804</c:v>
                </c:pt>
                <c:pt idx="79">
                  <c:v>5313</c:v>
                </c:pt>
                <c:pt idx="80">
                  <c:v>5313</c:v>
                </c:pt>
                <c:pt idx="81">
                  <c:v>5313</c:v>
                </c:pt>
                <c:pt idx="82">
                  <c:v>4847</c:v>
                </c:pt>
                <c:pt idx="83">
                  <c:v>4847</c:v>
                </c:pt>
                <c:pt idx="84">
                  <c:v>4847</c:v>
                </c:pt>
                <c:pt idx="85">
                  <c:v>4897</c:v>
                </c:pt>
                <c:pt idx="86">
                  <c:v>4897</c:v>
                </c:pt>
                <c:pt idx="87">
                  <c:v>5451</c:v>
                </c:pt>
                <c:pt idx="88">
                  <c:v>5451</c:v>
                </c:pt>
                <c:pt idx="89">
                  <c:v>5451</c:v>
                </c:pt>
                <c:pt idx="90">
                  <c:v>5451</c:v>
                </c:pt>
                <c:pt idx="91">
                  <c:v>5222</c:v>
                </c:pt>
                <c:pt idx="92">
                  <c:v>5222</c:v>
                </c:pt>
                <c:pt idx="93">
                  <c:v>5505</c:v>
                </c:pt>
                <c:pt idx="94">
                  <c:v>5505</c:v>
                </c:pt>
                <c:pt idx="95">
                  <c:v>5505</c:v>
                </c:pt>
                <c:pt idx="96">
                  <c:v>6087</c:v>
                </c:pt>
                <c:pt idx="97">
                  <c:v>6087</c:v>
                </c:pt>
                <c:pt idx="98">
                  <c:v>6087</c:v>
                </c:pt>
                <c:pt idx="99">
                  <c:v>6151</c:v>
                </c:pt>
                <c:pt idx="100">
                  <c:v>6151</c:v>
                </c:pt>
                <c:pt idx="101">
                  <c:v>6151</c:v>
                </c:pt>
                <c:pt idx="102">
                  <c:v>6151</c:v>
                </c:pt>
                <c:pt idx="103">
                  <c:v>6098</c:v>
                </c:pt>
                <c:pt idx="104">
                  <c:v>6098</c:v>
                </c:pt>
                <c:pt idx="105">
                  <c:v>5970</c:v>
                </c:pt>
                <c:pt idx="106">
                  <c:v>5970</c:v>
                </c:pt>
                <c:pt idx="107">
                  <c:v>5970</c:v>
                </c:pt>
                <c:pt idx="108">
                  <c:v>5970</c:v>
                </c:pt>
                <c:pt idx="109">
                  <c:v>5826</c:v>
                </c:pt>
                <c:pt idx="110">
                  <c:v>5826</c:v>
                </c:pt>
                <c:pt idx="111">
                  <c:v>19699</c:v>
                </c:pt>
                <c:pt idx="112">
                  <c:v>19699</c:v>
                </c:pt>
                <c:pt idx="113">
                  <c:v>6065</c:v>
                </c:pt>
                <c:pt idx="114">
                  <c:v>6065</c:v>
                </c:pt>
                <c:pt idx="115">
                  <c:v>6296</c:v>
                </c:pt>
                <c:pt idx="116">
                  <c:v>6296</c:v>
                </c:pt>
                <c:pt idx="117">
                  <c:v>6317</c:v>
                </c:pt>
                <c:pt idx="118">
                  <c:v>6213</c:v>
                </c:pt>
                <c:pt idx="119">
                  <c:v>6213</c:v>
                </c:pt>
                <c:pt idx="120">
                  <c:v>22591</c:v>
                </c:pt>
                <c:pt idx="121">
                  <c:v>22591</c:v>
                </c:pt>
                <c:pt idx="122">
                  <c:v>23939</c:v>
                </c:pt>
                <c:pt idx="123">
                  <c:v>23939</c:v>
                </c:pt>
                <c:pt idx="124">
                  <c:v>23939</c:v>
                </c:pt>
                <c:pt idx="125">
                  <c:v>23939</c:v>
                </c:pt>
                <c:pt idx="126">
                  <c:v>23939</c:v>
                </c:pt>
                <c:pt idx="127">
                  <c:v>25038</c:v>
                </c:pt>
                <c:pt idx="128">
                  <c:v>24684</c:v>
                </c:pt>
                <c:pt idx="129">
                  <c:v>24684</c:v>
                </c:pt>
                <c:pt idx="130">
                  <c:v>24684</c:v>
                </c:pt>
                <c:pt idx="131">
                  <c:v>5284</c:v>
                </c:pt>
                <c:pt idx="132">
                  <c:v>5284</c:v>
                </c:pt>
                <c:pt idx="133">
                  <c:v>5284</c:v>
                </c:pt>
                <c:pt idx="134">
                  <c:v>4834</c:v>
                </c:pt>
                <c:pt idx="135">
                  <c:v>4834</c:v>
                </c:pt>
                <c:pt idx="136">
                  <c:v>4834</c:v>
                </c:pt>
                <c:pt idx="137">
                  <c:v>4834</c:v>
                </c:pt>
                <c:pt idx="138">
                  <c:v>4806</c:v>
                </c:pt>
                <c:pt idx="139">
                  <c:v>4806</c:v>
                </c:pt>
                <c:pt idx="140">
                  <c:v>4849</c:v>
                </c:pt>
                <c:pt idx="141">
                  <c:v>4407</c:v>
                </c:pt>
                <c:pt idx="142">
                  <c:v>4407</c:v>
                </c:pt>
                <c:pt idx="143">
                  <c:v>4407</c:v>
                </c:pt>
                <c:pt idx="144">
                  <c:v>4407</c:v>
                </c:pt>
                <c:pt idx="145">
                  <c:v>4407</c:v>
                </c:pt>
                <c:pt idx="146">
                  <c:v>4226</c:v>
                </c:pt>
                <c:pt idx="147">
                  <c:v>4226</c:v>
                </c:pt>
                <c:pt idx="148">
                  <c:v>4226</c:v>
                </c:pt>
                <c:pt idx="149">
                  <c:v>4226</c:v>
                </c:pt>
                <c:pt idx="150">
                  <c:v>4070</c:v>
                </c:pt>
                <c:pt idx="151">
                  <c:v>4324</c:v>
                </c:pt>
                <c:pt idx="152">
                  <c:v>4324</c:v>
                </c:pt>
                <c:pt idx="153">
                  <c:v>3994</c:v>
                </c:pt>
                <c:pt idx="154">
                  <c:v>3994</c:v>
                </c:pt>
                <c:pt idx="155">
                  <c:v>3994</c:v>
                </c:pt>
                <c:pt idx="156">
                  <c:v>3994</c:v>
                </c:pt>
                <c:pt idx="157">
                  <c:v>4337</c:v>
                </c:pt>
                <c:pt idx="158">
                  <c:v>4337</c:v>
                </c:pt>
                <c:pt idx="159">
                  <c:v>4337</c:v>
                </c:pt>
                <c:pt idx="160">
                  <c:v>4337</c:v>
                </c:pt>
                <c:pt idx="161">
                  <c:v>5045</c:v>
                </c:pt>
                <c:pt idx="162">
                  <c:v>5045</c:v>
                </c:pt>
                <c:pt idx="163">
                  <c:v>4840</c:v>
                </c:pt>
                <c:pt idx="164">
                  <c:v>4840</c:v>
                </c:pt>
                <c:pt idx="165">
                  <c:v>4840</c:v>
                </c:pt>
                <c:pt idx="166">
                  <c:v>4840</c:v>
                </c:pt>
                <c:pt idx="167">
                  <c:v>4840</c:v>
                </c:pt>
                <c:pt idx="168">
                  <c:v>6756</c:v>
                </c:pt>
                <c:pt idx="169">
                  <c:v>7364</c:v>
                </c:pt>
                <c:pt idx="170">
                  <c:v>7364</c:v>
                </c:pt>
                <c:pt idx="171">
                  <c:v>7897</c:v>
                </c:pt>
                <c:pt idx="172">
                  <c:v>7897</c:v>
                </c:pt>
                <c:pt idx="173">
                  <c:v>7897</c:v>
                </c:pt>
                <c:pt idx="174">
                  <c:v>7778</c:v>
                </c:pt>
                <c:pt idx="175">
                  <c:v>7778</c:v>
                </c:pt>
                <c:pt idx="176">
                  <c:v>7778</c:v>
                </c:pt>
                <c:pt idx="177">
                  <c:v>7778</c:v>
                </c:pt>
                <c:pt idx="178">
                  <c:v>7778</c:v>
                </c:pt>
                <c:pt idx="179">
                  <c:v>8282</c:v>
                </c:pt>
                <c:pt idx="180">
                  <c:v>8282</c:v>
                </c:pt>
                <c:pt idx="181">
                  <c:v>8282</c:v>
                </c:pt>
                <c:pt idx="182">
                  <c:v>8374</c:v>
                </c:pt>
                <c:pt idx="183">
                  <c:v>8374</c:v>
                </c:pt>
                <c:pt idx="184">
                  <c:v>8374</c:v>
                </c:pt>
                <c:pt idx="185">
                  <c:v>8252</c:v>
                </c:pt>
                <c:pt idx="186">
                  <c:v>8252</c:v>
                </c:pt>
                <c:pt idx="187">
                  <c:v>8252</c:v>
                </c:pt>
                <c:pt idx="188">
                  <c:v>8252</c:v>
                </c:pt>
                <c:pt idx="189">
                  <c:v>8177</c:v>
                </c:pt>
                <c:pt idx="190">
                  <c:v>8177</c:v>
                </c:pt>
                <c:pt idx="191">
                  <c:v>8267</c:v>
                </c:pt>
                <c:pt idx="192">
                  <c:v>8267</c:v>
                </c:pt>
                <c:pt idx="193">
                  <c:v>8267</c:v>
                </c:pt>
                <c:pt idx="194">
                  <c:v>8871</c:v>
                </c:pt>
                <c:pt idx="195">
                  <c:v>8252</c:v>
                </c:pt>
                <c:pt idx="196">
                  <c:v>8252</c:v>
                </c:pt>
                <c:pt idx="197">
                  <c:v>8252</c:v>
                </c:pt>
                <c:pt idx="198">
                  <c:v>8506</c:v>
                </c:pt>
                <c:pt idx="199">
                  <c:v>8812</c:v>
                </c:pt>
                <c:pt idx="200">
                  <c:v>8812</c:v>
                </c:pt>
                <c:pt idx="201">
                  <c:v>8812</c:v>
                </c:pt>
                <c:pt idx="202">
                  <c:v>8812</c:v>
                </c:pt>
                <c:pt idx="203">
                  <c:v>8812</c:v>
                </c:pt>
                <c:pt idx="204">
                  <c:v>8745</c:v>
                </c:pt>
                <c:pt idx="205">
                  <c:v>8745</c:v>
                </c:pt>
                <c:pt idx="206">
                  <c:v>8186</c:v>
                </c:pt>
                <c:pt idx="207">
                  <c:v>8186</c:v>
                </c:pt>
                <c:pt idx="208">
                  <c:v>8186</c:v>
                </c:pt>
                <c:pt idx="209">
                  <c:v>8062</c:v>
                </c:pt>
                <c:pt idx="210">
                  <c:v>8062</c:v>
                </c:pt>
                <c:pt idx="211">
                  <c:v>8062</c:v>
                </c:pt>
                <c:pt idx="212">
                  <c:v>8206</c:v>
                </c:pt>
                <c:pt idx="213">
                  <c:v>8206</c:v>
                </c:pt>
                <c:pt idx="214">
                  <c:v>8206</c:v>
                </c:pt>
                <c:pt idx="215">
                  <c:v>8575</c:v>
                </c:pt>
                <c:pt idx="216">
                  <c:v>9085</c:v>
                </c:pt>
                <c:pt idx="217">
                  <c:v>9085</c:v>
                </c:pt>
                <c:pt idx="218">
                  <c:v>9085</c:v>
                </c:pt>
                <c:pt idx="219">
                  <c:v>9085</c:v>
                </c:pt>
                <c:pt idx="220">
                  <c:v>9085</c:v>
                </c:pt>
                <c:pt idx="221">
                  <c:v>8910</c:v>
                </c:pt>
                <c:pt idx="222">
                  <c:v>9346</c:v>
                </c:pt>
                <c:pt idx="223">
                  <c:v>9346</c:v>
                </c:pt>
                <c:pt idx="224">
                  <c:v>9346</c:v>
                </c:pt>
                <c:pt idx="225">
                  <c:v>9346</c:v>
                </c:pt>
                <c:pt idx="226">
                  <c:v>9346</c:v>
                </c:pt>
                <c:pt idx="227">
                  <c:v>9356</c:v>
                </c:pt>
                <c:pt idx="228">
                  <c:v>9356</c:v>
                </c:pt>
                <c:pt idx="229">
                  <c:v>8856</c:v>
                </c:pt>
                <c:pt idx="230">
                  <c:v>8856</c:v>
                </c:pt>
                <c:pt idx="231">
                  <c:v>8856</c:v>
                </c:pt>
                <c:pt idx="232">
                  <c:v>8856</c:v>
                </c:pt>
                <c:pt idx="233">
                  <c:v>9026</c:v>
                </c:pt>
                <c:pt idx="234">
                  <c:v>8795</c:v>
                </c:pt>
                <c:pt idx="235">
                  <c:v>8795</c:v>
                </c:pt>
                <c:pt idx="236">
                  <c:v>8795</c:v>
                </c:pt>
                <c:pt idx="237">
                  <c:v>8795</c:v>
                </c:pt>
                <c:pt idx="238">
                  <c:v>8795</c:v>
                </c:pt>
                <c:pt idx="239">
                  <c:v>9232</c:v>
                </c:pt>
                <c:pt idx="240">
                  <c:v>9412</c:v>
                </c:pt>
                <c:pt idx="241">
                  <c:v>9412</c:v>
                </c:pt>
                <c:pt idx="242">
                  <c:v>9412</c:v>
                </c:pt>
                <c:pt idx="243">
                  <c:v>9412</c:v>
                </c:pt>
                <c:pt idx="244">
                  <c:v>9678</c:v>
                </c:pt>
                <c:pt idx="245">
                  <c:v>9678</c:v>
                </c:pt>
                <c:pt idx="246">
                  <c:v>9814</c:v>
                </c:pt>
                <c:pt idx="247">
                  <c:v>9814</c:v>
                </c:pt>
                <c:pt idx="248">
                  <c:v>9814</c:v>
                </c:pt>
                <c:pt idx="249">
                  <c:v>9814</c:v>
                </c:pt>
                <c:pt idx="250">
                  <c:v>10101</c:v>
                </c:pt>
                <c:pt idx="251">
                  <c:v>10101</c:v>
                </c:pt>
                <c:pt idx="252">
                  <c:v>10002</c:v>
                </c:pt>
                <c:pt idx="253">
                  <c:v>9996</c:v>
                </c:pt>
                <c:pt idx="254">
                  <c:v>9989</c:v>
                </c:pt>
                <c:pt idx="255">
                  <c:v>9989</c:v>
                </c:pt>
                <c:pt idx="256">
                  <c:v>10789</c:v>
                </c:pt>
                <c:pt idx="257">
                  <c:v>10789</c:v>
                </c:pt>
                <c:pt idx="258">
                  <c:v>11270</c:v>
                </c:pt>
                <c:pt idx="259">
                  <c:v>11270</c:v>
                </c:pt>
                <c:pt idx="260">
                  <c:v>9168</c:v>
                </c:pt>
                <c:pt idx="261">
                  <c:v>9168</c:v>
                </c:pt>
                <c:pt idx="262">
                  <c:v>9168</c:v>
                </c:pt>
                <c:pt idx="263">
                  <c:v>8558</c:v>
                </c:pt>
                <c:pt idx="264">
                  <c:v>8558</c:v>
                </c:pt>
                <c:pt idx="265">
                  <c:v>8558</c:v>
                </c:pt>
                <c:pt idx="266">
                  <c:v>10077</c:v>
                </c:pt>
                <c:pt idx="267">
                  <c:v>10077</c:v>
                </c:pt>
                <c:pt idx="268">
                  <c:v>10077</c:v>
                </c:pt>
                <c:pt idx="269">
                  <c:v>15112</c:v>
                </c:pt>
                <c:pt idx="270">
                  <c:v>10416</c:v>
                </c:pt>
                <c:pt idx="271">
                  <c:v>10416</c:v>
                </c:pt>
                <c:pt idx="272">
                  <c:v>10416</c:v>
                </c:pt>
                <c:pt idx="273">
                  <c:v>10288</c:v>
                </c:pt>
                <c:pt idx="274">
                  <c:v>10288</c:v>
                </c:pt>
                <c:pt idx="275">
                  <c:v>15977</c:v>
                </c:pt>
                <c:pt idx="276">
                  <c:v>15977</c:v>
                </c:pt>
                <c:pt idx="277">
                  <c:v>15977</c:v>
                </c:pt>
                <c:pt idx="278">
                  <c:v>14710</c:v>
                </c:pt>
                <c:pt idx="279">
                  <c:v>15992</c:v>
                </c:pt>
                <c:pt idx="280">
                  <c:v>14900</c:v>
                </c:pt>
                <c:pt idx="281">
                  <c:v>14900</c:v>
                </c:pt>
                <c:pt idx="282">
                  <c:v>11393</c:v>
                </c:pt>
                <c:pt idx="283">
                  <c:v>11393</c:v>
                </c:pt>
                <c:pt idx="284">
                  <c:v>11393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82827226383936"/>
        </c:manualLayout>
      </c:layout>
      <c:lineChart>
        <c:grouping val="stacked"/>
        <c:varyColors val="0"/>
        <c:ser>
          <c:idx val="0"/>
          <c:order val="0"/>
          <c:tx>
            <c:strRef>
              <c:f>HD!$P$2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HD!$P$3:$P$380</c:f>
              <c:numCache>
                <c:formatCode>General</c:formatCode>
                <c:ptCount val="378"/>
                <c:pt idx="0">
                  <c:v>236</c:v>
                </c:pt>
                <c:pt idx="1">
                  <c:v>236</c:v>
                </c:pt>
                <c:pt idx="2">
                  <c:v>236</c:v>
                </c:pt>
                <c:pt idx="3">
                  <c:v>764</c:v>
                </c:pt>
                <c:pt idx="4">
                  <c:v>764</c:v>
                </c:pt>
                <c:pt idx="5">
                  <c:v>1278</c:v>
                </c:pt>
                <c:pt idx="6">
                  <c:v>1278</c:v>
                </c:pt>
                <c:pt idx="7">
                  <c:v>1278</c:v>
                </c:pt>
                <c:pt idx="8">
                  <c:v>2221</c:v>
                </c:pt>
                <c:pt idx="9">
                  <c:v>2221</c:v>
                </c:pt>
                <c:pt idx="10">
                  <c:v>3529</c:v>
                </c:pt>
                <c:pt idx="11">
                  <c:v>3529</c:v>
                </c:pt>
                <c:pt idx="12">
                  <c:v>3529</c:v>
                </c:pt>
                <c:pt idx="13">
                  <c:v>3529</c:v>
                </c:pt>
                <c:pt idx="14">
                  <c:v>3529</c:v>
                </c:pt>
                <c:pt idx="15">
                  <c:v>3847</c:v>
                </c:pt>
                <c:pt idx="16">
                  <c:v>3847</c:v>
                </c:pt>
                <c:pt idx="17">
                  <c:v>3847</c:v>
                </c:pt>
                <c:pt idx="18">
                  <c:v>3899</c:v>
                </c:pt>
                <c:pt idx="19">
                  <c:v>3899</c:v>
                </c:pt>
                <c:pt idx="20">
                  <c:v>5020</c:v>
                </c:pt>
                <c:pt idx="21">
                  <c:v>5020</c:v>
                </c:pt>
                <c:pt idx="22">
                  <c:v>5020</c:v>
                </c:pt>
                <c:pt idx="23">
                  <c:v>5020</c:v>
                </c:pt>
                <c:pt idx="24">
                  <c:v>2166</c:v>
                </c:pt>
                <c:pt idx="25">
                  <c:v>2667</c:v>
                </c:pt>
                <c:pt idx="26">
                  <c:v>2667</c:v>
                </c:pt>
                <c:pt idx="27">
                  <c:v>2667</c:v>
                </c:pt>
                <c:pt idx="28">
                  <c:v>2667</c:v>
                </c:pt>
                <c:pt idx="29">
                  <c:v>2737</c:v>
                </c:pt>
                <c:pt idx="30">
                  <c:v>4178</c:v>
                </c:pt>
                <c:pt idx="31">
                  <c:v>4534</c:v>
                </c:pt>
                <c:pt idx="32">
                  <c:v>4534</c:v>
                </c:pt>
                <c:pt idx="33">
                  <c:v>4534</c:v>
                </c:pt>
                <c:pt idx="34">
                  <c:v>4534</c:v>
                </c:pt>
                <c:pt idx="35">
                  <c:v>2089</c:v>
                </c:pt>
                <c:pt idx="36">
                  <c:v>2089</c:v>
                </c:pt>
                <c:pt idx="37">
                  <c:v>2089</c:v>
                </c:pt>
                <c:pt idx="38">
                  <c:v>2089</c:v>
                </c:pt>
                <c:pt idx="39">
                  <c:v>1497</c:v>
                </c:pt>
                <c:pt idx="40">
                  <c:v>1202</c:v>
                </c:pt>
                <c:pt idx="41">
                  <c:v>1202</c:v>
                </c:pt>
                <c:pt idx="42">
                  <c:v>1202</c:v>
                </c:pt>
                <c:pt idx="43">
                  <c:v>1202</c:v>
                </c:pt>
                <c:pt idx="44">
                  <c:v>1264</c:v>
                </c:pt>
                <c:pt idx="45">
                  <c:v>1264</c:v>
                </c:pt>
                <c:pt idx="46">
                  <c:v>1036</c:v>
                </c:pt>
                <c:pt idx="47">
                  <c:v>1036</c:v>
                </c:pt>
                <c:pt idx="48">
                  <c:v>1036</c:v>
                </c:pt>
                <c:pt idx="49">
                  <c:v>1036</c:v>
                </c:pt>
                <c:pt idx="50">
                  <c:v>1036</c:v>
                </c:pt>
                <c:pt idx="51">
                  <c:v>912</c:v>
                </c:pt>
                <c:pt idx="52">
                  <c:v>961</c:v>
                </c:pt>
                <c:pt idx="53">
                  <c:v>961</c:v>
                </c:pt>
                <c:pt idx="54">
                  <c:v>961</c:v>
                </c:pt>
                <c:pt idx="55">
                  <c:v>961</c:v>
                </c:pt>
                <c:pt idx="56">
                  <c:v>688</c:v>
                </c:pt>
                <c:pt idx="57">
                  <c:v>688</c:v>
                </c:pt>
                <c:pt idx="58">
                  <c:v>921</c:v>
                </c:pt>
                <c:pt idx="59">
                  <c:v>921</c:v>
                </c:pt>
                <c:pt idx="60">
                  <c:v>2303</c:v>
                </c:pt>
                <c:pt idx="61">
                  <c:v>2560</c:v>
                </c:pt>
                <c:pt idx="62">
                  <c:v>103</c:v>
                </c:pt>
                <c:pt idx="63">
                  <c:v>103</c:v>
                </c:pt>
                <c:pt idx="64">
                  <c:v>93</c:v>
                </c:pt>
                <c:pt idx="65">
                  <c:v>93</c:v>
                </c:pt>
                <c:pt idx="66">
                  <c:v>93</c:v>
                </c:pt>
                <c:pt idx="67">
                  <c:v>93</c:v>
                </c:pt>
                <c:pt idx="68">
                  <c:v>172</c:v>
                </c:pt>
                <c:pt idx="69">
                  <c:v>354</c:v>
                </c:pt>
                <c:pt idx="70">
                  <c:v>354</c:v>
                </c:pt>
                <c:pt idx="71">
                  <c:v>354</c:v>
                </c:pt>
                <c:pt idx="72">
                  <c:v>1041</c:v>
                </c:pt>
                <c:pt idx="73">
                  <c:v>1041</c:v>
                </c:pt>
                <c:pt idx="74">
                  <c:v>1041</c:v>
                </c:pt>
                <c:pt idx="75">
                  <c:v>1041</c:v>
                </c:pt>
                <c:pt idx="76">
                  <c:v>849</c:v>
                </c:pt>
                <c:pt idx="77">
                  <c:v>849</c:v>
                </c:pt>
                <c:pt idx="78">
                  <c:v>849</c:v>
                </c:pt>
                <c:pt idx="79">
                  <c:v>977</c:v>
                </c:pt>
                <c:pt idx="80">
                  <c:v>977</c:v>
                </c:pt>
                <c:pt idx="81">
                  <c:v>977</c:v>
                </c:pt>
                <c:pt idx="82">
                  <c:v>1381</c:v>
                </c:pt>
                <c:pt idx="83">
                  <c:v>1381</c:v>
                </c:pt>
                <c:pt idx="84">
                  <c:v>1381</c:v>
                </c:pt>
                <c:pt idx="85">
                  <c:v>1756</c:v>
                </c:pt>
                <c:pt idx="86">
                  <c:v>1756</c:v>
                </c:pt>
                <c:pt idx="87">
                  <c:v>2116</c:v>
                </c:pt>
                <c:pt idx="88">
                  <c:v>2116</c:v>
                </c:pt>
                <c:pt idx="89">
                  <c:v>2116</c:v>
                </c:pt>
                <c:pt idx="90">
                  <c:v>2116</c:v>
                </c:pt>
                <c:pt idx="91">
                  <c:v>2433</c:v>
                </c:pt>
                <c:pt idx="92">
                  <c:v>2433</c:v>
                </c:pt>
                <c:pt idx="93">
                  <c:v>2915</c:v>
                </c:pt>
                <c:pt idx="94">
                  <c:v>2915</c:v>
                </c:pt>
                <c:pt idx="95">
                  <c:v>2915</c:v>
                </c:pt>
                <c:pt idx="96">
                  <c:v>3353</c:v>
                </c:pt>
                <c:pt idx="97">
                  <c:v>3353</c:v>
                </c:pt>
                <c:pt idx="98">
                  <c:v>3353</c:v>
                </c:pt>
                <c:pt idx="99">
                  <c:v>3444</c:v>
                </c:pt>
                <c:pt idx="100">
                  <c:v>3444</c:v>
                </c:pt>
                <c:pt idx="101">
                  <c:v>3444</c:v>
                </c:pt>
                <c:pt idx="102">
                  <c:v>3444</c:v>
                </c:pt>
                <c:pt idx="103">
                  <c:v>3792</c:v>
                </c:pt>
                <c:pt idx="104">
                  <c:v>3792</c:v>
                </c:pt>
                <c:pt idx="105">
                  <c:v>4028</c:v>
                </c:pt>
                <c:pt idx="106">
                  <c:v>4028</c:v>
                </c:pt>
                <c:pt idx="107">
                  <c:v>4028</c:v>
                </c:pt>
                <c:pt idx="108">
                  <c:v>4028</c:v>
                </c:pt>
                <c:pt idx="109">
                  <c:v>3903</c:v>
                </c:pt>
                <c:pt idx="110">
                  <c:v>3903</c:v>
                </c:pt>
                <c:pt idx="111">
                  <c:v>-612</c:v>
                </c:pt>
                <c:pt idx="112">
                  <c:v>-612</c:v>
                </c:pt>
                <c:pt idx="113">
                  <c:v>4237</c:v>
                </c:pt>
                <c:pt idx="114">
                  <c:v>4237</c:v>
                </c:pt>
                <c:pt idx="115">
                  <c:v>4604</c:v>
                </c:pt>
                <c:pt idx="116">
                  <c:v>4725</c:v>
                </c:pt>
                <c:pt idx="117">
                  <c:v>4725</c:v>
                </c:pt>
                <c:pt idx="118">
                  <c:v>4875</c:v>
                </c:pt>
                <c:pt idx="119">
                  <c:v>4875</c:v>
                </c:pt>
                <c:pt idx="120">
                  <c:v>-601</c:v>
                </c:pt>
                <c:pt idx="121">
                  <c:v>-601</c:v>
                </c:pt>
                <c:pt idx="122">
                  <c:v>-621</c:v>
                </c:pt>
                <c:pt idx="123">
                  <c:v>-621</c:v>
                </c:pt>
                <c:pt idx="124">
                  <c:v>-621</c:v>
                </c:pt>
                <c:pt idx="125">
                  <c:v>-621</c:v>
                </c:pt>
                <c:pt idx="126">
                  <c:v>-621</c:v>
                </c:pt>
                <c:pt idx="127">
                  <c:v>-607</c:v>
                </c:pt>
                <c:pt idx="128">
                  <c:v>-382</c:v>
                </c:pt>
                <c:pt idx="129">
                  <c:v>-382</c:v>
                </c:pt>
                <c:pt idx="130">
                  <c:v>-382</c:v>
                </c:pt>
                <c:pt idx="131">
                  <c:v>6293</c:v>
                </c:pt>
                <c:pt idx="132">
                  <c:v>6293</c:v>
                </c:pt>
                <c:pt idx="133">
                  <c:v>6099</c:v>
                </c:pt>
                <c:pt idx="134">
                  <c:v>5538</c:v>
                </c:pt>
                <c:pt idx="135">
                  <c:v>5538</c:v>
                </c:pt>
                <c:pt idx="136">
                  <c:v>5538</c:v>
                </c:pt>
                <c:pt idx="137">
                  <c:v>5538</c:v>
                </c:pt>
                <c:pt idx="138">
                  <c:v>5573</c:v>
                </c:pt>
                <c:pt idx="139">
                  <c:v>5573</c:v>
                </c:pt>
                <c:pt idx="140">
                  <c:v>6166</c:v>
                </c:pt>
                <c:pt idx="141">
                  <c:v>5240</c:v>
                </c:pt>
                <c:pt idx="142">
                  <c:v>5240</c:v>
                </c:pt>
                <c:pt idx="143">
                  <c:v>5240</c:v>
                </c:pt>
                <c:pt idx="144">
                  <c:v>5240</c:v>
                </c:pt>
                <c:pt idx="145">
                  <c:v>5240</c:v>
                </c:pt>
                <c:pt idx="146">
                  <c:v>5793</c:v>
                </c:pt>
                <c:pt idx="147">
                  <c:v>5793</c:v>
                </c:pt>
                <c:pt idx="148">
                  <c:v>5793</c:v>
                </c:pt>
                <c:pt idx="149">
                  <c:v>5793</c:v>
                </c:pt>
                <c:pt idx="150">
                  <c:v>6507</c:v>
                </c:pt>
                <c:pt idx="151">
                  <c:v>7130</c:v>
                </c:pt>
                <c:pt idx="152">
                  <c:v>7130</c:v>
                </c:pt>
                <c:pt idx="153">
                  <c:v>7756</c:v>
                </c:pt>
                <c:pt idx="154">
                  <c:v>7756</c:v>
                </c:pt>
                <c:pt idx="155">
                  <c:v>7756</c:v>
                </c:pt>
                <c:pt idx="156">
                  <c:v>7756</c:v>
                </c:pt>
                <c:pt idx="157">
                  <c:v>6242</c:v>
                </c:pt>
                <c:pt idx="158">
                  <c:v>6242</c:v>
                </c:pt>
                <c:pt idx="159">
                  <c:v>6242</c:v>
                </c:pt>
                <c:pt idx="160">
                  <c:v>6242</c:v>
                </c:pt>
                <c:pt idx="161">
                  <c:v>6387</c:v>
                </c:pt>
                <c:pt idx="162">
                  <c:v>6387</c:v>
                </c:pt>
                <c:pt idx="163">
                  <c:v>5760</c:v>
                </c:pt>
                <c:pt idx="164">
                  <c:v>5760</c:v>
                </c:pt>
                <c:pt idx="165">
                  <c:v>5760</c:v>
                </c:pt>
                <c:pt idx="166">
                  <c:v>5760</c:v>
                </c:pt>
                <c:pt idx="167">
                  <c:v>5760</c:v>
                </c:pt>
                <c:pt idx="168">
                  <c:v>5467</c:v>
                </c:pt>
                <c:pt idx="169">
                  <c:v>5641</c:v>
                </c:pt>
                <c:pt idx="170">
                  <c:v>5641</c:v>
                </c:pt>
                <c:pt idx="171">
                  <c:v>5881</c:v>
                </c:pt>
                <c:pt idx="172">
                  <c:v>5881</c:v>
                </c:pt>
                <c:pt idx="173">
                  <c:v>5881</c:v>
                </c:pt>
                <c:pt idx="174">
                  <c:v>5711</c:v>
                </c:pt>
                <c:pt idx="175">
                  <c:v>5711</c:v>
                </c:pt>
                <c:pt idx="176">
                  <c:v>5711</c:v>
                </c:pt>
                <c:pt idx="177">
                  <c:v>5711</c:v>
                </c:pt>
                <c:pt idx="178">
                  <c:v>5711</c:v>
                </c:pt>
                <c:pt idx="179">
                  <c:v>5904</c:v>
                </c:pt>
                <c:pt idx="180">
                  <c:v>5904</c:v>
                </c:pt>
                <c:pt idx="181">
                  <c:v>5904</c:v>
                </c:pt>
                <c:pt idx="182">
                  <c:v>5972</c:v>
                </c:pt>
                <c:pt idx="183">
                  <c:v>5972</c:v>
                </c:pt>
                <c:pt idx="184">
                  <c:v>5972</c:v>
                </c:pt>
                <c:pt idx="185">
                  <c:v>6031</c:v>
                </c:pt>
                <c:pt idx="186">
                  <c:v>6031</c:v>
                </c:pt>
                <c:pt idx="187">
                  <c:v>6031</c:v>
                </c:pt>
                <c:pt idx="188">
                  <c:v>6031</c:v>
                </c:pt>
                <c:pt idx="189">
                  <c:v>6198</c:v>
                </c:pt>
                <c:pt idx="190">
                  <c:v>6198</c:v>
                </c:pt>
                <c:pt idx="191">
                  <c:v>6322</c:v>
                </c:pt>
                <c:pt idx="192">
                  <c:v>6322</c:v>
                </c:pt>
                <c:pt idx="193">
                  <c:v>6322</c:v>
                </c:pt>
                <c:pt idx="194">
                  <c:v>7534</c:v>
                </c:pt>
                <c:pt idx="195">
                  <c:v>7976</c:v>
                </c:pt>
                <c:pt idx="196">
                  <c:v>8586</c:v>
                </c:pt>
                <c:pt idx="197">
                  <c:v>8586</c:v>
                </c:pt>
                <c:pt idx="198">
                  <c:v>8586</c:v>
                </c:pt>
                <c:pt idx="199">
                  <c:v>8149</c:v>
                </c:pt>
                <c:pt idx="200">
                  <c:v>8149</c:v>
                </c:pt>
                <c:pt idx="201">
                  <c:v>8149</c:v>
                </c:pt>
                <c:pt idx="202">
                  <c:v>8149</c:v>
                </c:pt>
                <c:pt idx="203">
                  <c:v>8149</c:v>
                </c:pt>
                <c:pt idx="204">
                  <c:v>5590</c:v>
                </c:pt>
                <c:pt idx="205">
                  <c:v>5590</c:v>
                </c:pt>
                <c:pt idx="206">
                  <c:v>4900</c:v>
                </c:pt>
                <c:pt idx="207">
                  <c:v>4900</c:v>
                </c:pt>
                <c:pt idx="208">
                  <c:v>4900</c:v>
                </c:pt>
                <c:pt idx="209">
                  <c:v>4606</c:v>
                </c:pt>
                <c:pt idx="210">
                  <c:v>4606</c:v>
                </c:pt>
                <c:pt idx="211">
                  <c:v>4606</c:v>
                </c:pt>
                <c:pt idx="212">
                  <c:v>4577</c:v>
                </c:pt>
                <c:pt idx="213">
                  <c:v>4577</c:v>
                </c:pt>
                <c:pt idx="214">
                  <c:v>4577</c:v>
                </c:pt>
                <c:pt idx="215">
                  <c:v>4607</c:v>
                </c:pt>
                <c:pt idx="216">
                  <c:v>4607</c:v>
                </c:pt>
                <c:pt idx="217">
                  <c:v>4629</c:v>
                </c:pt>
                <c:pt idx="218">
                  <c:v>4629</c:v>
                </c:pt>
                <c:pt idx="219">
                  <c:v>4629</c:v>
                </c:pt>
                <c:pt idx="220">
                  <c:v>4629</c:v>
                </c:pt>
                <c:pt idx="221">
                  <c:v>4581</c:v>
                </c:pt>
                <c:pt idx="222">
                  <c:v>4531</c:v>
                </c:pt>
                <c:pt idx="223">
                  <c:v>4531</c:v>
                </c:pt>
                <c:pt idx="224">
                  <c:v>4531</c:v>
                </c:pt>
                <c:pt idx="225">
                  <c:v>4531</c:v>
                </c:pt>
                <c:pt idx="226">
                  <c:v>4531</c:v>
                </c:pt>
                <c:pt idx="227">
                  <c:v>3683</c:v>
                </c:pt>
                <c:pt idx="228">
                  <c:v>3683</c:v>
                </c:pt>
                <c:pt idx="229">
                  <c:v>3928</c:v>
                </c:pt>
                <c:pt idx="230">
                  <c:v>3928</c:v>
                </c:pt>
                <c:pt idx="231">
                  <c:v>3928</c:v>
                </c:pt>
                <c:pt idx="232">
                  <c:v>3928</c:v>
                </c:pt>
                <c:pt idx="233">
                  <c:v>4218</c:v>
                </c:pt>
                <c:pt idx="234">
                  <c:v>4717</c:v>
                </c:pt>
                <c:pt idx="235">
                  <c:v>4717</c:v>
                </c:pt>
                <c:pt idx="236">
                  <c:v>4717</c:v>
                </c:pt>
                <c:pt idx="237">
                  <c:v>4717</c:v>
                </c:pt>
                <c:pt idx="238">
                  <c:v>4958</c:v>
                </c:pt>
                <c:pt idx="239">
                  <c:v>4958</c:v>
                </c:pt>
                <c:pt idx="240">
                  <c:v>4431</c:v>
                </c:pt>
                <c:pt idx="241">
                  <c:v>4431</c:v>
                </c:pt>
                <c:pt idx="242">
                  <c:v>4431</c:v>
                </c:pt>
                <c:pt idx="243">
                  <c:v>4431</c:v>
                </c:pt>
                <c:pt idx="244">
                  <c:v>4748</c:v>
                </c:pt>
                <c:pt idx="245">
                  <c:v>4748</c:v>
                </c:pt>
                <c:pt idx="246">
                  <c:v>5118</c:v>
                </c:pt>
                <c:pt idx="247">
                  <c:v>5118</c:v>
                </c:pt>
                <c:pt idx="248">
                  <c:v>5118</c:v>
                </c:pt>
                <c:pt idx="249">
                  <c:v>5118</c:v>
                </c:pt>
                <c:pt idx="250">
                  <c:v>5025</c:v>
                </c:pt>
                <c:pt idx="251">
                  <c:v>5025</c:v>
                </c:pt>
                <c:pt idx="252">
                  <c:v>5228</c:v>
                </c:pt>
                <c:pt idx="253">
                  <c:v>5461</c:v>
                </c:pt>
                <c:pt idx="254">
                  <c:v>5195</c:v>
                </c:pt>
                <c:pt idx="255">
                  <c:v>5195</c:v>
                </c:pt>
                <c:pt idx="256">
                  <c:v>4023</c:v>
                </c:pt>
                <c:pt idx="257">
                  <c:v>4093</c:v>
                </c:pt>
                <c:pt idx="258">
                  <c:v>3809</c:v>
                </c:pt>
                <c:pt idx="259">
                  <c:v>3809</c:v>
                </c:pt>
                <c:pt idx="260">
                  <c:v>4844</c:v>
                </c:pt>
                <c:pt idx="261">
                  <c:v>4844</c:v>
                </c:pt>
                <c:pt idx="262">
                  <c:v>4844</c:v>
                </c:pt>
                <c:pt idx="263">
                  <c:v>5666</c:v>
                </c:pt>
                <c:pt idx="264">
                  <c:v>5666</c:v>
                </c:pt>
                <c:pt idx="265">
                  <c:v>5666</c:v>
                </c:pt>
                <c:pt idx="266">
                  <c:v>4854</c:v>
                </c:pt>
                <c:pt idx="267">
                  <c:v>4854</c:v>
                </c:pt>
                <c:pt idx="268">
                  <c:v>4854</c:v>
                </c:pt>
                <c:pt idx="269">
                  <c:v>4413</c:v>
                </c:pt>
                <c:pt idx="270">
                  <c:v>4319</c:v>
                </c:pt>
                <c:pt idx="271">
                  <c:v>4319</c:v>
                </c:pt>
                <c:pt idx="272">
                  <c:v>4319</c:v>
                </c:pt>
                <c:pt idx="273">
                  <c:v>4657</c:v>
                </c:pt>
                <c:pt idx="274">
                  <c:v>4657</c:v>
                </c:pt>
                <c:pt idx="275">
                  <c:v>3816</c:v>
                </c:pt>
                <c:pt idx="276">
                  <c:v>3816</c:v>
                </c:pt>
                <c:pt idx="277">
                  <c:v>3816</c:v>
                </c:pt>
                <c:pt idx="278">
                  <c:v>3377</c:v>
                </c:pt>
                <c:pt idx="279">
                  <c:v>3406</c:v>
                </c:pt>
                <c:pt idx="280">
                  <c:v>3052</c:v>
                </c:pt>
                <c:pt idx="281">
                  <c:v>3052</c:v>
                </c:pt>
                <c:pt idx="282">
                  <c:v>-3371</c:v>
                </c:pt>
                <c:pt idx="283">
                  <c:v>-3371</c:v>
                </c:pt>
                <c:pt idx="284">
                  <c:v>-3371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HD!$Q$2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HD!$Q$3:$Q$380</c:f>
              <c:numCache>
                <c:formatCode>General</c:formatCode>
                <c:ptCount val="378"/>
                <c:pt idx="0">
                  <c:v>3421</c:v>
                </c:pt>
                <c:pt idx="1">
                  <c:v>3421</c:v>
                </c:pt>
                <c:pt idx="2">
                  <c:v>3421</c:v>
                </c:pt>
                <c:pt idx="3">
                  <c:v>8208</c:v>
                </c:pt>
                <c:pt idx="4">
                  <c:v>8208</c:v>
                </c:pt>
                <c:pt idx="5">
                  <c:v>6042</c:v>
                </c:pt>
                <c:pt idx="6">
                  <c:v>6042</c:v>
                </c:pt>
                <c:pt idx="7">
                  <c:v>6042</c:v>
                </c:pt>
                <c:pt idx="8">
                  <c:v>6326</c:v>
                </c:pt>
                <c:pt idx="9">
                  <c:v>6326</c:v>
                </c:pt>
                <c:pt idx="10">
                  <c:v>6326</c:v>
                </c:pt>
                <c:pt idx="11">
                  <c:v>6326</c:v>
                </c:pt>
                <c:pt idx="12">
                  <c:v>6326</c:v>
                </c:pt>
                <c:pt idx="13">
                  <c:v>6652</c:v>
                </c:pt>
                <c:pt idx="14">
                  <c:v>6652</c:v>
                </c:pt>
                <c:pt idx="15">
                  <c:v>7926</c:v>
                </c:pt>
                <c:pt idx="16">
                  <c:v>7926</c:v>
                </c:pt>
                <c:pt idx="17">
                  <c:v>7926</c:v>
                </c:pt>
                <c:pt idx="18">
                  <c:v>9596</c:v>
                </c:pt>
                <c:pt idx="19">
                  <c:v>11177</c:v>
                </c:pt>
                <c:pt idx="20">
                  <c:v>11177</c:v>
                </c:pt>
                <c:pt idx="21">
                  <c:v>11177</c:v>
                </c:pt>
                <c:pt idx="22">
                  <c:v>11177</c:v>
                </c:pt>
                <c:pt idx="23">
                  <c:v>11177</c:v>
                </c:pt>
                <c:pt idx="24">
                  <c:v>13449</c:v>
                </c:pt>
                <c:pt idx="25">
                  <c:v>14875</c:v>
                </c:pt>
                <c:pt idx="26">
                  <c:v>14875</c:v>
                </c:pt>
                <c:pt idx="27">
                  <c:v>14875</c:v>
                </c:pt>
                <c:pt idx="28">
                  <c:v>14875</c:v>
                </c:pt>
                <c:pt idx="29">
                  <c:v>16469</c:v>
                </c:pt>
                <c:pt idx="30">
                  <c:v>15613</c:v>
                </c:pt>
                <c:pt idx="31">
                  <c:v>16345</c:v>
                </c:pt>
                <c:pt idx="32">
                  <c:v>16345</c:v>
                </c:pt>
                <c:pt idx="33">
                  <c:v>16345</c:v>
                </c:pt>
                <c:pt idx="34">
                  <c:v>16345</c:v>
                </c:pt>
                <c:pt idx="35">
                  <c:v>16438</c:v>
                </c:pt>
                <c:pt idx="36">
                  <c:v>16438</c:v>
                </c:pt>
                <c:pt idx="37">
                  <c:v>16438</c:v>
                </c:pt>
                <c:pt idx="38">
                  <c:v>16438</c:v>
                </c:pt>
                <c:pt idx="39">
                  <c:v>17596</c:v>
                </c:pt>
                <c:pt idx="40">
                  <c:v>17875</c:v>
                </c:pt>
                <c:pt idx="41">
                  <c:v>17875</c:v>
                </c:pt>
                <c:pt idx="42">
                  <c:v>17875</c:v>
                </c:pt>
                <c:pt idx="43">
                  <c:v>17875</c:v>
                </c:pt>
                <c:pt idx="44">
                  <c:v>18209</c:v>
                </c:pt>
                <c:pt idx="45">
                  <c:v>18209</c:v>
                </c:pt>
                <c:pt idx="46">
                  <c:v>18209</c:v>
                </c:pt>
                <c:pt idx="47">
                  <c:v>18444</c:v>
                </c:pt>
                <c:pt idx="48">
                  <c:v>18444</c:v>
                </c:pt>
                <c:pt idx="49">
                  <c:v>19423</c:v>
                </c:pt>
                <c:pt idx="50">
                  <c:v>19423</c:v>
                </c:pt>
                <c:pt idx="51">
                  <c:v>19423</c:v>
                </c:pt>
                <c:pt idx="52">
                  <c:v>19922</c:v>
                </c:pt>
                <c:pt idx="53">
                  <c:v>19922</c:v>
                </c:pt>
                <c:pt idx="54">
                  <c:v>19922</c:v>
                </c:pt>
                <c:pt idx="55">
                  <c:v>19922</c:v>
                </c:pt>
                <c:pt idx="56">
                  <c:v>19835</c:v>
                </c:pt>
                <c:pt idx="57">
                  <c:v>19835</c:v>
                </c:pt>
                <c:pt idx="58">
                  <c:v>20095</c:v>
                </c:pt>
                <c:pt idx="59">
                  <c:v>20095</c:v>
                </c:pt>
                <c:pt idx="60">
                  <c:v>18183</c:v>
                </c:pt>
                <c:pt idx="61">
                  <c:v>18183</c:v>
                </c:pt>
                <c:pt idx="62">
                  <c:v>20257</c:v>
                </c:pt>
                <c:pt idx="63">
                  <c:v>20257</c:v>
                </c:pt>
                <c:pt idx="64">
                  <c:v>20756</c:v>
                </c:pt>
                <c:pt idx="65">
                  <c:v>20756</c:v>
                </c:pt>
                <c:pt idx="66">
                  <c:v>20756</c:v>
                </c:pt>
                <c:pt idx="67">
                  <c:v>20756</c:v>
                </c:pt>
                <c:pt idx="68">
                  <c:v>20766</c:v>
                </c:pt>
                <c:pt idx="69">
                  <c:v>21247</c:v>
                </c:pt>
                <c:pt idx="70">
                  <c:v>21247</c:v>
                </c:pt>
                <c:pt idx="71">
                  <c:v>21247</c:v>
                </c:pt>
                <c:pt idx="72">
                  <c:v>22141</c:v>
                </c:pt>
                <c:pt idx="73">
                  <c:v>22141</c:v>
                </c:pt>
                <c:pt idx="74">
                  <c:v>22141</c:v>
                </c:pt>
                <c:pt idx="75">
                  <c:v>22141</c:v>
                </c:pt>
                <c:pt idx="76">
                  <c:v>22064</c:v>
                </c:pt>
                <c:pt idx="77">
                  <c:v>22064</c:v>
                </c:pt>
                <c:pt idx="78">
                  <c:v>22064</c:v>
                </c:pt>
                <c:pt idx="79">
                  <c:v>20716</c:v>
                </c:pt>
                <c:pt idx="80">
                  <c:v>20716</c:v>
                </c:pt>
                <c:pt idx="81">
                  <c:v>20716</c:v>
                </c:pt>
                <c:pt idx="82">
                  <c:v>19437</c:v>
                </c:pt>
                <c:pt idx="83">
                  <c:v>19437</c:v>
                </c:pt>
                <c:pt idx="84">
                  <c:v>19437</c:v>
                </c:pt>
                <c:pt idx="85">
                  <c:v>19993</c:v>
                </c:pt>
                <c:pt idx="86">
                  <c:v>19993</c:v>
                </c:pt>
                <c:pt idx="87">
                  <c:v>22053</c:v>
                </c:pt>
                <c:pt idx="88">
                  <c:v>22053</c:v>
                </c:pt>
                <c:pt idx="89">
                  <c:v>22053</c:v>
                </c:pt>
                <c:pt idx="90">
                  <c:v>22053</c:v>
                </c:pt>
                <c:pt idx="91">
                  <c:v>22812</c:v>
                </c:pt>
                <c:pt idx="92">
                  <c:v>22812</c:v>
                </c:pt>
                <c:pt idx="93">
                  <c:v>22808</c:v>
                </c:pt>
                <c:pt idx="94">
                  <c:v>22808</c:v>
                </c:pt>
                <c:pt idx="95">
                  <c:v>22808</c:v>
                </c:pt>
                <c:pt idx="96">
                  <c:v>22401</c:v>
                </c:pt>
                <c:pt idx="97">
                  <c:v>22401</c:v>
                </c:pt>
                <c:pt idx="98">
                  <c:v>22401</c:v>
                </c:pt>
                <c:pt idx="99">
                  <c:v>21581</c:v>
                </c:pt>
                <c:pt idx="100">
                  <c:v>21581</c:v>
                </c:pt>
                <c:pt idx="101">
                  <c:v>21581</c:v>
                </c:pt>
                <c:pt idx="102">
                  <c:v>21581</c:v>
                </c:pt>
                <c:pt idx="103">
                  <c:v>22159</c:v>
                </c:pt>
                <c:pt idx="104">
                  <c:v>22159</c:v>
                </c:pt>
                <c:pt idx="105">
                  <c:v>22575</c:v>
                </c:pt>
                <c:pt idx="106">
                  <c:v>22575</c:v>
                </c:pt>
                <c:pt idx="107">
                  <c:v>22575</c:v>
                </c:pt>
                <c:pt idx="108">
                  <c:v>22575</c:v>
                </c:pt>
                <c:pt idx="109">
                  <c:v>22460</c:v>
                </c:pt>
                <c:pt idx="110">
                  <c:v>20201</c:v>
                </c:pt>
                <c:pt idx="111">
                  <c:v>6065</c:v>
                </c:pt>
                <c:pt idx="112">
                  <c:v>6065</c:v>
                </c:pt>
                <c:pt idx="113">
                  <c:v>20201</c:v>
                </c:pt>
                <c:pt idx="114">
                  <c:v>20201</c:v>
                </c:pt>
                <c:pt idx="115">
                  <c:v>17630</c:v>
                </c:pt>
                <c:pt idx="116">
                  <c:v>17953</c:v>
                </c:pt>
                <c:pt idx="117">
                  <c:v>17953</c:v>
                </c:pt>
                <c:pt idx="118">
                  <c:v>18338</c:v>
                </c:pt>
                <c:pt idx="119">
                  <c:v>18338</c:v>
                </c:pt>
                <c:pt idx="120">
                  <c:v>6213</c:v>
                </c:pt>
                <c:pt idx="121">
                  <c:v>6213</c:v>
                </c:pt>
                <c:pt idx="122">
                  <c:v>6213</c:v>
                </c:pt>
                <c:pt idx="123">
                  <c:v>5976</c:v>
                </c:pt>
                <c:pt idx="124">
                  <c:v>5976</c:v>
                </c:pt>
                <c:pt idx="125">
                  <c:v>5976</c:v>
                </c:pt>
                <c:pt idx="126">
                  <c:v>5976</c:v>
                </c:pt>
                <c:pt idx="127">
                  <c:v>5883</c:v>
                </c:pt>
                <c:pt idx="128">
                  <c:v>6048</c:v>
                </c:pt>
                <c:pt idx="129">
                  <c:v>6048</c:v>
                </c:pt>
                <c:pt idx="130">
                  <c:v>6048</c:v>
                </c:pt>
                <c:pt idx="131">
                  <c:v>15675</c:v>
                </c:pt>
                <c:pt idx="132">
                  <c:v>15675</c:v>
                </c:pt>
                <c:pt idx="133">
                  <c:v>16094</c:v>
                </c:pt>
                <c:pt idx="134">
                  <c:v>15082</c:v>
                </c:pt>
                <c:pt idx="135">
                  <c:v>15082</c:v>
                </c:pt>
                <c:pt idx="136">
                  <c:v>15082</c:v>
                </c:pt>
                <c:pt idx="137">
                  <c:v>15082</c:v>
                </c:pt>
                <c:pt idx="138">
                  <c:v>13827</c:v>
                </c:pt>
                <c:pt idx="139">
                  <c:v>13827</c:v>
                </c:pt>
                <c:pt idx="140">
                  <c:v>13984</c:v>
                </c:pt>
                <c:pt idx="141">
                  <c:v>13962</c:v>
                </c:pt>
                <c:pt idx="142">
                  <c:v>13962</c:v>
                </c:pt>
                <c:pt idx="143">
                  <c:v>13962</c:v>
                </c:pt>
                <c:pt idx="144">
                  <c:v>13962</c:v>
                </c:pt>
                <c:pt idx="145">
                  <c:v>13962</c:v>
                </c:pt>
                <c:pt idx="146">
                  <c:v>13536</c:v>
                </c:pt>
                <c:pt idx="147">
                  <c:v>13536</c:v>
                </c:pt>
                <c:pt idx="148">
                  <c:v>13536</c:v>
                </c:pt>
                <c:pt idx="149">
                  <c:v>13536</c:v>
                </c:pt>
                <c:pt idx="150">
                  <c:v>14352</c:v>
                </c:pt>
                <c:pt idx="151">
                  <c:v>14208</c:v>
                </c:pt>
                <c:pt idx="152">
                  <c:v>14208</c:v>
                </c:pt>
                <c:pt idx="153">
                  <c:v>14936</c:v>
                </c:pt>
                <c:pt idx="154">
                  <c:v>14936</c:v>
                </c:pt>
                <c:pt idx="155">
                  <c:v>14936</c:v>
                </c:pt>
                <c:pt idx="156">
                  <c:v>14936</c:v>
                </c:pt>
                <c:pt idx="157">
                  <c:v>15128</c:v>
                </c:pt>
                <c:pt idx="158">
                  <c:v>15128</c:v>
                </c:pt>
                <c:pt idx="159">
                  <c:v>15128</c:v>
                </c:pt>
                <c:pt idx="160">
                  <c:v>15128</c:v>
                </c:pt>
                <c:pt idx="161">
                  <c:v>15128</c:v>
                </c:pt>
                <c:pt idx="162">
                  <c:v>15507</c:v>
                </c:pt>
                <c:pt idx="163">
                  <c:v>14755</c:v>
                </c:pt>
                <c:pt idx="164">
                  <c:v>14755</c:v>
                </c:pt>
                <c:pt idx="165">
                  <c:v>14755</c:v>
                </c:pt>
                <c:pt idx="166">
                  <c:v>14755</c:v>
                </c:pt>
                <c:pt idx="167">
                  <c:v>14755</c:v>
                </c:pt>
                <c:pt idx="168">
                  <c:v>14048</c:v>
                </c:pt>
                <c:pt idx="169">
                  <c:v>13681</c:v>
                </c:pt>
                <c:pt idx="170">
                  <c:v>13681</c:v>
                </c:pt>
                <c:pt idx="171">
                  <c:v>15085</c:v>
                </c:pt>
                <c:pt idx="172">
                  <c:v>15085</c:v>
                </c:pt>
                <c:pt idx="173">
                  <c:v>15085</c:v>
                </c:pt>
                <c:pt idx="174">
                  <c:v>14591</c:v>
                </c:pt>
                <c:pt idx="175">
                  <c:v>14591</c:v>
                </c:pt>
                <c:pt idx="176">
                  <c:v>14591</c:v>
                </c:pt>
                <c:pt idx="177">
                  <c:v>14591</c:v>
                </c:pt>
                <c:pt idx="178">
                  <c:v>14591</c:v>
                </c:pt>
                <c:pt idx="179">
                  <c:v>15366</c:v>
                </c:pt>
                <c:pt idx="180">
                  <c:v>15366</c:v>
                </c:pt>
                <c:pt idx="181">
                  <c:v>15366</c:v>
                </c:pt>
                <c:pt idx="182">
                  <c:v>15398</c:v>
                </c:pt>
                <c:pt idx="183">
                  <c:v>15398</c:v>
                </c:pt>
                <c:pt idx="184">
                  <c:v>15398</c:v>
                </c:pt>
                <c:pt idx="185">
                  <c:v>15249</c:v>
                </c:pt>
                <c:pt idx="186">
                  <c:v>15249</c:v>
                </c:pt>
                <c:pt idx="187">
                  <c:v>15249</c:v>
                </c:pt>
                <c:pt idx="188">
                  <c:v>15249</c:v>
                </c:pt>
                <c:pt idx="189">
                  <c:v>14681</c:v>
                </c:pt>
                <c:pt idx="190">
                  <c:v>14681</c:v>
                </c:pt>
                <c:pt idx="191">
                  <c:v>15782</c:v>
                </c:pt>
                <c:pt idx="192">
                  <c:v>15782</c:v>
                </c:pt>
                <c:pt idx="193">
                  <c:v>15782</c:v>
                </c:pt>
                <c:pt idx="194">
                  <c:v>15709</c:v>
                </c:pt>
                <c:pt idx="195">
                  <c:v>15709</c:v>
                </c:pt>
                <c:pt idx="196">
                  <c:v>15709</c:v>
                </c:pt>
                <c:pt idx="197">
                  <c:v>15709</c:v>
                </c:pt>
                <c:pt idx="198">
                  <c:v>16623</c:v>
                </c:pt>
                <c:pt idx="199">
                  <c:v>19186</c:v>
                </c:pt>
                <c:pt idx="200">
                  <c:v>19186</c:v>
                </c:pt>
                <c:pt idx="201">
                  <c:v>19186</c:v>
                </c:pt>
                <c:pt idx="202">
                  <c:v>19186</c:v>
                </c:pt>
                <c:pt idx="203">
                  <c:v>19186</c:v>
                </c:pt>
                <c:pt idx="204">
                  <c:v>16245</c:v>
                </c:pt>
                <c:pt idx="205">
                  <c:v>16245</c:v>
                </c:pt>
                <c:pt idx="206">
                  <c:v>15969</c:v>
                </c:pt>
                <c:pt idx="207">
                  <c:v>15969</c:v>
                </c:pt>
                <c:pt idx="208">
                  <c:v>15969</c:v>
                </c:pt>
                <c:pt idx="209">
                  <c:v>15707</c:v>
                </c:pt>
                <c:pt idx="210">
                  <c:v>15707</c:v>
                </c:pt>
                <c:pt idx="211">
                  <c:v>15707</c:v>
                </c:pt>
                <c:pt idx="212">
                  <c:v>15141</c:v>
                </c:pt>
                <c:pt idx="213">
                  <c:v>15141</c:v>
                </c:pt>
                <c:pt idx="214">
                  <c:v>15141</c:v>
                </c:pt>
                <c:pt idx="215">
                  <c:v>14838</c:v>
                </c:pt>
                <c:pt idx="216">
                  <c:v>14838</c:v>
                </c:pt>
                <c:pt idx="217">
                  <c:v>14502</c:v>
                </c:pt>
                <c:pt idx="218">
                  <c:v>14502</c:v>
                </c:pt>
                <c:pt idx="219">
                  <c:v>14502</c:v>
                </c:pt>
                <c:pt idx="220">
                  <c:v>14502</c:v>
                </c:pt>
                <c:pt idx="221">
                  <c:v>15029</c:v>
                </c:pt>
                <c:pt idx="222">
                  <c:v>15380</c:v>
                </c:pt>
                <c:pt idx="223">
                  <c:v>15380</c:v>
                </c:pt>
                <c:pt idx="224">
                  <c:v>15380</c:v>
                </c:pt>
                <c:pt idx="225">
                  <c:v>15380</c:v>
                </c:pt>
                <c:pt idx="226">
                  <c:v>15380</c:v>
                </c:pt>
                <c:pt idx="227">
                  <c:v>15190</c:v>
                </c:pt>
                <c:pt idx="228">
                  <c:v>15190</c:v>
                </c:pt>
                <c:pt idx="229">
                  <c:v>14728</c:v>
                </c:pt>
                <c:pt idx="230">
                  <c:v>14728</c:v>
                </c:pt>
                <c:pt idx="231">
                  <c:v>14728</c:v>
                </c:pt>
                <c:pt idx="232">
                  <c:v>14728</c:v>
                </c:pt>
                <c:pt idx="233">
                  <c:v>14550</c:v>
                </c:pt>
                <c:pt idx="234">
                  <c:v>14439</c:v>
                </c:pt>
                <c:pt idx="235">
                  <c:v>14439</c:v>
                </c:pt>
                <c:pt idx="236">
                  <c:v>14439</c:v>
                </c:pt>
                <c:pt idx="237">
                  <c:v>14439</c:v>
                </c:pt>
                <c:pt idx="238">
                  <c:v>15103</c:v>
                </c:pt>
                <c:pt idx="239">
                  <c:v>15103</c:v>
                </c:pt>
                <c:pt idx="240">
                  <c:v>14962</c:v>
                </c:pt>
                <c:pt idx="241">
                  <c:v>14962</c:v>
                </c:pt>
                <c:pt idx="242">
                  <c:v>14962</c:v>
                </c:pt>
                <c:pt idx="243">
                  <c:v>14962</c:v>
                </c:pt>
                <c:pt idx="244">
                  <c:v>14695</c:v>
                </c:pt>
                <c:pt idx="245">
                  <c:v>14695</c:v>
                </c:pt>
                <c:pt idx="246">
                  <c:v>14901</c:v>
                </c:pt>
                <c:pt idx="247">
                  <c:v>14901</c:v>
                </c:pt>
                <c:pt idx="248">
                  <c:v>14901</c:v>
                </c:pt>
                <c:pt idx="249">
                  <c:v>14901</c:v>
                </c:pt>
                <c:pt idx="250">
                  <c:v>14279</c:v>
                </c:pt>
                <c:pt idx="251">
                  <c:v>14279</c:v>
                </c:pt>
                <c:pt idx="252">
                  <c:v>14280</c:v>
                </c:pt>
                <c:pt idx="253">
                  <c:v>13619</c:v>
                </c:pt>
                <c:pt idx="254">
                  <c:v>13656</c:v>
                </c:pt>
                <c:pt idx="255">
                  <c:v>13656</c:v>
                </c:pt>
                <c:pt idx="256">
                  <c:v>13408</c:v>
                </c:pt>
                <c:pt idx="257">
                  <c:v>13608</c:v>
                </c:pt>
                <c:pt idx="258">
                  <c:v>13049</c:v>
                </c:pt>
                <c:pt idx="259">
                  <c:v>13049</c:v>
                </c:pt>
                <c:pt idx="260">
                  <c:v>14951</c:v>
                </c:pt>
                <c:pt idx="261">
                  <c:v>14951</c:v>
                </c:pt>
                <c:pt idx="262">
                  <c:v>14951</c:v>
                </c:pt>
                <c:pt idx="263">
                  <c:v>17430</c:v>
                </c:pt>
                <c:pt idx="264">
                  <c:v>17430</c:v>
                </c:pt>
                <c:pt idx="265">
                  <c:v>17430</c:v>
                </c:pt>
                <c:pt idx="266">
                  <c:v>15326</c:v>
                </c:pt>
                <c:pt idx="267">
                  <c:v>15326</c:v>
                </c:pt>
                <c:pt idx="268">
                  <c:v>15326</c:v>
                </c:pt>
                <c:pt idx="269">
                  <c:v>-1472</c:v>
                </c:pt>
                <c:pt idx="270">
                  <c:v>15112</c:v>
                </c:pt>
                <c:pt idx="271">
                  <c:v>15112</c:v>
                </c:pt>
                <c:pt idx="272">
                  <c:v>15112</c:v>
                </c:pt>
                <c:pt idx="273">
                  <c:v>15365</c:v>
                </c:pt>
                <c:pt idx="274">
                  <c:v>15365</c:v>
                </c:pt>
                <c:pt idx="275">
                  <c:v>-1402</c:v>
                </c:pt>
                <c:pt idx="276">
                  <c:v>-1402</c:v>
                </c:pt>
                <c:pt idx="277">
                  <c:v>-1402</c:v>
                </c:pt>
                <c:pt idx="278">
                  <c:v>-1544</c:v>
                </c:pt>
                <c:pt idx="279">
                  <c:v>-1412</c:v>
                </c:pt>
                <c:pt idx="280">
                  <c:v>-636</c:v>
                </c:pt>
                <c:pt idx="281">
                  <c:v>-636</c:v>
                </c:pt>
                <c:pt idx="282">
                  <c:v>-11536</c:v>
                </c:pt>
                <c:pt idx="283">
                  <c:v>-11536</c:v>
                </c:pt>
                <c:pt idx="284">
                  <c:v>-11536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82827226383936"/>
        </c:manualLayout>
      </c:layout>
      <c:lineChart>
        <c:grouping val="stacked"/>
        <c:varyColors val="0"/>
        <c:ser>
          <c:idx val="0"/>
          <c:order val="0"/>
          <c:tx>
            <c:strRef>
              <c:f>HD!$R$2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HD!$R$3:$R$380</c:f>
              <c:numCache>
                <c:formatCode>General</c:formatCode>
                <c:ptCount val="378"/>
                <c:pt idx="0">
                  <c:v>171</c:v>
                </c:pt>
                <c:pt idx="1">
                  <c:v>171</c:v>
                </c:pt>
                <c:pt idx="2">
                  <c:v>171</c:v>
                </c:pt>
                <c:pt idx="3">
                  <c:v>14295</c:v>
                </c:pt>
                <c:pt idx="4">
                  <c:v>14295</c:v>
                </c:pt>
                <c:pt idx="5">
                  <c:v>178</c:v>
                </c:pt>
                <c:pt idx="6">
                  <c:v>178</c:v>
                </c:pt>
                <c:pt idx="7">
                  <c:v>178</c:v>
                </c:pt>
                <c:pt idx="8">
                  <c:v>1464</c:v>
                </c:pt>
                <c:pt idx="9">
                  <c:v>1464</c:v>
                </c:pt>
                <c:pt idx="10">
                  <c:v>1812</c:v>
                </c:pt>
                <c:pt idx="11">
                  <c:v>1812</c:v>
                </c:pt>
                <c:pt idx="12">
                  <c:v>1812</c:v>
                </c:pt>
                <c:pt idx="13">
                  <c:v>1812</c:v>
                </c:pt>
                <c:pt idx="14">
                  <c:v>1812</c:v>
                </c:pt>
                <c:pt idx="15">
                  <c:v>2003</c:v>
                </c:pt>
                <c:pt idx="16">
                  <c:v>2003</c:v>
                </c:pt>
                <c:pt idx="17">
                  <c:v>2003</c:v>
                </c:pt>
                <c:pt idx="18">
                  <c:v>2748</c:v>
                </c:pt>
                <c:pt idx="19">
                  <c:v>2748</c:v>
                </c:pt>
                <c:pt idx="20">
                  <c:v>2463</c:v>
                </c:pt>
                <c:pt idx="21">
                  <c:v>2463</c:v>
                </c:pt>
                <c:pt idx="22">
                  <c:v>2463</c:v>
                </c:pt>
                <c:pt idx="23">
                  <c:v>2463</c:v>
                </c:pt>
                <c:pt idx="24">
                  <c:v>34416</c:v>
                </c:pt>
                <c:pt idx="25">
                  <c:v>30274</c:v>
                </c:pt>
                <c:pt idx="26">
                  <c:v>30274</c:v>
                </c:pt>
                <c:pt idx="27">
                  <c:v>30274</c:v>
                </c:pt>
                <c:pt idx="28">
                  <c:v>30274</c:v>
                </c:pt>
                <c:pt idx="29">
                  <c:v>30129</c:v>
                </c:pt>
                <c:pt idx="30">
                  <c:v>2737</c:v>
                </c:pt>
                <c:pt idx="31">
                  <c:v>2745</c:v>
                </c:pt>
                <c:pt idx="32">
                  <c:v>2745</c:v>
                </c:pt>
                <c:pt idx="33">
                  <c:v>2745</c:v>
                </c:pt>
                <c:pt idx="34">
                  <c:v>2745</c:v>
                </c:pt>
                <c:pt idx="35">
                  <c:v>2518</c:v>
                </c:pt>
                <c:pt idx="36">
                  <c:v>2518</c:v>
                </c:pt>
                <c:pt idx="37">
                  <c:v>2518</c:v>
                </c:pt>
                <c:pt idx="38">
                  <c:v>2518</c:v>
                </c:pt>
                <c:pt idx="39">
                  <c:v>2721</c:v>
                </c:pt>
                <c:pt idx="40">
                  <c:v>2721</c:v>
                </c:pt>
                <c:pt idx="41">
                  <c:v>2661</c:v>
                </c:pt>
                <c:pt idx="42">
                  <c:v>2661</c:v>
                </c:pt>
                <c:pt idx="43">
                  <c:v>2661</c:v>
                </c:pt>
                <c:pt idx="44">
                  <c:v>2671</c:v>
                </c:pt>
                <c:pt idx="45">
                  <c:v>2671</c:v>
                </c:pt>
                <c:pt idx="46">
                  <c:v>2671</c:v>
                </c:pt>
                <c:pt idx="47">
                  <c:v>2725</c:v>
                </c:pt>
                <c:pt idx="48">
                  <c:v>2725</c:v>
                </c:pt>
                <c:pt idx="49">
                  <c:v>2725</c:v>
                </c:pt>
                <c:pt idx="50">
                  <c:v>2789</c:v>
                </c:pt>
                <c:pt idx="51">
                  <c:v>2789</c:v>
                </c:pt>
                <c:pt idx="52">
                  <c:v>2746</c:v>
                </c:pt>
                <c:pt idx="53">
                  <c:v>2746</c:v>
                </c:pt>
                <c:pt idx="54">
                  <c:v>2746</c:v>
                </c:pt>
                <c:pt idx="55">
                  <c:v>2746</c:v>
                </c:pt>
                <c:pt idx="56">
                  <c:v>2532</c:v>
                </c:pt>
                <c:pt idx="57">
                  <c:v>2532</c:v>
                </c:pt>
                <c:pt idx="58">
                  <c:v>2303</c:v>
                </c:pt>
                <c:pt idx="59">
                  <c:v>2303</c:v>
                </c:pt>
                <c:pt idx="60">
                  <c:v>20802</c:v>
                </c:pt>
                <c:pt idx="61">
                  <c:v>20802</c:v>
                </c:pt>
                <c:pt idx="62">
                  <c:v>2560</c:v>
                </c:pt>
                <c:pt idx="63">
                  <c:v>2560</c:v>
                </c:pt>
                <c:pt idx="64">
                  <c:v>2286</c:v>
                </c:pt>
                <c:pt idx="65">
                  <c:v>2286</c:v>
                </c:pt>
                <c:pt idx="66">
                  <c:v>2286</c:v>
                </c:pt>
                <c:pt idx="67">
                  <c:v>2286</c:v>
                </c:pt>
                <c:pt idx="68">
                  <c:v>2284</c:v>
                </c:pt>
                <c:pt idx="69">
                  <c:v>2290</c:v>
                </c:pt>
                <c:pt idx="70">
                  <c:v>2290</c:v>
                </c:pt>
                <c:pt idx="71">
                  <c:v>2290</c:v>
                </c:pt>
                <c:pt idx="72">
                  <c:v>2510</c:v>
                </c:pt>
                <c:pt idx="73">
                  <c:v>2510</c:v>
                </c:pt>
                <c:pt idx="74">
                  <c:v>2510</c:v>
                </c:pt>
                <c:pt idx="75">
                  <c:v>2510</c:v>
                </c:pt>
                <c:pt idx="76">
                  <c:v>2516</c:v>
                </c:pt>
                <c:pt idx="77">
                  <c:v>2516</c:v>
                </c:pt>
                <c:pt idx="78">
                  <c:v>2516</c:v>
                </c:pt>
                <c:pt idx="79">
                  <c:v>2677</c:v>
                </c:pt>
                <c:pt idx="80">
                  <c:v>2677</c:v>
                </c:pt>
                <c:pt idx="81">
                  <c:v>2677</c:v>
                </c:pt>
                <c:pt idx="82">
                  <c:v>3184</c:v>
                </c:pt>
                <c:pt idx="83">
                  <c:v>3184</c:v>
                </c:pt>
                <c:pt idx="84">
                  <c:v>3184</c:v>
                </c:pt>
                <c:pt idx="85">
                  <c:v>3373</c:v>
                </c:pt>
                <c:pt idx="86">
                  <c:v>3373</c:v>
                </c:pt>
                <c:pt idx="87">
                  <c:v>3432</c:v>
                </c:pt>
                <c:pt idx="88">
                  <c:v>3432</c:v>
                </c:pt>
                <c:pt idx="89">
                  <c:v>3432</c:v>
                </c:pt>
                <c:pt idx="90">
                  <c:v>3432</c:v>
                </c:pt>
                <c:pt idx="91">
                  <c:v>3691</c:v>
                </c:pt>
                <c:pt idx="92">
                  <c:v>3691</c:v>
                </c:pt>
                <c:pt idx="93">
                  <c:v>3936</c:v>
                </c:pt>
                <c:pt idx="94">
                  <c:v>3936</c:v>
                </c:pt>
                <c:pt idx="95">
                  <c:v>3936</c:v>
                </c:pt>
                <c:pt idx="96">
                  <c:v>4113</c:v>
                </c:pt>
                <c:pt idx="97">
                  <c:v>4113</c:v>
                </c:pt>
                <c:pt idx="98">
                  <c:v>4113</c:v>
                </c:pt>
                <c:pt idx="99">
                  <c:v>4311</c:v>
                </c:pt>
                <c:pt idx="100">
                  <c:v>4311</c:v>
                </c:pt>
                <c:pt idx="101">
                  <c:v>4311</c:v>
                </c:pt>
                <c:pt idx="102">
                  <c:v>4311</c:v>
                </c:pt>
                <c:pt idx="103">
                  <c:v>4288</c:v>
                </c:pt>
                <c:pt idx="104">
                  <c:v>4288</c:v>
                </c:pt>
                <c:pt idx="105">
                  <c:v>4829</c:v>
                </c:pt>
                <c:pt idx="106">
                  <c:v>4829</c:v>
                </c:pt>
                <c:pt idx="107">
                  <c:v>4829</c:v>
                </c:pt>
                <c:pt idx="108">
                  <c:v>4829</c:v>
                </c:pt>
                <c:pt idx="109">
                  <c:v>4500</c:v>
                </c:pt>
                <c:pt idx="110">
                  <c:v>5059</c:v>
                </c:pt>
                <c:pt idx="111">
                  <c:v>4237</c:v>
                </c:pt>
                <c:pt idx="112">
                  <c:v>4237</c:v>
                </c:pt>
                <c:pt idx="113">
                  <c:v>5059</c:v>
                </c:pt>
                <c:pt idx="114">
                  <c:v>5059</c:v>
                </c:pt>
                <c:pt idx="115">
                  <c:v>5280</c:v>
                </c:pt>
                <c:pt idx="116">
                  <c:v>5486</c:v>
                </c:pt>
                <c:pt idx="117">
                  <c:v>5486</c:v>
                </c:pt>
                <c:pt idx="118">
                  <c:v>5736</c:v>
                </c:pt>
                <c:pt idx="119">
                  <c:v>5736</c:v>
                </c:pt>
                <c:pt idx="120">
                  <c:v>4875</c:v>
                </c:pt>
                <c:pt idx="121">
                  <c:v>4875</c:v>
                </c:pt>
                <c:pt idx="122">
                  <c:v>5302</c:v>
                </c:pt>
                <c:pt idx="123">
                  <c:v>5302</c:v>
                </c:pt>
                <c:pt idx="124">
                  <c:v>5302</c:v>
                </c:pt>
                <c:pt idx="125">
                  <c:v>5302</c:v>
                </c:pt>
                <c:pt idx="126">
                  <c:v>5302</c:v>
                </c:pt>
                <c:pt idx="127">
                  <c:v>5540</c:v>
                </c:pt>
                <c:pt idx="128">
                  <c:v>6293</c:v>
                </c:pt>
                <c:pt idx="129">
                  <c:v>6293</c:v>
                </c:pt>
                <c:pt idx="130">
                  <c:v>6293</c:v>
                </c:pt>
                <c:pt idx="131">
                  <c:v>6766</c:v>
                </c:pt>
                <c:pt idx="132">
                  <c:v>6766</c:v>
                </c:pt>
                <c:pt idx="133">
                  <c:v>6766</c:v>
                </c:pt>
                <c:pt idx="134">
                  <c:v>6946</c:v>
                </c:pt>
                <c:pt idx="135">
                  <c:v>6946</c:v>
                </c:pt>
                <c:pt idx="136">
                  <c:v>6946</c:v>
                </c:pt>
                <c:pt idx="137">
                  <c:v>6946</c:v>
                </c:pt>
                <c:pt idx="138">
                  <c:v>7041</c:v>
                </c:pt>
                <c:pt idx="139">
                  <c:v>7041</c:v>
                </c:pt>
                <c:pt idx="140">
                  <c:v>7205</c:v>
                </c:pt>
                <c:pt idx="141">
                  <c:v>7329</c:v>
                </c:pt>
                <c:pt idx="142">
                  <c:v>7329</c:v>
                </c:pt>
                <c:pt idx="143">
                  <c:v>7329</c:v>
                </c:pt>
                <c:pt idx="144">
                  <c:v>7329</c:v>
                </c:pt>
                <c:pt idx="145">
                  <c:v>7329</c:v>
                </c:pt>
                <c:pt idx="146">
                  <c:v>7209</c:v>
                </c:pt>
                <c:pt idx="147">
                  <c:v>7209</c:v>
                </c:pt>
                <c:pt idx="148">
                  <c:v>7209</c:v>
                </c:pt>
                <c:pt idx="149">
                  <c:v>7209</c:v>
                </c:pt>
                <c:pt idx="150">
                  <c:v>7167</c:v>
                </c:pt>
                <c:pt idx="151">
                  <c:v>7002</c:v>
                </c:pt>
                <c:pt idx="152">
                  <c:v>7002</c:v>
                </c:pt>
                <c:pt idx="153">
                  <c:v>6739</c:v>
                </c:pt>
                <c:pt idx="154">
                  <c:v>6739</c:v>
                </c:pt>
                <c:pt idx="155">
                  <c:v>6739</c:v>
                </c:pt>
                <c:pt idx="156">
                  <c:v>6739</c:v>
                </c:pt>
                <c:pt idx="157">
                  <c:v>6231</c:v>
                </c:pt>
                <c:pt idx="158">
                  <c:v>6231</c:v>
                </c:pt>
                <c:pt idx="159">
                  <c:v>6231</c:v>
                </c:pt>
                <c:pt idx="160">
                  <c:v>6231</c:v>
                </c:pt>
                <c:pt idx="161">
                  <c:v>6231</c:v>
                </c:pt>
                <c:pt idx="162">
                  <c:v>6133</c:v>
                </c:pt>
                <c:pt idx="163">
                  <c:v>5606</c:v>
                </c:pt>
                <c:pt idx="164">
                  <c:v>5606</c:v>
                </c:pt>
                <c:pt idx="165">
                  <c:v>5606</c:v>
                </c:pt>
                <c:pt idx="166">
                  <c:v>5606</c:v>
                </c:pt>
                <c:pt idx="167">
                  <c:v>5606</c:v>
                </c:pt>
                <c:pt idx="168">
                  <c:v>5363</c:v>
                </c:pt>
                <c:pt idx="169">
                  <c:v>5363</c:v>
                </c:pt>
                <c:pt idx="170">
                  <c:v>5151</c:v>
                </c:pt>
                <c:pt idx="171">
                  <c:v>5253</c:v>
                </c:pt>
                <c:pt idx="172">
                  <c:v>5253</c:v>
                </c:pt>
                <c:pt idx="173">
                  <c:v>5253</c:v>
                </c:pt>
                <c:pt idx="174">
                  <c:v>4567</c:v>
                </c:pt>
                <c:pt idx="175">
                  <c:v>4567</c:v>
                </c:pt>
                <c:pt idx="176">
                  <c:v>4567</c:v>
                </c:pt>
                <c:pt idx="177">
                  <c:v>4567</c:v>
                </c:pt>
                <c:pt idx="178">
                  <c:v>4567</c:v>
                </c:pt>
                <c:pt idx="179">
                  <c:v>4223</c:v>
                </c:pt>
                <c:pt idx="180">
                  <c:v>4223</c:v>
                </c:pt>
                <c:pt idx="181">
                  <c:v>4223</c:v>
                </c:pt>
                <c:pt idx="182">
                  <c:v>4304</c:v>
                </c:pt>
                <c:pt idx="183">
                  <c:v>4304</c:v>
                </c:pt>
                <c:pt idx="184">
                  <c:v>4304</c:v>
                </c:pt>
                <c:pt idx="185">
                  <c:v>4259</c:v>
                </c:pt>
                <c:pt idx="186">
                  <c:v>4259</c:v>
                </c:pt>
                <c:pt idx="187">
                  <c:v>4259</c:v>
                </c:pt>
                <c:pt idx="188">
                  <c:v>4259</c:v>
                </c:pt>
                <c:pt idx="189">
                  <c:v>4398</c:v>
                </c:pt>
                <c:pt idx="190">
                  <c:v>4398</c:v>
                </c:pt>
                <c:pt idx="191">
                  <c:v>4375</c:v>
                </c:pt>
                <c:pt idx="192">
                  <c:v>4375</c:v>
                </c:pt>
                <c:pt idx="193">
                  <c:v>4375</c:v>
                </c:pt>
                <c:pt idx="194">
                  <c:v>5397</c:v>
                </c:pt>
                <c:pt idx="195">
                  <c:v>5208</c:v>
                </c:pt>
                <c:pt idx="196">
                  <c:v>5120</c:v>
                </c:pt>
                <c:pt idx="197">
                  <c:v>5120</c:v>
                </c:pt>
                <c:pt idx="198">
                  <c:v>5120</c:v>
                </c:pt>
                <c:pt idx="199">
                  <c:v>5120</c:v>
                </c:pt>
                <c:pt idx="200">
                  <c:v>5120</c:v>
                </c:pt>
                <c:pt idx="201">
                  <c:v>4929</c:v>
                </c:pt>
                <c:pt idx="202">
                  <c:v>4929</c:v>
                </c:pt>
                <c:pt idx="203">
                  <c:v>4929</c:v>
                </c:pt>
                <c:pt idx="204">
                  <c:v>4630</c:v>
                </c:pt>
                <c:pt idx="205">
                  <c:v>4630</c:v>
                </c:pt>
                <c:pt idx="206">
                  <c:v>4245</c:v>
                </c:pt>
                <c:pt idx="207">
                  <c:v>4245</c:v>
                </c:pt>
                <c:pt idx="208">
                  <c:v>4245</c:v>
                </c:pt>
                <c:pt idx="209">
                  <c:v>4476</c:v>
                </c:pt>
                <c:pt idx="210">
                  <c:v>4476</c:v>
                </c:pt>
                <c:pt idx="211">
                  <c:v>4476</c:v>
                </c:pt>
                <c:pt idx="212">
                  <c:v>4660</c:v>
                </c:pt>
                <c:pt idx="213">
                  <c:v>4660</c:v>
                </c:pt>
                <c:pt idx="214">
                  <c:v>4660</c:v>
                </c:pt>
                <c:pt idx="215">
                  <c:v>4650</c:v>
                </c:pt>
                <c:pt idx="216">
                  <c:v>4650</c:v>
                </c:pt>
                <c:pt idx="217">
                  <c:v>4643</c:v>
                </c:pt>
                <c:pt idx="218">
                  <c:v>4643</c:v>
                </c:pt>
                <c:pt idx="219">
                  <c:v>4643</c:v>
                </c:pt>
                <c:pt idx="220">
                  <c:v>4643</c:v>
                </c:pt>
                <c:pt idx="221">
                  <c:v>4788</c:v>
                </c:pt>
                <c:pt idx="222">
                  <c:v>4791</c:v>
                </c:pt>
                <c:pt idx="223">
                  <c:v>4791</c:v>
                </c:pt>
                <c:pt idx="224">
                  <c:v>4791</c:v>
                </c:pt>
                <c:pt idx="225">
                  <c:v>4791</c:v>
                </c:pt>
                <c:pt idx="226">
                  <c:v>4791</c:v>
                </c:pt>
                <c:pt idx="227">
                  <c:v>4676</c:v>
                </c:pt>
                <c:pt idx="228">
                  <c:v>4676</c:v>
                </c:pt>
                <c:pt idx="229">
                  <c:v>4548</c:v>
                </c:pt>
                <c:pt idx="230">
                  <c:v>4548</c:v>
                </c:pt>
                <c:pt idx="231">
                  <c:v>4548</c:v>
                </c:pt>
                <c:pt idx="232">
                  <c:v>4548</c:v>
                </c:pt>
                <c:pt idx="233">
                  <c:v>4442</c:v>
                </c:pt>
                <c:pt idx="234">
                  <c:v>5229</c:v>
                </c:pt>
                <c:pt idx="235">
                  <c:v>5229</c:v>
                </c:pt>
                <c:pt idx="236">
                  <c:v>5229</c:v>
                </c:pt>
                <c:pt idx="237">
                  <c:v>5229</c:v>
                </c:pt>
                <c:pt idx="238">
                  <c:v>4626</c:v>
                </c:pt>
                <c:pt idx="239">
                  <c:v>4626</c:v>
                </c:pt>
                <c:pt idx="240">
                  <c:v>4818</c:v>
                </c:pt>
                <c:pt idx="241">
                  <c:v>4818</c:v>
                </c:pt>
                <c:pt idx="242">
                  <c:v>4818</c:v>
                </c:pt>
                <c:pt idx="243">
                  <c:v>4818</c:v>
                </c:pt>
                <c:pt idx="244">
                  <c:v>5144</c:v>
                </c:pt>
                <c:pt idx="245">
                  <c:v>5144</c:v>
                </c:pt>
                <c:pt idx="246">
                  <c:v>5355</c:v>
                </c:pt>
                <c:pt idx="247">
                  <c:v>5355</c:v>
                </c:pt>
                <c:pt idx="248">
                  <c:v>5355</c:v>
                </c:pt>
                <c:pt idx="249">
                  <c:v>5355</c:v>
                </c:pt>
                <c:pt idx="250">
                  <c:v>5240</c:v>
                </c:pt>
                <c:pt idx="251">
                  <c:v>5240</c:v>
                </c:pt>
                <c:pt idx="252">
                  <c:v>5254</c:v>
                </c:pt>
                <c:pt idx="253">
                  <c:v>5265</c:v>
                </c:pt>
                <c:pt idx="254">
                  <c:v>5837</c:v>
                </c:pt>
                <c:pt idx="255">
                  <c:v>5837</c:v>
                </c:pt>
                <c:pt idx="256">
                  <c:v>5247</c:v>
                </c:pt>
                <c:pt idx="257">
                  <c:v>5247</c:v>
                </c:pt>
                <c:pt idx="258">
                  <c:v>5204</c:v>
                </c:pt>
                <c:pt idx="259">
                  <c:v>5204</c:v>
                </c:pt>
                <c:pt idx="260">
                  <c:v>4763</c:v>
                </c:pt>
                <c:pt idx="261">
                  <c:v>4763</c:v>
                </c:pt>
                <c:pt idx="262">
                  <c:v>4763</c:v>
                </c:pt>
                <c:pt idx="263">
                  <c:v>5474</c:v>
                </c:pt>
                <c:pt idx="264">
                  <c:v>5474</c:v>
                </c:pt>
                <c:pt idx="265">
                  <c:v>5474</c:v>
                </c:pt>
                <c:pt idx="266">
                  <c:v>4461</c:v>
                </c:pt>
                <c:pt idx="267">
                  <c:v>4461</c:v>
                </c:pt>
                <c:pt idx="268">
                  <c:v>4461</c:v>
                </c:pt>
                <c:pt idx="269">
                  <c:v>33972</c:v>
                </c:pt>
                <c:pt idx="270">
                  <c:v>4413</c:v>
                </c:pt>
                <c:pt idx="271">
                  <c:v>4413</c:v>
                </c:pt>
                <c:pt idx="272">
                  <c:v>4413</c:v>
                </c:pt>
                <c:pt idx="273">
                  <c:v>4396</c:v>
                </c:pt>
                <c:pt idx="274">
                  <c:v>4396</c:v>
                </c:pt>
                <c:pt idx="275">
                  <c:v>31317</c:v>
                </c:pt>
                <c:pt idx="276">
                  <c:v>31317</c:v>
                </c:pt>
                <c:pt idx="277">
                  <c:v>31317</c:v>
                </c:pt>
                <c:pt idx="278">
                  <c:v>29087</c:v>
                </c:pt>
                <c:pt idx="279">
                  <c:v>28402</c:v>
                </c:pt>
                <c:pt idx="280">
                  <c:v>27296</c:v>
                </c:pt>
                <c:pt idx="281">
                  <c:v>27296</c:v>
                </c:pt>
                <c:pt idx="282">
                  <c:v>-9156</c:v>
                </c:pt>
                <c:pt idx="283">
                  <c:v>-9156</c:v>
                </c:pt>
                <c:pt idx="284">
                  <c:v>-9156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HD!$S$2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HD!$S$3:$S$380</c:f>
              <c:numCache>
                <c:formatCode>General</c:formatCode>
                <c:ptCount val="378"/>
                <c:pt idx="0">
                  <c:v>3514</c:v>
                </c:pt>
                <c:pt idx="1">
                  <c:v>3514</c:v>
                </c:pt>
                <c:pt idx="2">
                  <c:v>3514</c:v>
                </c:pt>
                <c:pt idx="3">
                  <c:v>13074</c:v>
                </c:pt>
                <c:pt idx="4">
                  <c:v>13074</c:v>
                </c:pt>
                <c:pt idx="5">
                  <c:v>8208</c:v>
                </c:pt>
                <c:pt idx="6">
                  <c:v>9781</c:v>
                </c:pt>
                <c:pt idx="7">
                  <c:v>9781</c:v>
                </c:pt>
                <c:pt idx="8">
                  <c:v>10572</c:v>
                </c:pt>
                <c:pt idx="9">
                  <c:v>10572</c:v>
                </c:pt>
                <c:pt idx="10">
                  <c:v>10572</c:v>
                </c:pt>
                <c:pt idx="11">
                  <c:v>10572</c:v>
                </c:pt>
                <c:pt idx="12">
                  <c:v>10572</c:v>
                </c:pt>
                <c:pt idx="13">
                  <c:v>10835</c:v>
                </c:pt>
                <c:pt idx="14">
                  <c:v>10835</c:v>
                </c:pt>
                <c:pt idx="15">
                  <c:v>11646</c:v>
                </c:pt>
                <c:pt idx="16">
                  <c:v>11646</c:v>
                </c:pt>
                <c:pt idx="17">
                  <c:v>11646</c:v>
                </c:pt>
                <c:pt idx="18">
                  <c:v>12296</c:v>
                </c:pt>
                <c:pt idx="19">
                  <c:v>11497</c:v>
                </c:pt>
                <c:pt idx="20">
                  <c:v>11497</c:v>
                </c:pt>
                <c:pt idx="21">
                  <c:v>11497</c:v>
                </c:pt>
                <c:pt idx="22">
                  <c:v>11497</c:v>
                </c:pt>
                <c:pt idx="23">
                  <c:v>11497</c:v>
                </c:pt>
                <c:pt idx="24">
                  <c:v>16997</c:v>
                </c:pt>
                <c:pt idx="25">
                  <c:v>17630</c:v>
                </c:pt>
                <c:pt idx="26">
                  <c:v>17630</c:v>
                </c:pt>
                <c:pt idx="27">
                  <c:v>17630</c:v>
                </c:pt>
                <c:pt idx="28">
                  <c:v>17630</c:v>
                </c:pt>
                <c:pt idx="29">
                  <c:v>20094</c:v>
                </c:pt>
                <c:pt idx="30">
                  <c:v>16469</c:v>
                </c:pt>
                <c:pt idx="31">
                  <c:v>17264</c:v>
                </c:pt>
                <c:pt idx="32">
                  <c:v>17264</c:v>
                </c:pt>
                <c:pt idx="33">
                  <c:v>17264</c:v>
                </c:pt>
                <c:pt idx="34">
                  <c:v>17264</c:v>
                </c:pt>
                <c:pt idx="35">
                  <c:v>17585</c:v>
                </c:pt>
                <c:pt idx="36">
                  <c:v>17585</c:v>
                </c:pt>
                <c:pt idx="37">
                  <c:v>17585</c:v>
                </c:pt>
                <c:pt idx="38">
                  <c:v>17585</c:v>
                </c:pt>
                <c:pt idx="39">
                  <c:v>17508</c:v>
                </c:pt>
                <c:pt idx="40">
                  <c:v>18378</c:v>
                </c:pt>
                <c:pt idx="41">
                  <c:v>18378</c:v>
                </c:pt>
                <c:pt idx="42">
                  <c:v>18378</c:v>
                </c:pt>
                <c:pt idx="43">
                  <c:v>18378</c:v>
                </c:pt>
                <c:pt idx="44">
                  <c:v>18310</c:v>
                </c:pt>
                <c:pt idx="45">
                  <c:v>18310</c:v>
                </c:pt>
                <c:pt idx="46">
                  <c:v>18310</c:v>
                </c:pt>
                <c:pt idx="47">
                  <c:v>18454</c:v>
                </c:pt>
                <c:pt idx="48">
                  <c:v>18454</c:v>
                </c:pt>
                <c:pt idx="49">
                  <c:v>18456</c:v>
                </c:pt>
                <c:pt idx="50">
                  <c:v>18456</c:v>
                </c:pt>
                <c:pt idx="51">
                  <c:v>18456</c:v>
                </c:pt>
                <c:pt idx="52">
                  <c:v>18323</c:v>
                </c:pt>
                <c:pt idx="53">
                  <c:v>18323</c:v>
                </c:pt>
                <c:pt idx="54">
                  <c:v>18323</c:v>
                </c:pt>
                <c:pt idx="55">
                  <c:v>18323</c:v>
                </c:pt>
                <c:pt idx="56">
                  <c:v>17976</c:v>
                </c:pt>
                <c:pt idx="57">
                  <c:v>17976</c:v>
                </c:pt>
                <c:pt idx="58">
                  <c:v>18183</c:v>
                </c:pt>
                <c:pt idx="59">
                  <c:v>18183</c:v>
                </c:pt>
                <c:pt idx="60">
                  <c:v>24869</c:v>
                </c:pt>
                <c:pt idx="61">
                  <c:v>24869</c:v>
                </c:pt>
                <c:pt idx="62">
                  <c:v>17654</c:v>
                </c:pt>
                <c:pt idx="63">
                  <c:v>17654</c:v>
                </c:pt>
                <c:pt idx="64">
                  <c:v>18183</c:v>
                </c:pt>
                <c:pt idx="65">
                  <c:v>18183</c:v>
                </c:pt>
                <c:pt idx="66">
                  <c:v>18183</c:v>
                </c:pt>
                <c:pt idx="67">
                  <c:v>18183</c:v>
                </c:pt>
                <c:pt idx="68">
                  <c:v>18266</c:v>
                </c:pt>
                <c:pt idx="69">
                  <c:v>18460</c:v>
                </c:pt>
                <c:pt idx="70">
                  <c:v>18460</c:v>
                </c:pt>
                <c:pt idx="71">
                  <c:v>18460</c:v>
                </c:pt>
                <c:pt idx="72">
                  <c:v>18540</c:v>
                </c:pt>
                <c:pt idx="73">
                  <c:v>18540</c:v>
                </c:pt>
                <c:pt idx="74">
                  <c:v>18540</c:v>
                </c:pt>
                <c:pt idx="75">
                  <c:v>18540</c:v>
                </c:pt>
                <c:pt idx="76">
                  <c:v>17729</c:v>
                </c:pt>
                <c:pt idx="77">
                  <c:v>17729</c:v>
                </c:pt>
                <c:pt idx="78">
                  <c:v>17729</c:v>
                </c:pt>
                <c:pt idx="79">
                  <c:v>16280</c:v>
                </c:pt>
                <c:pt idx="80">
                  <c:v>16280</c:v>
                </c:pt>
                <c:pt idx="81">
                  <c:v>16280</c:v>
                </c:pt>
                <c:pt idx="82">
                  <c:v>15795</c:v>
                </c:pt>
                <c:pt idx="83">
                  <c:v>15795</c:v>
                </c:pt>
                <c:pt idx="84">
                  <c:v>15795</c:v>
                </c:pt>
                <c:pt idx="85">
                  <c:v>15338</c:v>
                </c:pt>
                <c:pt idx="86">
                  <c:v>15338</c:v>
                </c:pt>
                <c:pt idx="87">
                  <c:v>16117</c:v>
                </c:pt>
                <c:pt idx="88">
                  <c:v>16117</c:v>
                </c:pt>
                <c:pt idx="89">
                  <c:v>16117</c:v>
                </c:pt>
                <c:pt idx="90">
                  <c:v>16117</c:v>
                </c:pt>
                <c:pt idx="91">
                  <c:v>15585</c:v>
                </c:pt>
                <c:pt idx="92">
                  <c:v>15585</c:v>
                </c:pt>
                <c:pt idx="93">
                  <c:v>14404</c:v>
                </c:pt>
                <c:pt idx="94">
                  <c:v>14404</c:v>
                </c:pt>
                <c:pt idx="95">
                  <c:v>14404</c:v>
                </c:pt>
                <c:pt idx="96">
                  <c:v>14291</c:v>
                </c:pt>
                <c:pt idx="97">
                  <c:v>14291</c:v>
                </c:pt>
                <c:pt idx="98">
                  <c:v>14291</c:v>
                </c:pt>
                <c:pt idx="99">
                  <c:v>13801</c:v>
                </c:pt>
                <c:pt idx="100">
                  <c:v>13801</c:v>
                </c:pt>
                <c:pt idx="101">
                  <c:v>13801</c:v>
                </c:pt>
                <c:pt idx="102">
                  <c:v>13801</c:v>
                </c:pt>
                <c:pt idx="103">
                  <c:v>13652</c:v>
                </c:pt>
                <c:pt idx="104">
                  <c:v>13652</c:v>
                </c:pt>
                <c:pt idx="105">
                  <c:v>13515</c:v>
                </c:pt>
                <c:pt idx="106">
                  <c:v>13515</c:v>
                </c:pt>
                <c:pt idx="107">
                  <c:v>13515</c:v>
                </c:pt>
                <c:pt idx="108">
                  <c:v>13515</c:v>
                </c:pt>
                <c:pt idx="109">
                  <c:v>13098</c:v>
                </c:pt>
                <c:pt idx="110">
                  <c:v>12725</c:v>
                </c:pt>
                <c:pt idx="111">
                  <c:v>20201</c:v>
                </c:pt>
                <c:pt idx="112">
                  <c:v>20201</c:v>
                </c:pt>
                <c:pt idx="113">
                  <c:v>12725</c:v>
                </c:pt>
                <c:pt idx="114">
                  <c:v>12725</c:v>
                </c:pt>
                <c:pt idx="115">
                  <c:v>12549</c:v>
                </c:pt>
                <c:pt idx="116">
                  <c:v>12702</c:v>
                </c:pt>
                <c:pt idx="117">
                  <c:v>12702</c:v>
                </c:pt>
                <c:pt idx="118">
                  <c:v>13151</c:v>
                </c:pt>
                <c:pt idx="119">
                  <c:v>13151</c:v>
                </c:pt>
                <c:pt idx="120">
                  <c:v>18338</c:v>
                </c:pt>
                <c:pt idx="121">
                  <c:v>18338</c:v>
                </c:pt>
                <c:pt idx="122">
                  <c:v>17440</c:v>
                </c:pt>
                <c:pt idx="123">
                  <c:v>17440</c:v>
                </c:pt>
                <c:pt idx="124">
                  <c:v>17440</c:v>
                </c:pt>
                <c:pt idx="125">
                  <c:v>17440</c:v>
                </c:pt>
                <c:pt idx="126">
                  <c:v>17440</c:v>
                </c:pt>
                <c:pt idx="127">
                  <c:v>16530</c:v>
                </c:pt>
                <c:pt idx="128">
                  <c:v>15675</c:v>
                </c:pt>
                <c:pt idx="129">
                  <c:v>15675</c:v>
                </c:pt>
                <c:pt idx="130">
                  <c:v>15675</c:v>
                </c:pt>
                <c:pt idx="131">
                  <c:v>11236</c:v>
                </c:pt>
                <c:pt idx="132">
                  <c:v>11236</c:v>
                </c:pt>
                <c:pt idx="133">
                  <c:v>9590</c:v>
                </c:pt>
                <c:pt idx="134">
                  <c:v>8104</c:v>
                </c:pt>
                <c:pt idx="135">
                  <c:v>8104</c:v>
                </c:pt>
                <c:pt idx="136">
                  <c:v>8104</c:v>
                </c:pt>
                <c:pt idx="137">
                  <c:v>8104</c:v>
                </c:pt>
                <c:pt idx="138">
                  <c:v>7032</c:v>
                </c:pt>
                <c:pt idx="139">
                  <c:v>7032</c:v>
                </c:pt>
                <c:pt idx="140">
                  <c:v>7850</c:v>
                </c:pt>
                <c:pt idx="141">
                  <c:v>7296</c:v>
                </c:pt>
                <c:pt idx="142">
                  <c:v>7296</c:v>
                </c:pt>
                <c:pt idx="143">
                  <c:v>7296</c:v>
                </c:pt>
                <c:pt idx="144">
                  <c:v>7296</c:v>
                </c:pt>
                <c:pt idx="145">
                  <c:v>7296</c:v>
                </c:pt>
                <c:pt idx="146">
                  <c:v>6805</c:v>
                </c:pt>
                <c:pt idx="147">
                  <c:v>6805</c:v>
                </c:pt>
                <c:pt idx="148">
                  <c:v>6805</c:v>
                </c:pt>
                <c:pt idx="149">
                  <c:v>6805</c:v>
                </c:pt>
                <c:pt idx="150">
                  <c:v>7210</c:v>
                </c:pt>
                <c:pt idx="151">
                  <c:v>0</c:v>
                </c:pt>
                <c:pt idx="152">
                  <c:v>6210</c:v>
                </c:pt>
                <c:pt idx="153">
                  <c:v>7400</c:v>
                </c:pt>
                <c:pt idx="154">
                  <c:v>7400</c:v>
                </c:pt>
                <c:pt idx="155">
                  <c:v>7400</c:v>
                </c:pt>
                <c:pt idx="156">
                  <c:v>7400</c:v>
                </c:pt>
                <c:pt idx="157">
                  <c:v>8166</c:v>
                </c:pt>
                <c:pt idx="158">
                  <c:v>8166</c:v>
                </c:pt>
                <c:pt idx="159">
                  <c:v>8166</c:v>
                </c:pt>
                <c:pt idx="160">
                  <c:v>8166</c:v>
                </c:pt>
                <c:pt idx="161">
                  <c:v>8166</c:v>
                </c:pt>
                <c:pt idx="162">
                  <c:v>8372</c:v>
                </c:pt>
                <c:pt idx="163">
                  <c:v>8051</c:v>
                </c:pt>
                <c:pt idx="164">
                  <c:v>8051</c:v>
                </c:pt>
                <c:pt idx="165">
                  <c:v>8051</c:v>
                </c:pt>
                <c:pt idx="166">
                  <c:v>8051</c:v>
                </c:pt>
                <c:pt idx="167">
                  <c:v>8051</c:v>
                </c:pt>
                <c:pt idx="168">
                  <c:v>7971</c:v>
                </c:pt>
                <c:pt idx="169">
                  <c:v>8666</c:v>
                </c:pt>
                <c:pt idx="170">
                  <c:v>8666</c:v>
                </c:pt>
                <c:pt idx="171">
                  <c:v>9637</c:v>
                </c:pt>
                <c:pt idx="172">
                  <c:v>9637</c:v>
                </c:pt>
                <c:pt idx="173">
                  <c:v>9637</c:v>
                </c:pt>
                <c:pt idx="174">
                  <c:v>9637</c:v>
                </c:pt>
                <c:pt idx="175">
                  <c:v>4361</c:v>
                </c:pt>
                <c:pt idx="176">
                  <c:v>4361</c:v>
                </c:pt>
                <c:pt idx="177">
                  <c:v>4361</c:v>
                </c:pt>
                <c:pt idx="178">
                  <c:v>4361</c:v>
                </c:pt>
                <c:pt idx="179">
                  <c:v>-2807</c:v>
                </c:pt>
                <c:pt idx="180">
                  <c:v>-2807</c:v>
                </c:pt>
                <c:pt idx="181">
                  <c:v>-2807</c:v>
                </c:pt>
                <c:pt idx="182">
                  <c:v>-2503</c:v>
                </c:pt>
                <c:pt idx="183">
                  <c:v>-2503</c:v>
                </c:pt>
                <c:pt idx="184">
                  <c:v>-2503</c:v>
                </c:pt>
                <c:pt idx="185">
                  <c:v>-2449</c:v>
                </c:pt>
                <c:pt idx="186">
                  <c:v>-2449</c:v>
                </c:pt>
                <c:pt idx="187">
                  <c:v>-2449</c:v>
                </c:pt>
                <c:pt idx="188">
                  <c:v>-2449</c:v>
                </c:pt>
                <c:pt idx="189">
                  <c:v>-2557</c:v>
                </c:pt>
                <c:pt idx="190">
                  <c:v>-2557</c:v>
                </c:pt>
                <c:pt idx="191">
                  <c:v>-2311</c:v>
                </c:pt>
                <c:pt idx="192">
                  <c:v>-2311</c:v>
                </c:pt>
                <c:pt idx="193">
                  <c:v>-2311</c:v>
                </c:pt>
                <c:pt idx="194">
                  <c:v>-3181</c:v>
                </c:pt>
                <c:pt idx="195">
                  <c:v>-3181</c:v>
                </c:pt>
                <c:pt idx="196">
                  <c:v>-3181</c:v>
                </c:pt>
                <c:pt idx="197">
                  <c:v>-3181</c:v>
                </c:pt>
                <c:pt idx="198">
                  <c:v>-2483</c:v>
                </c:pt>
                <c:pt idx="199">
                  <c:v>-2960</c:v>
                </c:pt>
                <c:pt idx="200">
                  <c:v>-2960</c:v>
                </c:pt>
                <c:pt idx="201">
                  <c:v>-2960</c:v>
                </c:pt>
                <c:pt idx="202">
                  <c:v>-2960</c:v>
                </c:pt>
                <c:pt idx="203">
                  <c:v>-2960</c:v>
                </c:pt>
                <c:pt idx="204">
                  <c:v>-2880</c:v>
                </c:pt>
                <c:pt idx="205">
                  <c:v>-2880</c:v>
                </c:pt>
                <c:pt idx="206">
                  <c:v>-2149</c:v>
                </c:pt>
                <c:pt idx="207">
                  <c:v>-2149</c:v>
                </c:pt>
                <c:pt idx="208">
                  <c:v>-2149</c:v>
                </c:pt>
                <c:pt idx="209">
                  <c:v>-1300</c:v>
                </c:pt>
                <c:pt idx="210">
                  <c:v>-1300</c:v>
                </c:pt>
                <c:pt idx="211">
                  <c:v>-1300</c:v>
                </c:pt>
                <c:pt idx="212">
                  <c:v>-1566</c:v>
                </c:pt>
                <c:pt idx="213">
                  <c:v>-1566</c:v>
                </c:pt>
                <c:pt idx="214">
                  <c:v>-1566</c:v>
                </c:pt>
                <c:pt idx="215">
                  <c:v>-1674</c:v>
                </c:pt>
                <c:pt idx="216">
                  <c:v>-1674</c:v>
                </c:pt>
                <c:pt idx="217">
                  <c:v>-2129</c:v>
                </c:pt>
                <c:pt idx="218">
                  <c:v>-2129</c:v>
                </c:pt>
                <c:pt idx="219">
                  <c:v>-2129</c:v>
                </c:pt>
                <c:pt idx="220">
                  <c:v>-2129</c:v>
                </c:pt>
                <c:pt idx="221">
                  <c:v>-1887</c:v>
                </c:pt>
                <c:pt idx="222">
                  <c:v>-1972</c:v>
                </c:pt>
                <c:pt idx="223">
                  <c:v>-1972</c:v>
                </c:pt>
                <c:pt idx="224">
                  <c:v>-1972</c:v>
                </c:pt>
                <c:pt idx="225">
                  <c:v>-1972</c:v>
                </c:pt>
                <c:pt idx="226">
                  <c:v>-1972</c:v>
                </c:pt>
                <c:pt idx="227">
                  <c:v>-1717</c:v>
                </c:pt>
                <c:pt idx="228">
                  <c:v>-1717</c:v>
                </c:pt>
                <c:pt idx="229">
                  <c:v>-1975</c:v>
                </c:pt>
                <c:pt idx="230">
                  <c:v>-1975</c:v>
                </c:pt>
                <c:pt idx="231">
                  <c:v>-1975</c:v>
                </c:pt>
                <c:pt idx="232">
                  <c:v>-1975</c:v>
                </c:pt>
                <c:pt idx="233">
                  <c:v>-2225</c:v>
                </c:pt>
                <c:pt idx="234">
                  <c:v>-2300</c:v>
                </c:pt>
                <c:pt idx="235">
                  <c:v>-2300</c:v>
                </c:pt>
                <c:pt idx="236">
                  <c:v>-2300</c:v>
                </c:pt>
                <c:pt idx="237">
                  <c:v>-2300</c:v>
                </c:pt>
                <c:pt idx="238">
                  <c:v>-2307</c:v>
                </c:pt>
                <c:pt idx="239">
                  <c:v>-2307</c:v>
                </c:pt>
                <c:pt idx="240">
                  <c:v>-2257</c:v>
                </c:pt>
                <c:pt idx="241">
                  <c:v>-2257</c:v>
                </c:pt>
                <c:pt idx="242">
                  <c:v>-2257</c:v>
                </c:pt>
                <c:pt idx="243">
                  <c:v>-2257</c:v>
                </c:pt>
                <c:pt idx="244">
                  <c:v>-2302</c:v>
                </c:pt>
                <c:pt idx="245">
                  <c:v>-2302</c:v>
                </c:pt>
                <c:pt idx="246">
                  <c:v>-2401</c:v>
                </c:pt>
                <c:pt idx="247">
                  <c:v>-2401</c:v>
                </c:pt>
                <c:pt idx="248">
                  <c:v>-2401</c:v>
                </c:pt>
                <c:pt idx="249">
                  <c:v>-2401</c:v>
                </c:pt>
                <c:pt idx="250">
                  <c:v>-2319</c:v>
                </c:pt>
                <c:pt idx="251">
                  <c:v>-2319</c:v>
                </c:pt>
                <c:pt idx="252">
                  <c:v>-2656</c:v>
                </c:pt>
                <c:pt idx="253">
                  <c:v>-3506</c:v>
                </c:pt>
                <c:pt idx="254">
                  <c:v>-3398</c:v>
                </c:pt>
                <c:pt idx="255">
                  <c:v>-3398</c:v>
                </c:pt>
                <c:pt idx="256">
                  <c:v>-3622</c:v>
                </c:pt>
                <c:pt idx="257">
                  <c:v>-3390</c:v>
                </c:pt>
                <c:pt idx="258">
                  <c:v>-3382</c:v>
                </c:pt>
                <c:pt idx="259">
                  <c:v>-3382</c:v>
                </c:pt>
                <c:pt idx="260">
                  <c:v>-2696</c:v>
                </c:pt>
                <c:pt idx="261">
                  <c:v>-2696</c:v>
                </c:pt>
                <c:pt idx="262">
                  <c:v>-2696</c:v>
                </c:pt>
                <c:pt idx="263">
                  <c:v>-1985</c:v>
                </c:pt>
                <c:pt idx="264">
                  <c:v>-1985</c:v>
                </c:pt>
                <c:pt idx="265">
                  <c:v>-1985</c:v>
                </c:pt>
                <c:pt idx="266">
                  <c:v>-2394</c:v>
                </c:pt>
                <c:pt idx="267">
                  <c:v>-2394</c:v>
                </c:pt>
                <c:pt idx="268">
                  <c:v>-2394</c:v>
                </c:pt>
                <c:pt idx="269">
                  <c:v>21464</c:v>
                </c:pt>
                <c:pt idx="270">
                  <c:v>-1472</c:v>
                </c:pt>
                <c:pt idx="271">
                  <c:v>-1472</c:v>
                </c:pt>
                <c:pt idx="272">
                  <c:v>-1472</c:v>
                </c:pt>
                <c:pt idx="273">
                  <c:v>-1023</c:v>
                </c:pt>
                <c:pt idx="274">
                  <c:v>-1023</c:v>
                </c:pt>
                <c:pt idx="275">
                  <c:v>22284</c:v>
                </c:pt>
                <c:pt idx="276">
                  <c:v>22284</c:v>
                </c:pt>
                <c:pt idx="277">
                  <c:v>22284</c:v>
                </c:pt>
                <c:pt idx="278">
                  <c:v>17938</c:v>
                </c:pt>
                <c:pt idx="279">
                  <c:v>17604</c:v>
                </c:pt>
                <c:pt idx="280">
                  <c:v>18718</c:v>
                </c:pt>
                <c:pt idx="281">
                  <c:v>18718</c:v>
                </c:pt>
                <c:pt idx="282">
                  <c:v>3439</c:v>
                </c:pt>
                <c:pt idx="283">
                  <c:v>3439</c:v>
                </c:pt>
                <c:pt idx="284">
                  <c:v>3439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82827226383936"/>
        </c:manualLayout>
      </c:layout>
      <c:lineChart>
        <c:grouping val="stacked"/>
        <c:varyColors val="0"/>
        <c:ser>
          <c:idx val="0"/>
          <c:order val="0"/>
          <c:tx>
            <c:strRef>
              <c:f>HD!$T$2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HD!$T$3:$T$380</c:f>
              <c:numCache>
                <c:formatCode>General</c:formatCode>
                <c:ptCount val="378"/>
                <c:pt idx="0">
                  <c:v>10796</c:v>
                </c:pt>
                <c:pt idx="1">
                  <c:v>10796</c:v>
                </c:pt>
                <c:pt idx="2">
                  <c:v>10796</c:v>
                </c:pt>
                <c:pt idx="3">
                  <c:v>8944</c:v>
                </c:pt>
                <c:pt idx="4">
                  <c:v>8944</c:v>
                </c:pt>
                <c:pt idx="5">
                  <c:v>15929</c:v>
                </c:pt>
                <c:pt idx="6">
                  <c:v>15929</c:v>
                </c:pt>
                <c:pt idx="7">
                  <c:v>15929</c:v>
                </c:pt>
                <c:pt idx="8">
                  <c:v>21008</c:v>
                </c:pt>
                <c:pt idx="9">
                  <c:v>21008</c:v>
                </c:pt>
                <c:pt idx="10">
                  <c:v>26523</c:v>
                </c:pt>
                <c:pt idx="11">
                  <c:v>26523</c:v>
                </c:pt>
                <c:pt idx="12">
                  <c:v>26523</c:v>
                </c:pt>
                <c:pt idx="13">
                  <c:v>28182</c:v>
                </c:pt>
                <c:pt idx="14">
                  <c:v>28182</c:v>
                </c:pt>
                <c:pt idx="15">
                  <c:v>28182</c:v>
                </c:pt>
                <c:pt idx="16">
                  <c:v>28182</c:v>
                </c:pt>
                <c:pt idx="17">
                  <c:v>28182</c:v>
                </c:pt>
                <c:pt idx="18">
                  <c:v>30040</c:v>
                </c:pt>
                <c:pt idx="19">
                  <c:v>30040</c:v>
                </c:pt>
                <c:pt idx="20">
                  <c:v>32203</c:v>
                </c:pt>
                <c:pt idx="21">
                  <c:v>32203</c:v>
                </c:pt>
                <c:pt idx="22">
                  <c:v>32203</c:v>
                </c:pt>
                <c:pt idx="23">
                  <c:v>32203</c:v>
                </c:pt>
                <c:pt idx="24">
                  <c:v>28805</c:v>
                </c:pt>
                <c:pt idx="25">
                  <c:v>25455</c:v>
                </c:pt>
                <c:pt idx="26">
                  <c:v>25455</c:v>
                </c:pt>
                <c:pt idx="27">
                  <c:v>25455</c:v>
                </c:pt>
                <c:pt idx="28">
                  <c:v>25455</c:v>
                </c:pt>
                <c:pt idx="29">
                  <c:v>25716</c:v>
                </c:pt>
                <c:pt idx="30">
                  <c:v>30129</c:v>
                </c:pt>
                <c:pt idx="31">
                  <c:v>29850</c:v>
                </c:pt>
                <c:pt idx="32">
                  <c:v>29850</c:v>
                </c:pt>
                <c:pt idx="33">
                  <c:v>29850</c:v>
                </c:pt>
                <c:pt idx="34">
                  <c:v>29850</c:v>
                </c:pt>
                <c:pt idx="35">
                  <c:v>29154</c:v>
                </c:pt>
                <c:pt idx="36">
                  <c:v>29154</c:v>
                </c:pt>
                <c:pt idx="37">
                  <c:v>29154</c:v>
                </c:pt>
                <c:pt idx="38">
                  <c:v>29154</c:v>
                </c:pt>
                <c:pt idx="39">
                  <c:v>27406</c:v>
                </c:pt>
                <c:pt idx="40">
                  <c:v>27406</c:v>
                </c:pt>
                <c:pt idx="41">
                  <c:v>27576</c:v>
                </c:pt>
                <c:pt idx="42">
                  <c:v>27576</c:v>
                </c:pt>
                <c:pt idx="43">
                  <c:v>27576</c:v>
                </c:pt>
                <c:pt idx="44">
                  <c:v>27253</c:v>
                </c:pt>
                <c:pt idx="45">
                  <c:v>27253</c:v>
                </c:pt>
                <c:pt idx="46">
                  <c:v>27253</c:v>
                </c:pt>
                <c:pt idx="47">
                  <c:v>26631</c:v>
                </c:pt>
                <c:pt idx="48">
                  <c:v>26631</c:v>
                </c:pt>
                <c:pt idx="49">
                  <c:v>26631</c:v>
                </c:pt>
                <c:pt idx="50">
                  <c:v>26631</c:v>
                </c:pt>
                <c:pt idx="51">
                  <c:v>25604</c:v>
                </c:pt>
                <c:pt idx="52">
                  <c:v>24381</c:v>
                </c:pt>
                <c:pt idx="53">
                  <c:v>24381</c:v>
                </c:pt>
                <c:pt idx="54">
                  <c:v>24381</c:v>
                </c:pt>
                <c:pt idx="55">
                  <c:v>24381</c:v>
                </c:pt>
                <c:pt idx="56">
                  <c:v>21578</c:v>
                </c:pt>
                <c:pt idx="57">
                  <c:v>21578</c:v>
                </c:pt>
                <c:pt idx="58">
                  <c:v>20802</c:v>
                </c:pt>
                <c:pt idx="59">
                  <c:v>20802</c:v>
                </c:pt>
                <c:pt idx="60">
                  <c:v>30848</c:v>
                </c:pt>
                <c:pt idx="61">
                  <c:v>30848</c:v>
                </c:pt>
                <c:pt idx="62">
                  <c:v>19653</c:v>
                </c:pt>
                <c:pt idx="63">
                  <c:v>19653</c:v>
                </c:pt>
                <c:pt idx="64">
                  <c:v>21469</c:v>
                </c:pt>
                <c:pt idx="65">
                  <c:v>21469</c:v>
                </c:pt>
                <c:pt idx="66">
                  <c:v>21469</c:v>
                </c:pt>
                <c:pt idx="67">
                  <c:v>21469</c:v>
                </c:pt>
                <c:pt idx="68">
                  <c:v>20876</c:v>
                </c:pt>
                <c:pt idx="69">
                  <c:v>17991</c:v>
                </c:pt>
                <c:pt idx="70">
                  <c:v>17991</c:v>
                </c:pt>
                <c:pt idx="71">
                  <c:v>17991</c:v>
                </c:pt>
                <c:pt idx="72">
                  <c:v>16665</c:v>
                </c:pt>
                <c:pt idx="73">
                  <c:v>16665</c:v>
                </c:pt>
                <c:pt idx="74">
                  <c:v>16665</c:v>
                </c:pt>
                <c:pt idx="75">
                  <c:v>16665</c:v>
                </c:pt>
                <c:pt idx="76">
                  <c:v>17334</c:v>
                </c:pt>
                <c:pt idx="77">
                  <c:v>17334</c:v>
                </c:pt>
                <c:pt idx="78">
                  <c:v>17334</c:v>
                </c:pt>
                <c:pt idx="79">
                  <c:v>19679</c:v>
                </c:pt>
                <c:pt idx="80">
                  <c:v>19679</c:v>
                </c:pt>
                <c:pt idx="81">
                  <c:v>19679</c:v>
                </c:pt>
                <c:pt idx="82">
                  <c:v>20695</c:v>
                </c:pt>
                <c:pt idx="83">
                  <c:v>20695</c:v>
                </c:pt>
                <c:pt idx="84">
                  <c:v>20695</c:v>
                </c:pt>
                <c:pt idx="85">
                  <c:v>23580</c:v>
                </c:pt>
                <c:pt idx="86">
                  <c:v>23580</c:v>
                </c:pt>
                <c:pt idx="87">
                  <c:v>24711</c:v>
                </c:pt>
                <c:pt idx="88">
                  <c:v>24711</c:v>
                </c:pt>
                <c:pt idx="89">
                  <c:v>24711</c:v>
                </c:pt>
                <c:pt idx="90">
                  <c:v>24711</c:v>
                </c:pt>
                <c:pt idx="91">
                  <c:v>27374</c:v>
                </c:pt>
                <c:pt idx="92">
                  <c:v>27374</c:v>
                </c:pt>
                <c:pt idx="93">
                  <c:v>28331</c:v>
                </c:pt>
                <c:pt idx="94">
                  <c:v>28331</c:v>
                </c:pt>
                <c:pt idx="95">
                  <c:v>28331</c:v>
                </c:pt>
                <c:pt idx="96">
                  <c:v>29797</c:v>
                </c:pt>
                <c:pt idx="97">
                  <c:v>29797</c:v>
                </c:pt>
                <c:pt idx="98">
                  <c:v>29797</c:v>
                </c:pt>
                <c:pt idx="99">
                  <c:v>32974</c:v>
                </c:pt>
                <c:pt idx="100">
                  <c:v>32974</c:v>
                </c:pt>
                <c:pt idx="101">
                  <c:v>32974</c:v>
                </c:pt>
                <c:pt idx="102">
                  <c:v>32974</c:v>
                </c:pt>
                <c:pt idx="103">
                  <c:v>34444</c:v>
                </c:pt>
                <c:pt idx="104">
                  <c:v>34444</c:v>
                </c:pt>
                <c:pt idx="105">
                  <c:v>36548</c:v>
                </c:pt>
                <c:pt idx="106">
                  <c:v>36548</c:v>
                </c:pt>
                <c:pt idx="107">
                  <c:v>36548</c:v>
                </c:pt>
                <c:pt idx="108">
                  <c:v>36548</c:v>
                </c:pt>
                <c:pt idx="109">
                  <c:v>36960</c:v>
                </c:pt>
                <c:pt idx="110">
                  <c:v>36960</c:v>
                </c:pt>
                <c:pt idx="111">
                  <c:v>5059</c:v>
                </c:pt>
                <c:pt idx="112">
                  <c:v>5059</c:v>
                </c:pt>
                <c:pt idx="113">
                  <c:v>39369</c:v>
                </c:pt>
                <c:pt idx="114">
                  <c:v>39369</c:v>
                </c:pt>
                <c:pt idx="115">
                  <c:v>43402</c:v>
                </c:pt>
                <c:pt idx="116">
                  <c:v>44403</c:v>
                </c:pt>
                <c:pt idx="117">
                  <c:v>44403</c:v>
                </c:pt>
                <c:pt idx="118">
                  <c:v>45276</c:v>
                </c:pt>
                <c:pt idx="119">
                  <c:v>45276</c:v>
                </c:pt>
                <c:pt idx="120">
                  <c:v>5736</c:v>
                </c:pt>
                <c:pt idx="121">
                  <c:v>5736</c:v>
                </c:pt>
                <c:pt idx="122">
                  <c:v>5736</c:v>
                </c:pt>
                <c:pt idx="123">
                  <c:v>5816</c:v>
                </c:pt>
                <c:pt idx="124">
                  <c:v>5816</c:v>
                </c:pt>
                <c:pt idx="125">
                  <c:v>5816</c:v>
                </c:pt>
                <c:pt idx="126">
                  <c:v>5816</c:v>
                </c:pt>
                <c:pt idx="127">
                  <c:v>6069</c:v>
                </c:pt>
                <c:pt idx="128">
                  <c:v>6511</c:v>
                </c:pt>
                <c:pt idx="129">
                  <c:v>6511</c:v>
                </c:pt>
                <c:pt idx="130">
                  <c:v>6511</c:v>
                </c:pt>
                <c:pt idx="131">
                  <c:v>55050</c:v>
                </c:pt>
                <c:pt idx="132">
                  <c:v>55050</c:v>
                </c:pt>
                <c:pt idx="133">
                  <c:v>56084</c:v>
                </c:pt>
                <c:pt idx="134">
                  <c:v>55247</c:v>
                </c:pt>
                <c:pt idx="135">
                  <c:v>55247</c:v>
                </c:pt>
                <c:pt idx="136">
                  <c:v>55247</c:v>
                </c:pt>
                <c:pt idx="137">
                  <c:v>55247</c:v>
                </c:pt>
                <c:pt idx="138">
                  <c:v>56736</c:v>
                </c:pt>
                <c:pt idx="139">
                  <c:v>56736</c:v>
                </c:pt>
                <c:pt idx="140">
                  <c:v>56861</c:v>
                </c:pt>
                <c:pt idx="141">
                  <c:v>58271</c:v>
                </c:pt>
                <c:pt idx="142">
                  <c:v>58271</c:v>
                </c:pt>
                <c:pt idx="143">
                  <c:v>58271</c:v>
                </c:pt>
                <c:pt idx="144">
                  <c:v>58271</c:v>
                </c:pt>
                <c:pt idx="145">
                  <c:v>58271</c:v>
                </c:pt>
                <c:pt idx="146">
                  <c:v>57458</c:v>
                </c:pt>
                <c:pt idx="147">
                  <c:v>57458</c:v>
                </c:pt>
                <c:pt idx="148">
                  <c:v>57458</c:v>
                </c:pt>
                <c:pt idx="149">
                  <c:v>57458</c:v>
                </c:pt>
                <c:pt idx="150">
                  <c:v>57846</c:v>
                </c:pt>
                <c:pt idx="151">
                  <c:v>57846</c:v>
                </c:pt>
                <c:pt idx="152">
                  <c:v>56044</c:v>
                </c:pt>
                <c:pt idx="153">
                  <c:v>54087</c:v>
                </c:pt>
                <c:pt idx="154">
                  <c:v>54087</c:v>
                </c:pt>
                <c:pt idx="155">
                  <c:v>54087</c:v>
                </c:pt>
                <c:pt idx="156">
                  <c:v>54087</c:v>
                </c:pt>
                <c:pt idx="157">
                  <c:v>54622</c:v>
                </c:pt>
                <c:pt idx="158">
                  <c:v>54622</c:v>
                </c:pt>
                <c:pt idx="159">
                  <c:v>54622</c:v>
                </c:pt>
                <c:pt idx="160">
                  <c:v>54622</c:v>
                </c:pt>
                <c:pt idx="161">
                  <c:v>54622</c:v>
                </c:pt>
                <c:pt idx="162">
                  <c:v>57369</c:v>
                </c:pt>
                <c:pt idx="163">
                  <c:v>48997</c:v>
                </c:pt>
                <c:pt idx="164">
                  <c:v>48997</c:v>
                </c:pt>
                <c:pt idx="165">
                  <c:v>48997</c:v>
                </c:pt>
                <c:pt idx="166">
                  <c:v>48997</c:v>
                </c:pt>
                <c:pt idx="167">
                  <c:v>48997</c:v>
                </c:pt>
                <c:pt idx="168">
                  <c:v>44363</c:v>
                </c:pt>
                <c:pt idx="169">
                  <c:v>41781</c:v>
                </c:pt>
                <c:pt idx="170">
                  <c:v>41781</c:v>
                </c:pt>
                <c:pt idx="171">
                  <c:v>40253</c:v>
                </c:pt>
                <c:pt idx="172">
                  <c:v>40253</c:v>
                </c:pt>
                <c:pt idx="173">
                  <c:v>40253</c:v>
                </c:pt>
                <c:pt idx="174">
                  <c:v>40253</c:v>
                </c:pt>
                <c:pt idx="175">
                  <c:v>40903</c:v>
                </c:pt>
                <c:pt idx="176">
                  <c:v>40903</c:v>
                </c:pt>
                <c:pt idx="177">
                  <c:v>40903</c:v>
                </c:pt>
                <c:pt idx="178">
                  <c:v>40903</c:v>
                </c:pt>
                <c:pt idx="179">
                  <c:v>44533</c:v>
                </c:pt>
                <c:pt idx="180">
                  <c:v>44533</c:v>
                </c:pt>
                <c:pt idx="181">
                  <c:v>44533</c:v>
                </c:pt>
                <c:pt idx="182">
                  <c:v>40796</c:v>
                </c:pt>
                <c:pt idx="183">
                  <c:v>40796</c:v>
                </c:pt>
                <c:pt idx="184">
                  <c:v>40796</c:v>
                </c:pt>
                <c:pt idx="185">
                  <c:v>39846</c:v>
                </c:pt>
                <c:pt idx="186">
                  <c:v>39846</c:v>
                </c:pt>
                <c:pt idx="187">
                  <c:v>39846</c:v>
                </c:pt>
                <c:pt idx="188">
                  <c:v>39846</c:v>
                </c:pt>
                <c:pt idx="189">
                  <c:v>38799</c:v>
                </c:pt>
                <c:pt idx="190">
                  <c:v>38799</c:v>
                </c:pt>
                <c:pt idx="191">
                  <c:v>38881</c:v>
                </c:pt>
                <c:pt idx="192">
                  <c:v>38881</c:v>
                </c:pt>
                <c:pt idx="193">
                  <c:v>38881</c:v>
                </c:pt>
                <c:pt idx="194">
                  <c:v>39080</c:v>
                </c:pt>
                <c:pt idx="195">
                  <c:v>38343</c:v>
                </c:pt>
                <c:pt idx="196">
                  <c:v>36991</c:v>
                </c:pt>
                <c:pt idx="197">
                  <c:v>36991</c:v>
                </c:pt>
                <c:pt idx="198">
                  <c:v>36991</c:v>
                </c:pt>
                <c:pt idx="199">
                  <c:v>35764</c:v>
                </c:pt>
                <c:pt idx="200">
                  <c:v>35764</c:v>
                </c:pt>
                <c:pt idx="201">
                  <c:v>35764</c:v>
                </c:pt>
                <c:pt idx="202">
                  <c:v>35764</c:v>
                </c:pt>
                <c:pt idx="203">
                  <c:v>35764</c:v>
                </c:pt>
                <c:pt idx="204">
                  <c:v>34554</c:v>
                </c:pt>
                <c:pt idx="205">
                  <c:v>34554</c:v>
                </c:pt>
                <c:pt idx="206">
                  <c:v>35823</c:v>
                </c:pt>
                <c:pt idx="207">
                  <c:v>35823</c:v>
                </c:pt>
                <c:pt idx="208">
                  <c:v>35823</c:v>
                </c:pt>
                <c:pt idx="209">
                  <c:v>36667</c:v>
                </c:pt>
                <c:pt idx="210">
                  <c:v>36667</c:v>
                </c:pt>
                <c:pt idx="211">
                  <c:v>36667</c:v>
                </c:pt>
                <c:pt idx="212">
                  <c:v>35691</c:v>
                </c:pt>
                <c:pt idx="213">
                  <c:v>35691</c:v>
                </c:pt>
                <c:pt idx="214">
                  <c:v>35691</c:v>
                </c:pt>
                <c:pt idx="215">
                  <c:v>36347</c:v>
                </c:pt>
                <c:pt idx="216">
                  <c:v>36347</c:v>
                </c:pt>
                <c:pt idx="217">
                  <c:v>36667</c:v>
                </c:pt>
                <c:pt idx="218">
                  <c:v>36667</c:v>
                </c:pt>
                <c:pt idx="219">
                  <c:v>36667</c:v>
                </c:pt>
                <c:pt idx="220">
                  <c:v>36667</c:v>
                </c:pt>
                <c:pt idx="221">
                  <c:v>35787</c:v>
                </c:pt>
                <c:pt idx="222">
                  <c:v>35787</c:v>
                </c:pt>
                <c:pt idx="223">
                  <c:v>35557</c:v>
                </c:pt>
                <c:pt idx="224">
                  <c:v>35557</c:v>
                </c:pt>
                <c:pt idx="225">
                  <c:v>35557</c:v>
                </c:pt>
                <c:pt idx="226">
                  <c:v>35557</c:v>
                </c:pt>
                <c:pt idx="227">
                  <c:v>43654</c:v>
                </c:pt>
                <c:pt idx="228">
                  <c:v>37393</c:v>
                </c:pt>
                <c:pt idx="229">
                  <c:v>37393</c:v>
                </c:pt>
                <c:pt idx="230">
                  <c:v>37393</c:v>
                </c:pt>
                <c:pt idx="231">
                  <c:v>37393</c:v>
                </c:pt>
                <c:pt idx="232">
                  <c:v>37393</c:v>
                </c:pt>
                <c:pt idx="233">
                  <c:v>36262</c:v>
                </c:pt>
                <c:pt idx="234">
                  <c:v>36473</c:v>
                </c:pt>
                <c:pt idx="235">
                  <c:v>36473</c:v>
                </c:pt>
                <c:pt idx="236">
                  <c:v>36473</c:v>
                </c:pt>
                <c:pt idx="237">
                  <c:v>36473</c:v>
                </c:pt>
                <c:pt idx="238">
                  <c:v>36473</c:v>
                </c:pt>
                <c:pt idx="239">
                  <c:v>36571</c:v>
                </c:pt>
                <c:pt idx="240">
                  <c:v>45151</c:v>
                </c:pt>
                <c:pt idx="241">
                  <c:v>45151</c:v>
                </c:pt>
                <c:pt idx="242">
                  <c:v>45151</c:v>
                </c:pt>
                <c:pt idx="243">
                  <c:v>45151</c:v>
                </c:pt>
                <c:pt idx="244">
                  <c:v>40763</c:v>
                </c:pt>
                <c:pt idx="245">
                  <c:v>40763</c:v>
                </c:pt>
                <c:pt idx="246">
                  <c:v>38953</c:v>
                </c:pt>
                <c:pt idx="247">
                  <c:v>38953</c:v>
                </c:pt>
                <c:pt idx="248">
                  <c:v>38953</c:v>
                </c:pt>
                <c:pt idx="249">
                  <c:v>38953</c:v>
                </c:pt>
                <c:pt idx="250">
                  <c:v>39127</c:v>
                </c:pt>
                <c:pt idx="251">
                  <c:v>39127</c:v>
                </c:pt>
                <c:pt idx="252">
                  <c:v>39881</c:v>
                </c:pt>
                <c:pt idx="253">
                  <c:v>38792</c:v>
                </c:pt>
                <c:pt idx="254">
                  <c:v>39577</c:v>
                </c:pt>
                <c:pt idx="255">
                  <c:v>39577</c:v>
                </c:pt>
                <c:pt idx="256">
                  <c:v>36756</c:v>
                </c:pt>
                <c:pt idx="257">
                  <c:v>36895</c:v>
                </c:pt>
                <c:pt idx="258">
                  <c:v>36940</c:v>
                </c:pt>
                <c:pt idx="259">
                  <c:v>36940</c:v>
                </c:pt>
                <c:pt idx="260">
                  <c:v>35886</c:v>
                </c:pt>
                <c:pt idx="261">
                  <c:v>35886</c:v>
                </c:pt>
                <c:pt idx="262">
                  <c:v>35886</c:v>
                </c:pt>
                <c:pt idx="263">
                  <c:v>35646</c:v>
                </c:pt>
                <c:pt idx="264">
                  <c:v>35646</c:v>
                </c:pt>
                <c:pt idx="265">
                  <c:v>35646</c:v>
                </c:pt>
                <c:pt idx="266">
                  <c:v>34186</c:v>
                </c:pt>
                <c:pt idx="267">
                  <c:v>34186</c:v>
                </c:pt>
                <c:pt idx="268">
                  <c:v>34186</c:v>
                </c:pt>
                <c:pt idx="269">
                  <c:v>55822</c:v>
                </c:pt>
                <c:pt idx="270">
                  <c:v>33972</c:v>
                </c:pt>
                <c:pt idx="271">
                  <c:v>33972</c:v>
                </c:pt>
                <c:pt idx="272">
                  <c:v>33972</c:v>
                </c:pt>
                <c:pt idx="273">
                  <c:v>33593</c:v>
                </c:pt>
                <c:pt idx="274">
                  <c:v>33593</c:v>
                </c:pt>
                <c:pt idx="275">
                  <c:v>52240</c:v>
                </c:pt>
                <c:pt idx="276">
                  <c:v>52240</c:v>
                </c:pt>
                <c:pt idx="277">
                  <c:v>52240</c:v>
                </c:pt>
                <c:pt idx="278">
                  <c:v>52124</c:v>
                </c:pt>
                <c:pt idx="279">
                  <c:v>51415</c:v>
                </c:pt>
                <c:pt idx="280">
                  <c:v>51049</c:v>
                </c:pt>
                <c:pt idx="281">
                  <c:v>51049</c:v>
                </c:pt>
                <c:pt idx="282">
                  <c:v>9588</c:v>
                </c:pt>
                <c:pt idx="283">
                  <c:v>9588</c:v>
                </c:pt>
                <c:pt idx="284">
                  <c:v>9588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HD!$U$2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HD!$U$3:$U$380</c:f>
              <c:numCache>
                <c:formatCode>General</c:formatCode>
                <c:ptCount val="378"/>
                <c:pt idx="0">
                  <c:v>11333</c:v>
                </c:pt>
                <c:pt idx="1">
                  <c:v>11333</c:v>
                </c:pt>
                <c:pt idx="2">
                  <c:v>11333</c:v>
                </c:pt>
                <c:pt idx="3">
                  <c:v>16903</c:v>
                </c:pt>
                <c:pt idx="4">
                  <c:v>16903</c:v>
                </c:pt>
                <c:pt idx="5">
                  <c:v>13074</c:v>
                </c:pt>
                <c:pt idx="6">
                  <c:v>17023</c:v>
                </c:pt>
                <c:pt idx="7">
                  <c:v>17023</c:v>
                </c:pt>
                <c:pt idx="8">
                  <c:v>14347</c:v>
                </c:pt>
                <c:pt idx="9">
                  <c:v>14347</c:v>
                </c:pt>
                <c:pt idx="10">
                  <c:v>14347</c:v>
                </c:pt>
                <c:pt idx="11">
                  <c:v>14347</c:v>
                </c:pt>
                <c:pt idx="12">
                  <c:v>14347</c:v>
                </c:pt>
                <c:pt idx="13">
                  <c:v>12611</c:v>
                </c:pt>
                <c:pt idx="14">
                  <c:v>12611</c:v>
                </c:pt>
                <c:pt idx="15">
                  <c:v>13541</c:v>
                </c:pt>
                <c:pt idx="16">
                  <c:v>13541</c:v>
                </c:pt>
                <c:pt idx="17">
                  <c:v>13541</c:v>
                </c:pt>
                <c:pt idx="18">
                  <c:v>13563</c:v>
                </c:pt>
                <c:pt idx="19">
                  <c:v>12459</c:v>
                </c:pt>
                <c:pt idx="20">
                  <c:v>12459</c:v>
                </c:pt>
                <c:pt idx="21">
                  <c:v>12459</c:v>
                </c:pt>
                <c:pt idx="22">
                  <c:v>12459</c:v>
                </c:pt>
                <c:pt idx="23">
                  <c:v>12459</c:v>
                </c:pt>
                <c:pt idx="24">
                  <c:v>29552</c:v>
                </c:pt>
                <c:pt idx="25">
                  <c:v>31339</c:v>
                </c:pt>
                <c:pt idx="26">
                  <c:v>31339</c:v>
                </c:pt>
                <c:pt idx="27">
                  <c:v>31339</c:v>
                </c:pt>
                <c:pt idx="28">
                  <c:v>31339</c:v>
                </c:pt>
                <c:pt idx="29">
                  <c:v>33097</c:v>
                </c:pt>
                <c:pt idx="30">
                  <c:v>20094</c:v>
                </c:pt>
                <c:pt idx="31">
                  <c:v>22420</c:v>
                </c:pt>
                <c:pt idx="32">
                  <c:v>22420</c:v>
                </c:pt>
                <c:pt idx="33">
                  <c:v>22420</c:v>
                </c:pt>
                <c:pt idx="34">
                  <c:v>22420</c:v>
                </c:pt>
                <c:pt idx="35">
                  <c:v>23063</c:v>
                </c:pt>
                <c:pt idx="36">
                  <c:v>23063</c:v>
                </c:pt>
                <c:pt idx="37">
                  <c:v>23063</c:v>
                </c:pt>
                <c:pt idx="38">
                  <c:v>23063</c:v>
                </c:pt>
                <c:pt idx="39">
                  <c:v>23340</c:v>
                </c:pt>
                <c:pt idx="40">
                  <c:v>24568</c:v>
                </c:pt>
                <c:pt idx="41">
                  <c:v>24568</c:v>
                </c:pt>
                <c:pt idx="42">
                  <c:v>24568</c:v>
                </c:pt>
                <c:pt idx="43">
                  <c:v>24568</c:v>
                </c:pt>
                <c:pt idx="44">
                  <c:v>24613</c:v>
                </c:pt>
                <c:pt idx="45">
                  <c:v>24613</c:v>
                </c:pt>
                <c:pt idx="46">
                  <c:v>24613</c:v>
                </c:pt>
                <c:pt idx="47">
                  <c:v>23316</c:v>
                </c:pt>
                <c:pt idx="48">
                  <c:v>23316</c:v>
                </c:pt>
                <c:pt idx="49">
                  <c:v>25506</c:v>
                </c:pt>
                <c:pt idx="50">
                  <c:v>25506</c:v>
                </c:pt>
                <c:pt idx="51">
                  <c:v>25506</c:v>
                </c:pt>
                <c:pt idx="52">
                  <c:v>24917</c:v>
                </c:pt>
                <c:pt idx="53">
                  <c:v>24917</c:v>
                </c:pt>
                <c:pt idx="54">
                  <c:v>24917</c:v>
                </c:pt>
                <c:pt idx="55">
                  <c:v>24917</c:v>
                </c:pt>
                <c:pt idx="56">
                  <c:v>23631</c:v>
                </c:pt>
                <c:pt idx="57">
                  <c:v>23631</c:v>
                </c:pt>
                <c:pt idx="58">
                  <c:v>24869</c:v>
                </c:pt>
                <c:pt idx="59">
                  <c:v>24869</c:v>
                </c:pt>
                <c:pt idx="60">
                  <c:v>37274</c:v>
                </c:pt>
                <c:pt idx="61">
                  <c:v>37274</c:v>
                </c:pt>
                <c:pt idx="62">
                  <c:v>24735</c:v>
                </c:pt>
                <c:pt idx="63">
                  <c:v>24735</c:v>
                </c:pt>
                <c:pt idx="64">
                  <c:v>24932</c:v>
                </c:pt>
                <c:pt idx="65">
                  <c:v>24932</c:v>
                </c:pt>
                <c:pt idx="66">
                  <c:v>24932</c:v>
                </c:pt>
                <c:pt idx="67">
                  <c:v>24932</c:v>
                </c:pt>
                <c:pt idx="68">
                  <c:v>23879</c:v>
                </c:pt>
                <c:pt idx="69">
                  <c:v>23632</c:v>
                </c:pt>
                <c:pt idx="70">
                  <c:v>23632</c:v>
                </c:pt>
                <c:pt idx="71">
                  <c:v>23632</c:v>
                </c:pt>
                <c:pt idx="72">
                  <c:v>23527</c:v>
                </c:pt>
                <c:pt idx="73">
                  <c:v>23527</c:v>
                </c:pt>
                <c:pt idx="74">
                  <c:v>23527</c:v>
                </c:pt>
                <c:pt idx="75">
                  <c:v>23527</c:v>
                </c:pt>
                <c:pt idx="76">
                  <c:v>24983</c:v>
                </c:pt>
                <c:pt idx="77">
                  <c:v>24983</c:v>
                </c:pt>
                <c:pt idx="78">
                  <c:v>24983</c:v>
                </c:pt>
                <c:pt idx="79">
                  <c:v>23289</c:v>
                </c:pt>
                <c:pt idx="80">
                  <c:v>23289</c:v>
                </c:pt>
                <c:pt idx="81">
                  <c:v>23289</c:v>
                </c:pt>
                <c:pt idx="82">
                  <c:v>23102</c:v>
                </c:pt>
                <c:pt idx="83">
                  <c:v>23102</c:v>
                </c:pt>
                <c:pt idx="84">
                  <c:v>23102</c:v>
                </c:pt>
                <c:pt idx="85">
                  <c:v>27144</c:v>
                </c:pt>
                <c:pt idx="86">
                  <c:v>27144</c:v>
                </c:pt>
                <c:pt idx="87">
                  <c:v>27218</c:v>
                </c:pt>
                <c:pt idx="88">
                  <c:v>27218</c:v>
                </c:pt>
                <c:pt idx="89">
                  <c:v>27218</c:v>
                </c:pt>
                <c:pt idx="90">
                  <c:v>27218</c:v>
                </c:pt>
                <c:pt idx="91">
                  <c:v>27669</c:v>
                </c:pt>
                <c:pt idx="92">
                  <c:v>27669</c:v>
                </c:pt>
                <c:pt idx="93">
                  <c:v>28103</c:v>
                </c:pt>
                <c:pt idx="94">
                  <c:v>28103</c:v>
                </c:pt>
                <c:pt idx="95">
                  <c:v>28103</c:v>
                </c:pt>
                <c:pt idx="96">
                  <c:v>27409</c:v>
                </c:pt>
                <c:pt idx="97">
                  <c:v>27409</c:v>
                </c:pt>
                <c:pt idx="98">
                  <c:v>27409</c:v>
                </c:pt>
                <c:pt idx="99">
                  <c:v>27076</c:v>
                </c:pt>
                <c:pt idx="100">
                  <c:v>27076</c:v>
                </c:pt>
                <c:pt idx="101">
                  <c:v>27076</c:v>
                </c:pt>
                <c:pt idx="102">
                  <c:v>27076</c:v>
                </c:pt>
                <c:pt idx="103">
                  <c:v>27029</c:v>
                </c:pt>
                <c:pt idx="104">
                  <c:v>27029</c:v>
                </c:pt>
                <c:pt idx="105">
                  <c:v>26494</c:v>
                </c:pt>
                <c:pt idx="106">
                  <c:v>26494</c:v>
                </c:pt>
                <c:pt idx="107">
                  <c:v>26494</c:v>
                </c:pt>
                <c:pt idx="108">
                  <c:v>26494</c:v>
                </c:pt>
                <c:pt idx="109">
                  <c:v>25149</c:v>
                </c:pt>
                <c:pt idx="110">
                  <c:v>25403</c:v>
                </c:pt>
                <c:pt idx="111">
                  <c:v>12725</c:v>
                </c:pt>
                <c:pt idx="112">
                  <c:v>12725</c:v>
                </c:pt>
                <c:pt idx="113">
                  <c:v>25403</c:v>
                </c:pt>
                <c:pt idx="114">
                  <c:v>25403</c:v>
                </c:pt>
                <c:pt idx="115">
                  <c:v>25981</c:v>
                </c:pt>
                <c:pt idx="116">
                  <c:v>27053</c:v>
                </c:pt>
                <c:pt idx="117">
                  <c:v>27053</c:v>
                </c:pt>
                <c:pt idx="118">
                  <c:v>28830</c:v>
                </c:pt>
                <c:pt idx="119">
                  <c:v>28830</c:v>
                </c:pt>
                <c:pt idx="120">
                  <c:v>13151</c:v>
                </c:pt>
                <c:pt idx="121">
                  <c:v>13151</c:v>
                </c:pt>
                <c:pt idx="122">
                  <c:v>11842</c:v>
                </c:pt>
                <c:pt idx="123">
                  <c:v>11842</c:v>
                </c:pt>
                <c:pt idx="124">
                  <c:v>11842</c:v>
                </c:pt>
                <c:pt idx="125">
                  <c:v>11842</c:v>
                </c:pt>
                <c:pt idx="126">
                  <c:v>11842</c:v>
                </c:pt>
                <c:pt idx="127">
                  <c:v>10834</c:v>
                </c:pt>
                <c:pt idx="128">
                  <c:v>11236</c:v>
                </c:pt>
                <c:pt idx="129">
                  <c:v>11236</c:v>
                </c:pt>
                <c:pt idx="130">
                  <c:v>11236</c:v>
                </c:pt>
                <c:pt idx="131">
                  <c:v>26030</c:v>
                </c:pt>
                <c:pt idx="132">
                  <c:v>26030</c:v>
                </c:pt>
                <c:pt idx="133">
                  <c:v>26439</c:v>
                </c:pt>
                <c:pt idx="134">
                  <c:v>23505</c:v>
                </c:pt>
                <c:pt idx="135">
                  <c:v>23505</c:v>
                </c:pt>
                <c:pt idx="136">
                  <c:v>23505</c:v>
                </c:pt>
                <c:pt idx="137">
                  <c:v>23505</c:v>
                </c:pt>
                <c:pt idx="138">
                  <c:v>21224</c:v>
                </c:pt>
                <c:pt idx="139">
                  <c:v>21224</c:v>
                </c:pt>
                <c:pt idx="140">
                  <c:v>22274</c:v>
                </c:pt>
                <c:pt idx="141">
                  <c:v>19187</c:v>
                </c:pt>
                <c:pt idx="142">
                  <c:v>19187</c:v>
                </c:pt>
                <c:pt idx="143">
                  <c:v>19187</c:v>
                </c:pt>
                <c:pt idx="144">
                  <c:v>19187</c:v>
                </c:pt>
                <c:pt idx="145">
                  <c:v>19187</c:v>
                </c:pt>
                <c:pt idx="146">
                  <c:v>17692</c:v>
                </c:pt>
                <c:pt idx="147">
                  <c:v>17692</c:v>
                </c:pt>
                <c:pt idx="148">
                  <c:v>17692</c:v>
                </c:pt>
                <c:pt idx="149">
                  <c:v>17692</c:v>
                </c:pt>
                <c:pt idx="150">
                  <c:v>17831</c:v>
                </c:pt>
                <c:pt idx="151">
                  <c:v>15308</c:v>
                </c:pt>
                <c:pt idx="152">
                  <c:v>15308</c:v>
                </c:pt>
                <c:pt idx="153">
                  <c:v>17388</c:v>
                </c:pt>
                <c:pt idx="154">
                  <c:v>17388</c:v>
                </c:pt>
                <c:pt idx="155">
                  <c:v>17388</c:v>
                </c:pt>
                <c:pt idx="156">
                  <c:v>17388</c:v>
                </c:pt>
                <c:pt idx="157">
                  <c:v>18955</c:v>
                </c:pt>
                <c:pt idx="158">
                  <c:v>18955</c:v>
                </c:pt>
                <c:pt idx="159">
                  <c:v>18955</c:v>
                </c:pt>
                <c:pt idx="160">
                  <c:v>18955</c:v>
                </c:pt>
                <c:pt idx="161">
                  <c:v>18955</c:v>
                </c:pt>
                <c:pt idx="162">
                  <c:v>19200</c:v>
                </c:pt>
                <c:pt idx="163">
                  <c:v>10301</c:v>
                </c:pt>
                <c:pt idx="164">
                  <c:v>10301</c:v>
                </c:pt>
                <c:pt idx="165">
                  <c:v>10301</c:v>
                </c:pt>
                <c:pt idx="166">
                  <c:v>10301</c:v>
                </c:pt>
                <c:pt idx="167">
                  <c:v>10301</c:v>
                </c:pt>
                <c:pt idx="168">
                  <c:v>9483</c:v>
                </c:pt>
                <c:pt idx="169">
                  <c:v>10298</c:v>
                </c:pt>
                <c:pt idx="170">
                  <c:v>10298</c:v>
                </c:pt>
                <c:pt idx="171">
                  <c:v>12325</c:v>
                </c:pt>
                <c:pt idx="172">
                  <c:v>12325</c:v>
                </c:pt>
                <c:pt idx="173">
                  <c:v>12325</c:v>
                </c:pt>
                <c:pt idx="174">
                  <c:v>11596</c:v>
                </c:pt>
                <c:pt idx="175">
                  <c:v>11596</c:v>
                </c:pt>
                <c:pt idx="176">
                  <c:v>11596</c:v>
                </c:pt>
                <c:pt idx="177">
                  <c:v>11596</c:v>
                </c:pt>
                <c:pt idx="178">
                  <c:v>11596</c:v>
                </c:pt>
                <c:pt idx="179">
                  <c:v>15738</c:v>
                </c:pt>
                <c:pt idx="180">
                  <c:v>15738</c:v>
                </c:pt>
                <c:pt idx="181">
                  <c:v>15738</c:v>
                </c:pt>
                <c:pt idx="182">
                  <c:v>15907</c:v>
                </c:pt>
                <c:pt idx="183">
                  <c:v>15907</c:v>
                </c:pt>
                <c:pt idx="184">
                  <c:v>15907</c:v>
                </c:pt>
                <c:pt idx="185">
                  <c:v>16275</c:v>
                </c:pt>
                <c:pt idx="186">
                  <c:v>16275</c:v>
                </c:pt>
                <c:pt idx="187">
                  <c:v>16275</c:v>
                </c:pt>
                <c:pt idx="188">
                  <c:v>16275</c:v>
                </c:pt>
                <c:pt idx="189">
                  <c:v>16055</c:v>
                </c:pt>
                <c:pt idx="190">
                  <c:v>16055</c:v>
                </c:pt>
                <c:pt idx="191">
                  <c:v>16203</c:v>
                </c:pt>
                <c:pt idx="192">
                  <c:v>16203</c:v>
                </c:pt>
                <c:pt idx="193">
                  <c:v>16203</c:v>
                </c:pt>
                <c:pt idx="194">
                  <c:v>19240</c:v>
                </c:pt>
                <c:pt idx="195">
                  <c:v>19240</c:v>
                </c:pt>
                <c:pt idx="196">
                  <c:v>19240</c:v>
                </c:pt>
                <c:pt idx="197">
                  <c:v>19240</c:v>
                </c:pt>
                <c:pt idx="198">
                  <c:v>17649</c:v>
                </c:pt>
                <c:pt idx="199">
                  <c:v>22358</c:v>
                </c:pt>
                <c:pt idx="200">
                  <c:v>22358</c:v>
                </c:pt>
                <c:pt idx="201">
                  <c:v>22358</c:v>
                </c:pt>
                <c:pt idx="202">
                  <c:v>22358</c:v>
                </c:pt>
                <c:pt idx="203">
                  <c:v>22358</c:v>
                </c:pt>
                <c:pt idx="204">
                  <c:v>14100</c:v>
                </c:pt>
                <c:pt idx="205">
                  <c:v>14100</c:v>
                </c:pt>
                <c:pt idx="206">
                  <c:v>17104</c:v>
                </c:pt>
                <c:pt idx="207">
                  <c:v>17104</c:v>
                </c:pt>
                <c:pt idx="208">
                  <c:v>17104</c:v>
                </c:pt>
                <c:pt idx="209">
                  <c:v>18613</c:v>
                </c:pt>
                <c:pt idx="210">
                  <c:v>18613</c:v>
                </c:pt>
                <c:pt idx="211">
                  <c:v>18613</c:v>
                </c:pt>
                <c:pt idx="212">
                  <c:v>17378</c:v>
                </c:pt>
                <c:pt idx="213">
                  <c:v>17378</c:v>
                </c:pt>
                <c:pt idx="214">
                  <c:v>17378</c:v>
                </c:pt>
                <c:pt idx="215">
                  <c:v>18725</c:v>
                </c:pt>
                <c:pt idx="216">
                  <c:v>18725</c:v>
                </c:pt>
                <c:pt idx="217">
                  <c:v>19942</c:v>
                </c:pt>
                <c:pt idx="218">
                  <c:v>19942</c:v>
                </c:pt>
                <c:pt idx="219">
                  <c:v>19942</c:v>
                </c:pt>
                <c:pt idx="220">
                  <c:v>19942</c:v>
                </c:pt>
                <c:pt idx="221">
                  <c:v>20171</c:v>
                </c:pt>
                <c:pt idx="222">
                  <c:v>19168</c:v>
                </c:pt>
                <c:pt idx="223">
                  <c:v>19168</c:v>
                </c:pt>
                <c:pt idx="224">
                  <c:v>19168</c:v>
                </c:pt>
                <c:pt idx="225">
                  <c:v>19168</c:v>
                </c:pt>
                <c:pt idx="226">
                  <c:v>19168</c:v>
                </c:pt>
                <c:pt idx="227">
                  <c:v>18880</c:v>
                </c:pt>
                <c:pt idx="228">
                  <c:v>18880</c:v>
                </c:pt>
                <c:pt idx="229">
                  <c:v>17637</c:v>
                </c:pt>
                <c:pt idx="230">
                  <c:v>17637</c:v>
                </c:pt>
                <c:pt idx="231">
                  <c:v>17637</c:v>
                </c:pt>
                <c:pt idx="232">
                  <c:v>17637</c:v>
                </c:pt>
                <c:pt idx="233">
                  <c:v>16139</c:v>
                </c:pt>
                <c:pt idx="234">
                  <c:v>15877</c:v>
                </c:pt>
                <c:pt idx="235">
                  <c:v>15877</c:v>
                </c:pt>
                <c:pt idx="236">
                  <c:v>15877</c:v>
                </c:pt>
                <c:pt idx="237">
                  <c:v>15877</c:v>
                </c:pt>
                <c:pt idx="238">
                  <c:v>16799</c:v>
                </c:pt>
                <c:pt idx="239">
                  <c:v>16799</c:v>
                </c:pt>
                <c:pt idx="240">
                  <c:v>17394</c:v>
                </c:pt>
                <c:pt idx="241">
                  <c:v>17394</c:v>
                </c:pt>
                <c:pt idx="242">
                  <c:v>17394</c:v>
                </c:pt>
                <c:pt idx="243">
                  <c:v>17394</c:v>
                </c:pt>
                <c:pt idx="244">
                  <c:v>15367</c:v>
                </c:pt>
                <c:pt idx="245">
                  <c:v>15367</c:v>
                </c:pt>
                <c:pt idx="246">
                  <c:v>15469</c:v>
                </c:pt>
                <c:pt idx="247">
                  <c:v>15469</c:v>
                </c:pt>
                <c:pt idx="248">
                  <c:v>15469</c:v>
                </c:pt>
                <c:pt idx="249">
                  <c:v>15469</c:v>
                </c:pt>
                <c:pt idx="250">
                  <c:v>15884</c:v>
                </c:pt>
                <c:pt idx="251">
                  <c:v>15884</c:v>
                </c:pt>
                <c:pt idx="252">
                  <c:v>15752</c:v>
                </c:pt>
                <c:pt idx="253">
                  <c:v>14947</c:v>
                </c:pt>
                <c:pt idx="254">
                  <c:v>16826</c:v>
                </c:pt>
                <c:pt idx="255">
                  <c:v>16826</c:v>
                </c:pt>
                <c:pt idx="256">
                  <c:v>16551</c:v>
                </c:pt>
                <c:pt idx="257">
                  <c:v>17640</c:v>
                </c:pt>
                <c:pt idx="258">
                  <c:v>18160</c:v>
                </c:pt>
                <c:pt idx="259">
                  <c:v>18160</c:v>
                </c:pt>
                <c:pt idx="260">
                  <c:v>18919</c:v>
                </c:pt>
                <c:pt idx="261">
                  <c:v>18919</c:v>
                </c:pt>
                <c:pt idx="262">
                  <c:v>18919</c:v>
                </c:pt>
                <c:pt idx="263">
                  <c:v>19887</c:v>
                </c:pt>
                <c:pt idx="264">
                  <c:v>19887</c:v>
                </c:pt>
                <c:pt idx="265">
                  <c:v>19887</c:v>
                </c:pt>
                <c:pt idx="266">
                  <c:v>20272</c:v>
                </c:pt>
                <c:pt idx="267">
                  <c:v>20272</c:v>
                </c:pt>
                <c:pt idx="268">
                  <c:v>20272</c:v>
                </c:pt>
                <c:pt idx="269">
                  <c:v>44183</c:v>
                </c:pt>
                <c:pt idx="270">
                  <c:v>21464</c:v>
                </c:pt>
                <c:pt idx="271">
                  <c:v>21464</c:v>
                </c:pt>
                <c:pt idx="272">
                  <c:v>21464</c:v>
                </c:pt>
                <c:pt idx="273">
                  <c:v>21540</c:v>
                </c:pt>
                <c:pt idx="274">
                  <c:v>21540</c:v>
                </c:pt>
                <c:pt idx="275">
                  <c:v>44664</c:v>
                </c:pt>
                <c:pt idx="276">
                  <c:v>44664</c:v>
                </c:pt>
                <c:pt idx="277">
                  <c:v>44664</c:v>
                </c:pt>
                <c:pt idx="278">
                  <c:v>56799</c:v>
                </c:pt>
                <c:pt idx="279">
                  <c:v>58432</c:v>
                </c:pt>
                <c:pt idx="280">
                  <c:v>58404</c:v>
                </c:pt>
                <c:pt idx="281">
                  <c:v>58404</c:v>
                </c:pt>
                <c:pt idx="282">
                  <c:v>47593</c:v>
                </c:pt>
                <c:pt idx="283">
                  <c:v>47593</c:v>
                </c:pt>
                <c:pt idx="284">
                  <c:v>47593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82827226383936"/>
        </c:manualLayout>
      </c:layout>
      <c:lineChart>
        <c:grouping val="stacked"/>
        <c:varyColors val="0"/>
        <c:ser>
          <c:idx val="0"/>
          <c:order val="0"/>
          <c:tx>
            <c:strRef>
              <c:f>HD!$X$2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HD!$X$3:$X$380</c:f>
              <c:numCache>
                <c:formatCode>General</c:formatCode>
                <c:ptCount val="378"/>
                <c:pt idx="0">
                  <c:v>39586</c:v>
                </c:pt>
                <c:pt idx="1">
                  <c:v>39586</c:v>
                </c:pt>
                <c:pt idx="2">
                  <c:v>39586</c:v>
                </c:pt>
                <c:pt idx="3">
                  <c:v>17976</c:v>
                </c:pt>
                <c:pt idx="4">
                  <c:v>17976</c:v>
                </c:pt>
                <c:pt idx="5">
                  <c:v>60658</c:v>
                </c:pt>
                <c:pt idx="6">
                  <c:v>60658</c:v>
                </c:pt>
                <c:pt idx="7">
                  <c:v>60658</c:v>
                </c:pt>
                <c:pt idx="8">
                  <c:v>60658</c:v>
                </c:pt>
                <c:pt idx="9">
                  <c:v>73930</c:v>
                </c:pt>
                <c:pt idx="10">
                  <c:v>80228</c:v>
                </c:pt>
                <c:pt idx="11">
                  <c:v>80228</c:v>
                </c:pt>
                <c:pt idx="12">
                  <c:v>80228</c:v>
                </c:pt>
                <c:pt idx="13">
                  <c:v>83661</c:v>
                </c:pt>
                <c:pt idx="14">
                  <c:v>83661</c:v>
                </c:pt>
                <c:pt idx="15">
                  <c:v>83661</c:v>
                </c:pt>
                <c:pt idx="16">
                  <c:v>86820</c:v>
                </c:pt>
                <c:pt idx="17">
                  <c:v>86820</c:v>
                </c:pt>
                <c:pt idx="18">
                  <c:v>86820</c:v>
                </c:pt>
                <c:pt idx="19">
                  <c:v>86820</c:v>
                </c:pt>
                <c:pt idx="20">
                  <c:v>88165</c:v>
                </c:pt>
                <c:pt idx="21">
                  <c:v>88165</c:v>
                </c:pt>
                <c:pt idx="22">
                  <c:v>88165</c:v>
                </c:pt>
                <c:pt idx="23">
                  <c:v>88165</c:v>
                </c:pt>
                <c:pt idx="24">
                  <c:v>50762</c:v>
                </c:pt>
                <c:pt idx="25">
                  <c:v>49397</c:v>
                </c:pt>
                <c:pt idx="26">
                  <c:v>49397</c:v>
                </c:pt>
                <c:pt idx="27">
                  <c:v>49397</c:v>
                </c:pt>
                <c:pt idx="28">
                  <c:v>49397</c:v>
                </c:pt>
                <c:pt idx="29">
                  <c:v>49066</c:v>
                </c:pt>
                <c:pt idx="30">
                  <c:v>84210</c:v>
                </c:pt>
                <c:pt idx="31">
                  <c:v>84977</c:v>
                </c:pt>
                <c:pt idx="32">
                  <c:v>84977</c:v>
                </c:pt>
                <c:pt idx="33">
                  <c:v>84977</c:v>
                </c:pt>
                <c:pt idx="34">
                  <c:v>84977</c:v>
                </c:pt>
                <c:pt idx="35">
                  <c:v>82203</c:v>
                </c:pt>
                <c:pt idx="36">
                  <c:v>82203</c:v>
                </c:pt>
                <c:pt idx="37">
                  <c:v>82203</c:v>
                </c:pt>
                <c:pt idx="38">
                  <c:v>82203</c:v>
                </c:pt>
                <c:pt idx="39">
                  <c:v>84287</c:v>
                </c:pt>
                <c:pt idx="40">
                  <c:v>84287</c:v>
                </c:pt>
                <c:pt idx="41">
                  <c:v>88197</c:v>
                </c:pt>
                <c:pt idx="42">
                  <c:v>88197</c:v>
                </c:pt>
                <c:pt idx="43">
                  <c:v>88197</c:v>
                </c:pt>
                <c:pt idx="44">
                  <c:v>88368</c:v>
                </c:pt>
                <c:pt idx="45">
                  <c:v>88368</c:v>
                </c:pt>
                <c:pt idx="46">
                  <c:v>88368</c:v>
                </c:pt>
                <c:pt idx="47">
                  <c:v>90648</c:v>
                </c:pt>
                <c:pt idx="48">
                  <c:v>90648</c:v>
                </c:pt>
                <c:pt idx="49">
                  <c:v>90648</c:v>
                </c:pt>
                <c:pt idx="50">
                  <c:v>90648</c:v>
                </c:pt>
                <c:pt idx="51">
                  <c:v>91480</c:v>
                </c:pt>
                <c:pt idx="52">
                  <c:v>91438</c:v>
                </c:pt>
                <c:pt idx="53">
                  <c:v>91438</c:v>
                </c:pt>
                <c:pt idx="54">
                  <c:v>91438</c:v>
                </c:pt>
                <c:pt idx="55">
                  <c:v>91438</c:v>
                </c:pt>
                <c:pt idx="56">
                  <c:v>91797</c:v>
                </c:pt>
                <c:pt idx="57">
                  <c:v>91797</c:v>
                </c:pt>
                <c:pt idx="58">
                  <c:v>94323</c:v>
                </c:pt>
                <c:pt idx="59">
                  <c:v>94323</c:v>
                </c:pt>
                <c:pt idx="60">
                  <c:v>51367</c:v>
                </c:pt>
                <c:pt idx="61">
                  <c:v>51367</c:v>
                </c:pt>
                <c:pt idx="62">
                  <c:v>92647</c:v>
                </c:pt>
                <c:pt idx="63">
                  <c:v>92647</c:v>
                </c:pt>
                <c:pt idx="64">
                  <c:v>93228</c:v>
                </c:pt>
                <c:pt idx="65">
                  <c:v>93228</c:v>
                </c:pt>
                <c:pt idx="66">
                  <c:v>93228</c:v>
                </c:pt>
                <c:pt idx="67">
                  <c:v>93228</c:v>
                </c:pt>
                <c:pt idx="68">
                  <c:v>93789</c:v>
                </c:pt>
                <c:pt idx="69">
                  <c:v>93588</c:v>
                </c:pt>
                <c:pt idx="70">
                  <c:v>93588</c:v>
                </c:pt>
                <c:pt idx="71">
                  <c:v>93588</c:v>
                </c:pt>
                <c:pt idx="72">
                  <c:v>94544</c:v>
                </c:pt>
                <c:pt idx="73">
                  <c:v>94544</c:v>
                </c:pt>
                <c:pt idx="74">
                  <c:v>94544</c:v>
                </c:pt>
                <c:pt idx="75">
                  <c:v>94544</c:v>
                </c:pt>
                <c:pt idx="76">
                  <c:v>95560</c:v>
                </c:pt>
                <c:pt idx="77">
                  <c:v>95560</c:v>
                </c:pt>
                <c:pt idx="78">
                  <c:v>95560</c:v>
                </c:pt>
                <c:pt idx="79">
                  <c:v>94727</c:v>
                </c:pt>
                <c:pt idx="80">
                  <c:v>94727</c:v>
                </c:pt>
                <c:pt idx="81">
                  <c:v>94727</c:v>
                </c:pt>
                <c:pt idx="82">
                  <c:v>94124</c:v>
                </c:pt>
                <c:pt idx="83">
                  <c:v>94124</c:v>
                </c:pt>
                <c:pt idx="84">
                  <c:v>94124</c:v>
                </c:pt>
                <c:pt idx="85">
                  <c:v>97616</c:v>
                </c:pt>
                <c:pt idx="86">
                  <c:v>97616</c:v>
                </c:pt>
                <c:pt idx="87">
                  <c:v>98126</c:v>
                </c:pt>
                <c:pt idx="88">
                  <c:v>98126</c:v>
                </c:pt>
                <c:pt idx="89">
                  <c:v>98126</c:v>
                </c:pt>
                <c:pt idx="90">
                  <c:v>98126</c:v>
                </c:pt>
                <c:pt idx="91">
                  <c:v>99474</c:v>
                </c:pt>
                <c:pt idx="92">
                  <c:v>99474</c:v>
                </c:pt>
                <c:pt idx="93">
                  <c:v>100799</c:v>
                </c:pt>
                <c:pt idx="94">
                  <c:v>100799</c:v>
                </c:pt>
                <c:pt idx="95">
                  <c:v>100799</c:v>
                </c:pt>
                <c:pt idx="96">
                  <c:v>102550</c:v>
                </c:pt>
                <c:pt idx="97">
                  <c:v>102550</c:v>
                </c:pt>
                <c:pt idx="98">
                  <c:v>102550</c:v>
                </c:pt>
                <c:pt idx="99">
                  <c:v>105624</c:v>
                </c:pt>
                <c:pt idx="100">
                  <c:v>105624</c:v>
                </c:pt>
                <c:pt idx="101">
                  <c:v>105624</c:v>
                </c:pt>
                <c:pt idx="102">
                  <c:v>105624</c:v>
                </c:pt>
                <c:pt idx="103">
                  <c:v>106749</c:v>
                </c:pt>
                <c:pt idx="104">
                  <c:v>106749</c:v>
                </c:pt>
                <c:pt idx="105">
                  <c:v>109087</c:v>
                </c:pt>
                <c:pt idx="106">
                  <c:v>109087</c:v>
                </c:pt>
                <c:pt idx="107">
                  <c:v>109087</c:v>
                </c:pt>
                <c:pt idx="108">
                  <c:v>109087</c:v>
                </c:pt>
                <c:pt idx="109">
                  <c:v>111197</c:v>
                </c:pt>
                <c:pt idx="110">
                  <c:v>111197</c:v>
                </c:pt>
                <c:pt idx="111">
                  <c:v>54134</c:v>
                </c:pt>
                <c:pt idx="112">
                  <c:v>54134</c:v>
                </c:pt>
                <c:pt idx="113">
                  <c:v>115841</c:v>
                </c:pt>
                <c:pt idx="114">
                  <c:v>115841</c:v>
                </c:pt>
                <c:pt idx="115">
                  <c:v>119080</c:v>
                </c:pt>
                <c:pt idx="116">
                  <c:v>119637</c:v>
                </c:pt>
                <c:pt idx="117">
                  <c:v>119637</c:v>
                </c:pt>
                <c:pt idx="118">
                  <c:v>119851</c:v>
                </c:pt>
                <c:pt idx="119">
                  <c:v>119851</c:v>
                </c:pt>
                <c:pt idx="120">
                  <c:v>57219</c:v>
                </c:pt>
                <c:pt idx="121">
                  <c:v>57219</c:v>
                </c:pt>
                <c:pt idx="122">
                  <c:v>57219</c:v>
                </c:pt>
                <c:pt idx="123">
                  <c:v>58895</c:v>
                </c:pt>
                <c:pt idx="124">
                  <c:v>58895</c:v>
                </c:pt>
                <c:pt idx="125">
                  <c:v>58895</c:v>
                </c:pt>
                <c:pt idx="126">
                  <c:v>62991</c:v>
                </c:pt>
                <c:pt idx="127">
                  <c:v>62991</c:v>
                </c:pt>
                <c:pt idx="128">
                  <c:v>64722</c:v>
                </c:pt>
                <c:pt idx="129">
                  <c:v>64722</c:v>
                </c:pt>
                <c:pt idx="130">
                  <c:v>64722</c:v>
                </c:pt>
                <c:pt idx="131">
                  <c:v>127377</c:v>
                </c:pt>
                <c:pt idx="132">
                  <c:v>127377</c:v>
                </c:pt>
                <c:pt idx="133">
                  <c:v>128703</c:v>
                </c:pt>
                <c:pt idx="134">
                  <c:v>128326</c:v>
                </c:pt>
                <c:pt idx="135">
                  <c:v>128326</c:v>
                </c:pt>
                <c:pt idx="136">
                  <c:v>128326</c:v>
                </c:pt>
                <c:pt idx="137">
                  <c:v>128326</c:v>
                </c:pt>
                <c:pt idx="138">
                  <c:v>128323</c:v>
                </c:pt>
                <c:pt idx="139">
                  <c:v>128323</c:v>
                </c:pt>
                <c:pt idx="140">
                  <c:v>127730</c:v>
                </c:pt>
                <c:pt idx="141">
                  <c:v>127751</c:v>
                </c:pt>
                <c:pt idx="142">
                  <c:v>127751</c:v>
                </c:pt>
                <c:pt idx="143">
                  <c:v>127751</c:v>
                </c:pt>
                <c:pt idx="144">
                  <c:v>127751</c:v>
                </c:pt>
                <c:pt idx="145">
                  <c:v>127751</c:v>
                </c:pt>
                <c:pt idx="146">
                  <c:v>128055</c:v>
                </c:pt>
                <c:pt idx="147">
                  <c:v>128055</c:v>
                </c:pt>
                <c:pt idx="148">
                  <c:v>128055</c:v>
                </c:pt>
                <c:pt idx="149">
                  <c:v>128055</c:v>
                </c:pt>
                <c:pt idx="150">
                  <c:v>129020</c:v>
                </c:pt>
                <c:pt idx="151">
                  <c:v>129020</c:v>
                </c:pt>
                <c:pt idx="152">
                  <c:v>128233</c:v>
                </c:pt>
                <c:pt idx="153">
                  <c:v>124952</c:v>
                </c:pt>
                <c:pt idx="154">
                  <c:v>124952</c:v>
                </c:pt>
                <c:pt idx="155">
                  <c:v>124952</c:v>
                </c:pt>
                <c:pt idx="156">
                  <c:v>124952</c:v>
                </c:pt>
                <c:pt idx="157">
                  <c:v>123123</c:v>
                </c:pt>
                <c:pt idx="158">
                  <c:v>123123</c:v>
                </c:pt>
                <c:pt idx="159">
                  <c:v>123123</c:v>
                </c:pt>
                <c:pt idx="160">
                  <c:v>123123</c:v>
                </c:pt>
                <c:pt idx="161">
                  <c:v>123123</c:v>
                </c:pt>
                <c:pt idx="162">
                  <c:v>122843</c:v>
                </c:pt>
                <c:pt idx="163">
                  <c:v>124416</c:v>
                </c:pt>
                <c:pt idx="164">
                  <c:v>124416</c:v>
                </c:pt>
                <c:pt idx="165">
                  <c:v>124416</c:v>
                </c:pt>
                <c:pt idx="166">
                  <c:v>124416</c:v>
                </c:pt>
                <c:pt idx="167">
                  <c:v>124416</c:v>
                </c:pt>
                <c:pt idx="168">
                  <c:v>123136</c:v>
                </c:pt>
                <c:pt idx="169">
                  <c:v>121655</c:v>
                </c:pt>
                <c:pt idx="170">
                  <c:v>121655</c:v>
                </c:pt>
                <c:pt idx="171">
                  <c:v>120862</c:v>
                </c:pt>
                <c:pt idx="172">
                  <c:v>120862</c:v>
                </c:pt>
                <c:pt idx="173">
                  <c:v>120862</c:v>
                </c:pt>
                <c:pt idx="174">
                  <c:v>120862</c:v>
                </c:pt>
                <c:pt idx="175">
                  <c:v>122728</c:v>
                </c:pt>
                <c:pt idx="176">
                  <c:v>122728</c:v>
                </c:pt>
                <c:pt idx="177">
                  <c:v>122728</c:v>
                </c:pt>
                <c:pt idx="178">
                  <c:v>122728</c:v>
                </c:pt>
                <c:pt idx="179">
                  <c:v>122979</c:v>
                </c:pt>
                <c:pt idx="180">
                  <c:v>122979</c:v>
                </c:pt>
                <c:pt idx="181">
                  <c:v>122979</c:v>
                </c:pt>
                <c:pt idx="182">
                  <c:v>123271</c:v>
                </c:pt>
                <c:pt idx="183">
                  <c:v>123271</c:v>
                </c:pt>
                <c:pt idx="184">
                  <c:v>123271</c:v>
                </c:pt>
                <c:pt idx="185">
                  <c:v>123960</c:v>
                </c:pt>
                <c:pt idx="186">
                  <c:v>123960</c:v>
                </c:pt>
                <c:pt idx="187">
                  <c:v>123960</c:v>
                </c:pt>
                <c:pt idx="188">
                  <c:v>123960</c:v>
                </c:pt>
                <c:pt idx="189">
                  <c:v>122878</c:v>
                </c:pt>
                <c:pt idx="190">
                  <c:v>122878</c:v>
                </c:pt>
                <c:pt idx="191">
                  <c:v>122277</c:v>
                </c:pt>
                <c:pt idx="192">
                  <c:v>122277</c:v>
                </c:pt>
                <c:pt idx="193">
                  <c:v>122277</c:v>
                </c:pt>
                <c:pt idx="194">
                  <c:v>125291</c:v>
                </c:pt>
                <c:pt idx="195">
                  <c:v>125793</c:v>
                </c:pt>
                <c:pt idx="196">
                  <c:v>123177</c:v>
                </c:pt>
                <c:pt idx="197">
                  <c:v>123177</c:v>
                </c:pt>
                <c:pt idx="198">
                  <c:v>123177</c:v>
                </c:pt>
                <c:pt idx="199">
                  <c:v>119977</c:v>
                </c:pt>
                <c:pt idx="200">
                  <c:v>119977</c:v>
                </c:pt>
                <c:pt idx="201">
                  <c:v>119977</c:v>
                </c:pt>
                <c:pt idx="202">
                  <c:v>119977</c:v>
                </c:pt>
                <c:pt idx="203">
                  <c:v>119977</c:v>
                </c:pt>
                <c:pt idx="204">
                  <c:v>116796</c:v>
                </c:pt>
                <c:pt idx="205">
                  <c:v>116796</c:v>
                </c:pt>
                <c:pt idx="206">
                  <c:v>118062</c:v>
                </c:pt>
                <c:pt idx="207">
                  <c:v>118062</c:v>
                </c:pt>
                <c:pt idx="208">
                  <c:v>118062</c:v>
                </c:pt>
                <c:pt idx="209">
                  <c:v>121804</c:v>
                </c:pt>
                <c:pt idx="210">
                  <c:v>121804</c:v>
                </c:pt>
                <c:pt idx="211">
                  <c:v>121804</c:v>
                </c:pt>
                <c:pt idx="212">
                  <c:v>124328</c:v>
                </c:pt>
                <c:pt idx="213">
                  <c:v>124328</c:v>
                </c:pt>
                <c:pt idx="214">
                  <c:v>124328</c:v>
                </c:pt>
                <c:pt idx="215">
                  <c:v>125696</c:v>
                </c:pt>
                <c:pt idx="216">
                  <c:v>125696</c:v>
                </c:pt>
                <c:pt idx="217">
                  <c:v>126446</c:v>
                </c:pt>
                <c:pt idx="218">
                  <c:v>126446</c:v>
                </c:pt>
                <c:pt idx="219">
                  <c:v>126446</c:v>
                </c:pt>
                <c:pt idx="220">
                  <c:v>126446</c:v>
                </c:pt>
                <c:pt idx="221">
                  <c:v>128539</c:v>
                </c:pt>
                <c:pt idx="222">
                  <c:v>128539</c:v>
                </c:pt>
                <c:pt idx="223">
                  <c:v>128894</c:v>
                </c:pt>
                <c:pt idx="224">
                  <c:v>128894</c:v>
                </c:pt>
                <c:pt idx="225">
                  <c:v>128894</c:v>
                </c:pt>
                <c:pt idx="226">
                  <c:v>128894</c:v>
                </c:pt>
                <c:pt idx="227">
                  <c:v>130768</c:v>
                </c:pt>
                <c:pt idx="228">
                  <c:v>128649</c:v>
                </c:pt>
                <c:pt idx="229">
                  <c:v>128649</c:v>
                </c:pt>
                <c:pt idx="230">
                  <c:v>128649</c:v>
                </c:pt>
                <c:pt idx="231">
                  <c:v>128649</c:v>
                </c:pt>
                <c:pt idx="232">
                  <c:v>128649</c:v>
                </c:pt>
                <c:pt idx="233">
                  <c:v>129232</c:v>
                </c:pt>
                <c:pt idx="234">
                  <c:v>131119</c:v>
                </c:pt>
                <c:pt idx="235">
                  <c:v>131119</c:v>
                </c:pt>
                <c:pt idx="236">
                  <c:v>131119</c:v>
                </c:pt>
                <c:pt idx="237">
                  <c:v>131119</c:v>
                </c:pt>
                <c:pt idx="238">
                  <c:v>131119</c:v>
                </c:pt>
                <c:pt idx="239">
                  <c:v>132472</c:v>
                </c:pt>
                <c:pt idx="240">
                  <c:v>135451</c:v>
                </c:pt>
                <c:pt idx="241">
                  <c:v>135451</c:v>
                </c:pt>
                <c:pt idx="242">
                  <c:v>135451</c:v>
                </c:pt>
                <c:pt idx="243">
                  <c:v>135451</c:v>
                </c:pt>
                <c:pt idx="244">
                  <c:v>136552</c:v>
                </c:pt>
                <c:pt idx="245">
                  <c:v>136552</c:v>
                </c:pt>
                <c:pt idx="246">
                  <c:v>135414</c:v>
                </c:pt>
                <c:pt idx="247">
                  <c:v>135414</c:v>
                </c:pt>
                <c:pt idx="248">
                  <c:v>135414</c:v>
                </c:pt>
                <c:pt idx="249">
                  <c:v>135414</c:v>
                </c:pt>
                <c:pt idx="250">
                  <c:v>137312</c:v>
                </c:pt>
                <c:pt idx="251">
                  <c:v>137312</c:v>
                </c:pt>
                <c:pt idx="252">
                  <c:v>138500</c:v>
                </c:pt>
                <c:pt idx="253">
                  <c:v>138183</c:v>
                </c:pt>
                <c:pt idx="254">
                  <c:v>137487</c:v>
                </c:pt>
                <c:pt idx="255">
                  <c:v>137487</c:v>
                </c:pt>
                <c:pt idx="256">
                  <c:v>139363</c:v>
                </c:pt>
                <c:pt idx="257">
                  <c:v>139977</c:v>
                </c:pt>
                <c:pt idx="258">
                  <c:v>140591</c:v>
                </c:pt>
                <c:pt idx="259">
                  <c:v>140591</c:v>
                </c:pt>
                <c:pt idx="260">
                  <c:v>139831</c:v>
                </c:pt>
                <c:pt idx="261">
                  <c:v>139831</c:v>
                </c:pt>
                <c:pt idx="262">
                  <c:v>139831</c:v>
                </c:pt>
                <c:pt idx="263">
                  <c:v>139354</c:v>
                </c:pt>
                <c:pt idx="264">
                  <c:v>139354</c:v>
                </c:pt>
                <c:pt idx="265">
                  <c:v>139354</c:v>
                </c:pt>
                <c:pt idx="266">
                  <c:v>138341</c:v>
                </c:pt>
                <c:pt idx="267">
                  <c:v>138341</c:v>
                </c:pt>
                <c:pt idx="268">
                  <c:v>138341</c:v>
                </c:pt>
                <c:pt idx="269">
                  <c:v>63134</c:v>
                </c:pt>
                <c:pt idx="270">
                  <c:v>136295</c:v>
                </c:pt>
                <c:pt idx="271">
                  <c:v>136295</c:v>
                </c:pt>
                <c:pt idx="272">
                  <c:v>136295</c:v>
                </c:pt>
                <c:pt idx="273">
                  <c:v>136040</c:v>
                </c:pt>
                <c:pt idx="274">
                  <c:v>136040</c:v>
                </c:pt>
                <c:pt idx="275">
                  <c:v>61744</c:v>
                </c:pt>
                <c:pt idx="276">
                  <c:v>61744</c:v>
                </c:pt>
                <c:pt idx="277">
                  <c:v>61744</c:v>
                </c:pt>
                <c:pt idx="278">
                  <c:v>61521</c:v>
                </c:pt>
                <c:pt idx="279">
                  <c:v>61022</c:v>
                </c:pt>
                <c:pt idx="280">
                  <c:v>61753</c:v>
                </c:pt>
                <c:pt idx="281">
                  <c:v>61753</c:v>
                </c:pt>
                <c:pt idx="282">
                  <c:v>38501</c:v>
                </c:pt>
                <c:pt idx="283">
                  <c:v>38501</c:v>
                </c:pt>
                <c:pt idx="284">
                  <c:v>38501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HD!$Y$2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HD!$Y$3:$Y$380</c:f>
              <c:numCache>
                <c:formatCode>General</c:formatCode>
                <c:ptCount val="378"/>
                <c:pt idx="0">
                  <c:v>40116</c:v>
                </c:pt>
                <c:pt idx="1">
                  <c:v>40116</c:v>
                </c:pt>
                <c:pt idx="2">
                  <c:v>40116</c:v>
                </c:pt>
                <c:pt idx="3">
                  <c:v>6165</c:v>
                </c:pt>
                <c:pt idx="4">
                  <c:v>6165</c:v>
                </c:pt>
                <c:pt idx="5">
                  <c:v>44864</c:v>
                </c:pt>
                <c:pt idx="6">
                  <c:v>49100</c:v>
                </c:pt>
                <c:pt idx="7">
                  <c:v>49100</c:v>
                </c:pt>
                <c:pt idx="8">
                  <c:v>48619</c:v>
                </c:pt>
                <c:pt idx="9">
                  <c:v>48619</c:v>
                </c:pt>
                <c:pt idx="10">
                  <c:v>48619</c:v>
                </c:pt>
                <c:pt idx="11">
                  <c:v>48619</c:v>
                </c:pt>
                <c:pt idx="12">
                  <c:v>48619</c:v>
                </c:pt>
                <c:pt idx="13">
                  <c:v>48419</c:v>
                </c:pt>
                <c:pt idx="14">
                  <c:v>48419</c:v>
                </c:pt>
                <c:pt idx="15">
                  <c:v>51319</c:v>
                </c:pt>
                <c:pt idx="16">
                  <c:v>51319</c:v>
                </c:pt>
                <c:pt idx="17">
                  <c:v>51319</c:v>
                </c:pt>
                <c:pt idx="18">
                  <c:v>49615</c:v>
                </c:pt>
                <c:pt idx="19">
                  <c:v>48424</c:v>
                </c:pt>
                <c:pt idx="20">
                  <c:v>48424</c:v>
                </c:pt>
                <c:pt idx="21">
                  <c:v>48424</c:v>
                </c:pt>
                <c:pt idx="22">
                  <c:v>48424</c:v>
                </c:pt>
                <c:pt idx="23">
                  <c:v>48424</c:v>
                </c:pt>
                <c:pt idx="24">
                  <c:v>12019</c:v>
                </c:pt>
                <c:pt idx="25">
                  <c:v>12643</c:v>
                </c:pt>
                <c:pt idx="26">
                  <c:v>12643</c:v>
                </c:pt>
                <c:pt idx="27">
                  <c:v>12643</c:v>
                </c:pt>
                <c:pt idx="28">
                  <c:v>12643</c:v>
                </c:pt>
                <c:pt idx="29">
                  <c:v>13639</c:v>
                </c:pt>
                <c:pt idx="30">
                  <c:v>58376</c:v>
                </c:pt>
                <c:pt idx="31">
                  <c:v>59858</c:v>
                </c:pt>
                <c:pt idx="32">
                  <c:v>59858</c:v>
                </c:pt>
                <c:pt idx="33">
                  <c:v>59858</c:v>
                </c:pt>
                <c:pt idx="34">
                  <c:v>59858</c:v>
                </c:pt>
                <c:pt idx="35">
                  <c:v>59968</c:v>
                </c:pt>
                <c:pt idx="36">
                  <c:v>59968</c:v>
                </c:pt>
                <c:pt idx="37">
                  <c:v>59968</c:v>
                </c:pt>
                <c:pt idx="38">
                  <c:v>59968</c:v>
                </c:pt>
                <c:pt idx="39">
                  <c:v>60902</c:v>
                </c:pt>
                <c:pt idx="40">
                  <c:v>62501</c:v>
                </c:pt>
                <c:pt idx="41">
                  <c:v>62501</c:v>
                </c:pt>
                <c:pt idx="42">
                  <c:v>62501</c:v>
                </c:pt>
                <c:pt idx="43">
                  <c:v>62501</c:v>
                </c:pt>
                <c:pt idx="44">
                  <c:v>64424</c:v>
                </c:pt>
                <c:pt idx="45">
                  <c:v>64424</c:v>
                </c:pt>
                <c:pt idx="46">
                  <c:v>64424</c:v>
                </c:pt>
                <c:pt idx="47">
                  <c:v>65585</c:v>
                </c:pt>
                <c:pt idx="48">
                  <c:v>65585</c:v>
                </c:pt>
                <c:pt idx="49">
                  <c:v>68265</c:v>
                </c:pt>
                <c:pt idx="50">
                  <c:v>68265</c:v>
                </c:pt>
                <c:pt idx="51">
                  <c:v>68265</c:v>
                </c:pt>
                <c:pt idx="52">
                  <c:v>69612</c:v>
                </c:pt>
                <c:pt idx="53">
                  <c:v>69612</c:v>
                </c:pt>
                <c:pt idx="54">
                  <c:v>69612</c:v>
                </c:pt>
                <c:pt idx="55">
                  <c:v>69612</c:v>
                </c:pt>
                <c:pt idx="56">
                  <c:v>70599</c:v>
                </c:pt>
                <c:pt idx="57">
                  <c:v>70599</c:v>
                </c:pt>
                <c:pt idx="58">
                  <c:v>72056</c:v>
                </c:pt>
                <c:pt idx="59">
                  <c:v>72056</c:v>
                </c:pt>
                <c:pt idx="60">
                  <c:v>15662</c:v>
                </c:pt>
                <c:pt idx="61">
                  <c:v>15662</c:v>
                </c:pt>
                <c:pt idx="62">
                  <c:v>73373</c:v>
                </c:pt>
                <c:pt idx="63">
                  <c:v>73373</c:v>
                </c:pt>
                <c:pt idx="64">
                  <c:v>74903</c:v>
                </c:pt>
                <c:pt idx="65">
                  <c:v>74903</c:v>
                </c:pt>
                <c:pt idx="66">
                  <c:v>74903</c:v>
                </c:pt>
                <c:pt idx="67">
                  <c:v>74903</c:v>
                </c:pt>
                <c:pt idx="68">
                  <c:v>74817</c:v>
                </c:pt>
                <c:pt idx="69">
                  <c:v>74995</c:v>
                </c:pt>
                <c:pt idx="70">
                  <c:v>74995</c:v>
                </c:pt>
                <c:pt idx="71">
                  <c:v>74995</c:v>
                </c:pt>
                <c:pt idx="72">
                  <c:v>74877</c:v>
                </c:pt>
                <c:pt idx="73">
                  <c:v>74877</c:v>
                </c:pt>
                <c:pt idx="74">
                  <c:v>74877</c:v>
                </c:pt>
                <c:pt idx="75">
                  <c:v>74877</c:v>
                </c:pt>
                <c:pt idx="76">
                  <c:v>73939</c:v>
                </c:pt>
                <c:pt idx="77">
                  <c:v>73939</c:v>
                </c:pt>
                <c:pt idx="78">
                  <c:v>73939</c:v>
                </c:pt>
                <c:pt idx="79">
                  <c:v>70661</c:v>
                </c:pt>
                <c:pt idx="80">
                  <c:v>70661</c:v>
                </c:pt>
                <c:pt idx="81">
                  <c:v>70661</c:v>
                </c:pt>
                <c:pt idx="82">
                  <c:v>68100</c:v>
                </c:pt>
                <c:pt idx="83">
                  <c:v>68100</c:v>
                </c:pt>
                <c:pt idx="84">
                  <c:v>68100</c:v>
                </c:pt>
                <c:pt idx="85">
                  <c:v>63665</c:v>
                </c:pt>
                <c:pt idx="86">
                  <c:v>63665</c:v>
                </c:pt>
                <c:pt idx="87">
                  <c:v>64528</c:v>
                </c:pt>
                <c:pt idx="88">
                  <c:v>64528</c:v>
                </c:pt>
                <c:pt idx="89">
                  <c:v>64528</c:v>
                </c:pt>
                <c:pt idx="90">
                  <c:v>64528</c:v>
                </c:pt>
                <c:pt idx="91">
                  <c:v>63792</c:v>
                </c:pt>
                <c:pt idx="92">
                  <c:v>63792</c:v>
                </c:pt>
                <c:pt idx="93">
                  <c:v>63878</c:v>
                </c:pt>
                <c:pt idx="94">
                  <c:v>63878</c:v>
                </c:pt>
                <c:pt idx="95">
                  <c:v>63878</c:v>
                </c:pt>
                <c:pt idx="96">
                  <c:v>64331</c:v>
                </c:pt>
                <c:pt idx="97">
                  <c:v>64331</c:v>
                </c:pt>
                <c:pt idx="98">
                  <c:v>64331</c:v>
                </c:pt>
                <c:pt idx="99">
                  <c:v>64089</c:v>
                </c:pt>
                <c:pt idx="100">
                  <c:v>64089</c:v>
                </c:pt>
                <c:pt idx="101">
                  <c:v>64089</c:v>
                </c:pt>
                <c:pt idx="102">
                  <c:v>64089</c:v>
                </c:pt>
                <c:pt idx="103">
                  <c:v>64104</c:v>
                </c:pt>
                <c:pt idx="104">
                  <c:v>64104</c:v>
                </c:pt>
                <c:pt idx="105">
                  <c:v>64118</c:v>
                </c:pt>
                <c:pt idx="106">
                  <c:v>64118</c:v>
                </c:pt>
                <c:pt idx="107">
                  <c:v>64118</c:v>
                </c:pt>
                <c:pt idx="108">
                  <c:v>64118</c:v>
                </c:pt>
                <c:pt idx="109">
                  <c:v>64493</c:v>
                </c:pt>
                <c:pt idx="110">
                  <c:v>61537</c:v>
                </c:pt>
                <c:pt idx="111">
                  <c:v>34323</c:v>
                </c:pt>
                <c:pt idx="112">
                  <c:v>34323</c:v>
                </c:pt>
                <c:pt idx="113">
                  <c:v>61537</c:v>
                </c:pt>
                <c:pt idx="114">
                  <c:v>61537</c:v>
                </c:pt>
                <c:pt idx="115">
                  <c:v>61672</c:v>
                </c:pt>
                <c:pt idx="116">
                  <c:v>61880</c:v>
                </c:pt>
                <c:pt idx="117">
                  <c:v>61880</c:v>
                </c:pt>
                <c:pt idx="118">
                  <c:v>61015</c:v>
                </c:pt>
                <c:pt idx="119">
                  <c:v>61015</c:v>
                </c:pt>
                <c:pt idx="120">
                  <c:v>33171</c:v>
                </c:pt>
                <c:pt idx="121">
                  <c:v>33171</c:v>
                </c:pt>
                <c:pt idx="122">
                  <c:v>32420</c:v>
                </c:pt>
                <c:pt idx="123">
                  <c:v>32420</c:v>
                </c:pt>
                <c:pt idx="124">
                  <c:v>32420</c:v>
                </c:pt>
                <c:pt idx="125">
                  <c:v>32420</c:v>
                </c:pt>
                <c:pt idx="126">
                  <c:v>32420</c:v>
                </c:pt>
                <c:pt idx="127">
                  <c:v>32079</c:v>
                </c:pt>
                <c:pt idx="128">
                  <c:v>31052</c:v>
                </c:pt>
                <c:pt idx="129">
                  <c:v>31052</c:v>
                </c:pt>
                <c:pt idx="130">
                  <c:v>31052</c:v>
                </c:pt>
                <c:pt idx="131">
                  <c:v>62303</c:v>
                </c:pt>
                <c:pt idx="132">
                  <c:v>62303</c:v>
                </c:pt>
                <c:pt idx="133">
                  <c:v>59728</c:v>
                </c:pt>
                <c:pt idx="134">
                  <c:v>58105</c:v>
                </c:pt>
                <c:pt idx="135">
                  <c:v>58105</c:v>
                </c:pt>
                <c:pt idx="136">
                  <c:v>58105</c:v>
                </c:pt>
                <c:pt idx="137">
                  <c:v>58105</c:v>
                </c:pt>
                <c:pt idx="138">
                  <c:v>57891</c:v>
                </c:pt>
                <c:pt idx="139">
                  <c:v>57891</c:v>
                </c:pt>
                <c:pt idx="140">
                  <c:v>58220</c:v>
                </c:pt>
                <c:pt idx="141">
                  <c:v>57268</c:v>
                </c:pt>
                <c:pt idx="142">
                  <c:v>57268</c:v>
                </c:pt>
                <c:pt idx="143">
                  <c:v>57268</c:v>
                </c:pt>
                <c:pt idx="144">
                  <c:v>57268</c:v>
                </c:pt>
                <c:pt idx="145">
                  <c:v>57268</c:v>
                </c:pt>
                <c:pt idx="146">
                  <c:v>57838</c:v>
                </c:pt>
                <c:pt idx="147">
                  <c:v>57838</c:v>
                </c:pt>
                <c:pt idx="148">
                  <c:v>57838</c:v>
                </c:pt>
                <c:pt idx="149">
                  <c:v>57838</c:v>
                </c:pt>
                <c:pt idx="150">
                  <c:v>57872</c:v>
                </c:pt>
                <c:pt idx="151">
                  <c:v>60616</c:v>
                </c:pt>
                <c:pt idx="152">
                  <c:v>60616</c:v>
                </c:pt>
                <c:pt idx="153">
                  <c:v>60326</c:v>
                </c:pt>
                <c:pt idx="154">
                  <c:v>60326</c:v>
                </c:pt>
                <c:pt idx="155">
                  <c:v>60326</c:v>
                </c:pt>
                <c:pt idx="156">
                  <c:v>60326</c:v>
                </c:pt>
                <c:pt idx="157">
                  <c:v>58108</c:v>
                </c:pt>
                <c:pt idx="158">
                  <c:v>58108</c:v>
                </c:pt>
                <c:pt idx="159">
                  <c:v>58108</c:v>
                </c:pt>
                <c:pt idx="160">
                  <c:v>58108</c:v>
                </c:pt>
                <c:pt idx="161">
                  <c:v>58108</c:v>
                </c:pt>
                <c:pt idx="162">
                  <c:v>58014</c:v>
                </c:pt>
                <c:pt idx="163">
                  <c:v>56581</c:v>
                </c:pt>
                <c:pt idx="164">
                  <c:v>56581</c:v>
                </c:pt>
                <c:pt idx="165">
                  <c:v>56581</c:v>
                </c:pt>
                <c:pt idx="166">
                  <c:v>56581</c:v>
                </c:pt>
                <c:pt idx="167">
                  <c:v>56581</c:v>
                </c:pt>
                <c:pt idx="168">
                  <c:v>56928</c:v>
                </c:pt>
                <c:pt idx="169">
                  <c:v>56881</c:v>
                </c:pt>
                <c:pt idx="170">
                  <c:v>56881</c:v>
                </c:pt>
                <c:pt idx="171">
                  <c:v>58170</c:v>
                </c:pt>
                <c:pt idx="172">
                  <c:v>58170</c:v>
                </c:pt>
                <c:pt idx="173">
                  <c:v>58170</c:v>
                </c:pt>
                <c:pt idx="174">
                  <c:v>58925</c:v>
                </c:pt>
                <c:pt idx="175">
                  <c:v>58925</c:v>
                </c:pt>
                <c:pt idx="176">
                  <c:v>58925</c:v>
                </c:pt>
                <c:pt idx="177">
                  <c:v>58925</c:v>
                </c:pt>
                <c:pt idx="178">
                  <c:v>58925</c:v>
                </c:pt>
                <c:pt idx="179">
                  <c:v>60968</c:v>
                </c:pt>
                <c:pt idx="180">
                  <c:v>60968</c:v>
                </c:pt>
                <c:pt idx="181">
                  <c:v>60968</c:v>
                </c:pt>
                <c:pt idx="182">
                  <c:v>61236</c:v>
                </c:pt>
                <c:pt idx="183">
                  <c:v>61236</c:v>
                </c:pt>
                <c:pt idx="184">
                  <c:v>61236</c:v>
                </c:pt>
                <c:pt idx="185">
                  <c:v>60658</c:v>
                </c:pt>
                <c:pt idx="186">
                  <c:v>60658</c:v>
                </c:pt>
                <c:pt idx="187">
                  <c:v>60658</c:v>
                </c:pt>
                <c:pt idx="188">
                  <c:v>60658</c:v>
                </c:pt>
                <c:pt idx="189">
                  <c:v>60082</c:v>
                </c:pt>
                <c:pt idx="190">
                  <c:v>60082</c:v>
                </c:pt>
                <c:pt idx="191">
                  <c:v>59798</c:v>
                </c:pt>
                <c:pt idx="192">
                  <c:v>59798</c:v>
                </c:pt>
                <c:pt idx="193">
                  <c:v>59798</c:v>
                </c:pt>
                <c:pt idx="194">
                  <c:v>61002</c:v>
                </c:pt>
                <c:pt idx="195">
                  <c:v>61002</c:v>
                </c:pt>
                <c:pt idx="196">
                  <c:v>61002</c:v>
                </c:pt>
                <c:pt idx="197">
                  <c:v>61002</c:v>
                </c:pt>
                <c:pt idx="198">
                  <c:v>62939</c:v>
                </c:pt>
                <c:pt idx="199">
                  <c:v>60914</c:v>
                </c:pt>
                <c:pt idx="200">
                  <c:v>60914</c:v>
                </c:pt>
                <c:pt idx="201">
                  <c:v>60914</c:v>
                </c:pt>
                <c:pt idx="202">
                  <c:v>60914</c:v>
                </c:pt>
                <c:pt idx="203">
                  <c:v>60914</c:v>
                </c:pt>
                <c:pt idx="204">
                  <c:v>57608</c:v>
                </c:pt>
                <c:pt idx="205">
                  <c:v>57608</c:v>
                </c:pt>
                <c:pt idx="206">
                  <c:v>58473</c:v>
                </c:pt>
                <c:pt idx="207">
                  <c:v>58473</c:v>
                </c:pt>
                <c:pt idx="208">
                  <c:v>58473</c:v>
                </c:pt>
                <c:pt idx="209">
                  <c:v>58513</c:v>
                </c:pt>
                <c:pt idx="210">
                  <c:v>58513</c:v>
                </c:pt>
                <c:pt idx="211">
                  <c:v>58513</c:v>
                </c:pt>
                <c:pt idx="212">
                  <c:v>58345</c:v>
                </c:pt>
                <c:pt idx="213">
                  <c:v>58345</c:v>
                </c:pt>
                <c:pt idx="214">
                  <c:v>58345</c:v>
                </c:pt>
                <c:pt idx="215">
                  <c:v>59377</c:v>
                </c:pt>
                <c:pt idx="216">
                  <c:v>59377</c:v>
                </c:pt>
                <c:pt idx="217">
                  <c:v>59774</c:v>
                </c:pt>
                <c:pt idx="218">
                  <c:v>59774</c:v>
                </c:pt>
                <c:pt idx="219">
                  <c:v>59774</c:v>
                </c:pt>
                <c:pt idx="220">
                  <c:v>59774</c:v>
                </c:pt>
                <c:pt idx="221">
                  <c:v>60147</c:v>
                </c:pt>
                <c:pt idx="222">
                  <c:v>60373</c:v>
                </c:pt>
                <c:pt idx="223">
                  <c:v>60373</c:v>
                </c:pt>
                <c:pt idx="224">
                  <c:v>60373</c:v>
                </c:pt>
                <c:pt idx="225">
                  <c:v>60373</c:v>
                </c:pt>
                <c:pt idx="226">
                  <c:v>60373</c:v>
                </c:pt>
                <c:pt idx="227">
                  <c:v>61930</c:v>
                </c:pt>
                <c:pt idx="228">
                  <c:v>61930</c:v>
                </c:pt>
                <c:pt idx="229">
                  <c:v>60799</c:v>
                </c:pt>
                <c:pt idx="230">
                  <c:v>60799</c:v>
                </c:pt>
                <c:pt idx="231">
                  <c:v>60799</c:v>
                </c:pt>
                <c:pt idx="232">
                  <c:v>60799</c:v>
                </c:pt>
                <c:pt idx="233">
                  <c:v>65776</c:v>
                </c:pt>
                <c:pt idx="234">
                  <c:v>65071</c:v>
                </c:pt>
                <c:pt idx="235">
                  <c:v>65071</c:v>
                </c:pt>
                <c:pt idx="236">
                  <c:v>65071</c:v>
                </c:pt>
                <c:pt idx="237">
                  <c:v>65071</c:v>
                </c:pt>
                <c:pt idx="238">
                  <c:v>63373</c:v>
                </c:pt>
                <c:pt idx="239">
                  <c:v>63373</c:v>
                </c:pt>
                <c:pt idx="240">
                  <c:v>65063</c:v>
                </c:pt>
                <c:pt idx="241">
                  <c:v>65063</c:v>
                </c:pt>
                <c:pt idx="242">
                  <c:v>65063</c:v>
                </c:pt>
                <c:pt idx="243">
                  <c:v>65063</c:v>
                </c:pt>
                <c:pt idx="244">
                  <c:v>65838</c:v>
                </c:pt>
                <c:pt idx="245">
                  <c:v>65838</c:v>
                </c:pt>
                <c:pt idx="246">
                  <c:v>64457</c:v>
                </c:pt>
                <c:pt idx="247">
                  <c:v>64457</c:v>
                </c:pt>
                <c:pt idx="248">
                  <c:v>64457</c:v>
                </c:pt>
                <c:pt idx="249">
                  <c:v>64457</c:v>
                </c:pt>
                <c:pt idx="250">
                  <c:v>64913</c:v>
                </c:pt>
                <c:pt idx="251">
                  <c:v>64913</c:v>
                </c:pt>
                <c:pt idx="252">
                  <c:v>65600</c:v>
                </c:pt>
                <c:pt idx="253">
                  <c:v>65012</c:v>
                </c:pt>
                <c:pt idx="254">
                  <c:v>65563</c:v>
                </c:pt>
                <c:pt idx="255">
                  <c:v>65563</c:v>
                </c:pt>
                <c:pt idx="256">
                  <c:v>65872</c:v>
                </c:pt>
                <c:pt idx="257">
                  <c:v>66009</c:v>
                </c:pt>
                <c:pt idx="258">
                  <c:v>66361</c:v>
                </c:pt>
                <c:pt idx="259">
                  <c:v>66361</c:v>
                </c:pt>
                <c:pt idx="260">
                  <c:v>67790</c:v>
                </c:pt>
                <c:pt idx="261">
                  <c:v>67790</c:v>
                </c:pt>
                <c:pt idx="262">
                  <c:v>67790</c:v>
                </c:pt>
                <c:pt idx="263">
                  <c:v>68653</c:v>
                </c:pt>
                <c:pt idx="264">
                  <c:v>68653</c:v>
                </c:pt>
                <c:pt idx="265">
                  <c:v>68653</c:v>
                </c:pt>
                <c:pt idx="266">
                  <c:v>68629</c:v>
                </c:pt>
                <c:pt idx="267">
                  <c:v>68629</c:v>
                </c:pt>
                <c:pt idx="268">
                  <c:v>68629</c:v>
                </c:pt>
                <c:pt idx="269">
                  <c:v>7279</c:v>
                </c:pt>
                <c:pt idx="270">
                  <c:v>70130</c:v>
                </c:pt>
                <c:pt idx="271">
                  <c:v>70130</c:v>
                </c:pt>
                <c:pt idx="272">
                  <c:v>70130</c:v>
                </c:pt>
                <c:pt idx="273">
                  <c:v>70490</c:v>
                </c:pt>
                <c:pt idx="274">
                  <c:v>70490</c:v>
                </c:pt>
                <c:pt idx="275">
                  <c:v>7176</c:v>
                </c:pt>
                <c:pt idx="276">
                  <c:v>7176</c:v>
                </c:pt>
                <c:pt idx="277">
                  <c:v>7176</c:v>
                </c:pt>
                <c:pt idx="278">
                  <c:v>7462</c:v>
                </c:pt>
                <c:pt idx="279">
                  <c:v>7746</c:v>
                </c:pt>
                <c:pt idx="280">
                  <c:v>7805</c:v>
                </c:pt>
                <c:pt idx="281">
                  <c:v>7805</c:v>
                </c:pt>
                <c:pt idx="282">
                  <c:v>4849</c:v>
                </c:pt>
                <c:pt idx="283">
                  <c:v>4849</c:v>
                </c:pt>
                <c:pt idx="284">
                  <c:v>4849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82827226383936"/>
        </c:manualLayout>
      </c:layout>
      <c:lineChart>
        <c:grouping val="stacked"/>
        <c:varyColors val="0"/>
        <c:ser>
          <c:idx val="0"/>
          <c:order val="0"/>
          <c:tx>
            <c:strRef>
              <c:f>HD!$Z$2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HD!$A$3:$A$381</c:f>
              <c:numCache>
                <c:formatCode>[$-14009]hh:mm;@</c:formatCode>
                <c:ptCount val="379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HD!$Z$3:$Z$380</c:f>
              <c:numCache>
                <c:formatCode>General</c:formatCode>
                <c:ptCount val="378"/>
                <c:pt idx="0">
                  <c:v>13951</c:v>
                </c:pt>
                <c:pt idx="1">
                  <c:v>13951</c:v>
                </c:pt>
                <c:pt idx="2">
                  <c:v>13951</c:v>
                </c:pt>
                <c:pt idx="3">
                  <c:v>26796</c:v>
                </c:pt>
                <c:pt idx="4">
                  <c:v>26796</c:v>
                </c:pt>
                <c:pt idx="5">
                  <c:v>20743</c:v>
                </c:pt>
                <c:pt idx="6">
                  <c:v>20743</c:v>
                </c:pt>
                <c:pt idx="7">
                  <c:v>20743</c:v>
                </c:pt>
                <c:pt idx="8">
                  <c:v>20743</c:v>
                </c:pt>
                <c:pt idx="9">
                  <c:v>24280</c:v>
                </c:pt>
                <c:pt idx="10">
                  <c:v>37522</c:v>
                </c:pt>
                <c:pt idx="11">
                  <c:v>37522</c:v>
                </c:pt>
                <c:pt idx="12">
                  <c:v>37522</c:v>
                </c:pt>
                <c:pt idx="13">
                  <c:v>41208</c:v>
                </c:pt>
                <c:pt idx="14">
                  <c:v>41208</c:v>
                </c:pt>
                <c:pt idx="15">
                  <c:v>41208</c:v>
                </c:pt>
                <c:pt idx="16">
                  <c:v>41208</c:v>
                </c:pt>
                <c:pt idx="17">
                  <c:v>41208</c:v>
                </c:pt>
                <c:pt idx="18">
                  <c:v>44288</c:v>
                </c:pt>
                <c:pt idx="19">
                  <c:v>44288</c:v>
                </c:pt>
                <c:pt idx="20">
                  <c:v>49782</c:v>
                </c:pt>
                <c:pt idx="21">
                  <c:v>49782</c:v>
                </c:pt>
                <c:pt idx="22">
                  <c:v>49782</c:v>
                </c:pt>
                <c:pt idx="23">
                  <c:v>49782</c:v>
                </c:pt>
                <c:pt idx="24">
                  <c:v>53118</c:v>
                </c:pt>
                <c:pt idx="25">
                  <c:v>50437</c:v>
                </c:pt>
                <c:pt idx="26">
                  <c:v>50437</c:v>
                </c:pt>
                <c:pt idx="27">
                  <c:v>50437</c:v>
                </c:pt>
                <c:pt idx="28">
                  <c:v>50437</c:v>
                </c:pt>
                <c:pt idx="29">
                  <c:v>50029</c:v>
                </c:pt>
                <c:pt idx="30">
                  <c:v>49066</c:v>
                </c:pt>
                <c:pt idx="31">
                  <c:v>49279</c:v>
                </c:pt>
                <c:pt idx="32">
                  <c:v>49279</c:v>
                </c:pt>
                <c:pt idx="33">
                  <c:v>49279</c:v>
                </c:pt>
                <c:pt idx="34">
                  <c:v>49279</c:v>
                </c:pt>
                <c:pt idx="35">
                  <c:v>48921</c:v>
                </c:pt>
                <c:pt idx="36">
                  <c:v>48921</c:v>
                </c:pt>
                <c:pt idx="37">
                  <c:v>48921</c:v>
                </c:pt>
                <c:pt idx="38">
                  <c:v>48921</c:v>
                </c:pt>
                <c:pt idx="39">
                  <c:v>49050</c:v>
                </c:pt>
                <c:pt idx="40">
                  <c:v>49050</c:v>
                </c:pt>
                <c:pt idx="41">
                  <c:v>50053</c:v>
                </c:pt>
                <c:pt idx="42">
                  <c:v>50053</c:v>
                </c:pt>
                <c:pt idx="43">
                  <c:v>50053</c:v>
                </c:pt>
                <c:pt idx="44">
                  <c:v>50633</c:v>
                </c:pt>
                <c:pt idx="45">
                  <c:v>50633</c:v>
                </c:pt>
                <c:pt idx="46">
                  <c:v>50633</c:v>
                </c:pt>
                <c:pt idx="47">
                  <c:v>50705</c:v>
                </c:pt>
                <c:pt idx="48">
                  <c:v>50705</c:v>
                </c:pt>
                <c:pt idx="49">
                  <c:v>50705</c:v>
                </c:pt>
                <c:pt idx="50">
                  <c:v>50705</c:v>
                </c:pt>
                <c:pt idx="51">
                  <c:v>50495</c:v>
                </c:pt>
                <c:pt idx="52">
                  <c:v>50587</c:v>
                </c:pt>
                <c:pt idx="53">
                  <c:v>50587</c:v>
                </c:pt>
                <c:pt idx="54">
                  <c:v>50587</c:v>
                </c:pt>
                <c:pt idx="55">
                  <c:v>50587</c:v>
                </c:pt>
                <c:pt idx="56">
                  <c:v>50757</c:v>
                </c:pt>
                <c:pt idx="57">
                  <c:v>50757</c:v>
                </c:pt>
                <c:pt idx="58">
                  <c:v>51367</c:v>
                </c:pt>
                <c:pt idx="59">
                  <c:v>51367</c:v>
                </c:pt>
                <c:pt idx="60">
                  <c:v>58634</c:v>
                </c:pt>
                <c:pt idx="61">
                  <c:v>58634</c:v>
                </c:pt>
                <c:pt idx="62">
                  <c:v>51319</c:v>
                </c:pt>
                <c:pt idx="63">
                  <c:v>51319</c:v>
                </c:pt>
                <c:pt idx="64">
                  <c:v>51233</c:v>
                </c:pt>
                <c:pt idx="65">
                  <c:v>51233</c:v>
                </c:pt>
                <c:pt idx="66">
                  <c:v>51233</c:v>
                </c:pt>
                <c:pt idx="67">
                  <c:v>51233</c:v>
                </c:pt>
                <c:pt idx="68">
                  <c:v>53716</c:v>
                </c:pt>
                <c:pt idx="69">
                  <c:v>53777</c:v>
                </c:pt>
                <c:pt idx="70">
                  <c:v>53777</c:v>
                </c:pt>
                <c:pt idx="71">
                  <c:v>53777</c:v>
                </c:pt>
                <c:pt idx="72">
                  <c:v>54195</c:v>
                </c:pt>
                <c:pt idx="73">
                  <c:v>54195</c:v>
                </c:pt>
                <c:pt idx="74">
                  <c:v>54195</c:v>
                </c:pt>
                <c:pt idx="75">
                  <c:v>54195</c:v>
                </c:pt>
                <c:pt idx="76">
                  <c:v>55128</c:v>
                </c:pt>
                <c:pt idx="77">
                  <c:v>55128</c:v>
                </c:pt>
                <c:pt idx="78">
                  <c:v>55128</c:v>
                </c:pt>
                <c:pt idx="79">
                  <c:v>55843</c:v>
                </c:pt>
                <c:pt idx="80">
                  <c:v>55843</c:v>
                </c:pt>
                <c:pt idx="81">
                  <c:v>55843</c:v>
                </c:pt>
                <c:pt idx="82">
                  <c:v>59378</c:v>
                </c:pt>
                <c:pt idx="83">
                  <c:v>59378</c:v>
                </c:pt>
                <c:pt idx="84">
                  <c:v>59378</c:v>
                </c:pt>
                <c:pt idx="85">
                  <c:v>61606</c:v>
                </c:pt>
                <c:pt idx="86">
                  <c:v>61606</c:v>
                </c:pt>
                <c:pt idx="87">
                  <c:v>62248</c:v>
                </c:pt>
                <c:pt idx="88">
                  <c:v>62248</c:v>
                </c:pt>
                <c:pt idx="89">
                  <c:v>62248</c:v>
                </c:pt>
                <c:pt idx="90">
                  <c:v>62248</c:v>
                </c:pt>
                <c:pt idx="91">
                  <c:v>63200</c:v>
                </c:pt>
                <c:pt idx="92">
                  <c:v>63200</c:v>
                </c:pt>
                <c:pt idx="93">
                  <c:v>64530</c:v>
                </c:pt>
                <c:pt idx="94">
                  <c:v>64530</c:v>
                </c:pt>
                <c:pt idx="95">
                  <c:v>64530</c:v>
                </c:pt>
                <c:pt idx="96">
                  <c:v>64820</c:v>
                </c:pt>
                <c:pt idx="97">
                  <c:v>64820</c:v>
                </c:pt>
                <c:pt idx="98">
                  <c:v>64820</c:v>
                </c:pt>
                <c:pt idx="99">
                  <c:v>65073</c:v>
                </c:pt>
                <c:pt idx="100">
                  <c:v>65073</c:v>
                </c:pt>
                <c:pt idx="101">
                  <c:v>65073</c:v>
                </c:pt>
                <c:pt idx="102">
                  <c:v>65073</c:v>
                </c:pt>
                <c:pt idx="103">
                  <c:v>65600</c:v>
                </c:pt>
                <c:pt idx="104">
                  <c:v>65600</c:v>
                </c:pt>
                <c:pt idx="105">
                  <c:v>65970</c:v>
                </c:pt>
                <c:pt idx="106">
                  <c:v>65970</c:v>
                </c:pt>
                <c:pt idx="107">
                  <c:v>65970</c:v>
                </c:pt>
                <c:pt idx="108">
                  <c:v>65970</c:v>
                </c:pt>
                <c:pt idx="109">
                  <c:v>67289</c:v>
                </c:pt>
                <c:pt idx="110">
                  <c:v>67289</c:v>
                </c:pt>
                <c:pt idx="111">
                  <c:v>115841</c:v>
                </c:pt>
                <c:pt idx="112">
                  <c:v>115841</c:v>
                </c:pt>
                <c:pt idx="113">
                  <c:v>68153</c:v>
                </c:pt>
                <c:pt idx="114">
                  <c:v>68153</c:v>
                </c:pt>
                <c:pt idx="115">
                  <c:v>68749</c:v>
                </c:pt>
                <c:pt idx="116">
                  <c:v>68937</c:v>
                </c:pt>
                <c:pt idx="117">
                  <c:v>68937</c:v>
                </c:pt>
                <c:pt idx="118">
                  <c:v>69334</c:v>
                </c:pt>
                <c:pt idx="119">
                  <c:v>69334</c:v>
                </c:pt>
                <c:pt idx="120">
                  <c:v>119851</c:v>
                </c:pt>
                <c:pt idx="121">
                  <c:v>119851</c:v>
                </c:pt>
                <c:pt idx="122">
                  <c:v>119851</c:v>
                </c:pt>
                <c:pt idx="123">
                  <c:v>122576</c:v>
                </c:pt>
                <c:pt idx="124">
                  <c:v>122576</c:v>
                </c:pt>
                <c:pt idx="125">
                  <c:v>122576</c:v>
                </c:pt>
                <c:pt idx="126">
                  <c:v>125824</c:v>
                </c:pt>
                <c:pt idx="127">
                  <c:v>125824</c:v>
                </c:pt>
                <c:pt idx="128">
                  <c:v>127377</c:v>
                </c:pt>
                <c:pt idx="129">
                  <c:v>127377</c:v>
                </c:pt>
                <c:pt idx="130">
                  <c:v>127377</c:v>
                </c:pt>
                <c:pt idx="131">
                  <c:v>67767</c:v>
                </c:pt>
                <c:pt idx="132">
                  <c:v>67767</c:v>
                </c:pt>
                <c:pt idx="133">
                  <c:v>62550</c:v>
                </c:pt>
                <c:pt idx="134">
                  <c:v>62512</c:v>
                </c:pt>
                <c:pt idx="135">
                  <c:v>62512</c:v>
                </c:pt>
                <c:pt idx="136">
                  <c:v>62512</c:v>
                </c:pt>
                <c:pt idx="137">
                  <c:v>62512</c:v>
                </c:pt>
                <c:pt idx="138">
                  <c:v>62417</c:v>
                </c:pt>
                <c:pt idx="139">
                  <c:v>62417</c:v>
                </c:pt>
                <c:pt idx="140">
                  <c:v>62490</c:v>
                </c:pt>
                <c:pt idx="141">
                  <c:v>62348</c:v>
                </c:pt>
                <c:pt idx="142">
                  <c:v>62348</c:v>
                </c:pt>
                <c:pt idx="143">
                  <c:v>62348</c:v>
                </c:pt>
                <c:pt idx="144">
                  <c:v>62348</c:v>
                </c:pt>
                <c:pt idx="145">
                  <c:v>62348</c:v>
                </c:pt>
                <c:pt idx="146">
                  <c:v>62160</c:v>
                </c:pt>
                <c:pt idx="147">
                  <c:v>62160</c:v>
                </c:pt>
                <c:pt idx="148">
                  <c:v>62160</c:v>
                </c:pt>
                <c:pt idx="149">
                  <c:v>62160</c:v>
                </c:pt>
                <c:pt idx="150">
                  <c:v>62344</c:v>
                </c:pt>
                <c:pt idx="151">
                  <c:v>62344</c:v>
                </c:pt>
                <c:pt idx="152">
                  <c:v>62639</c:v>
                </c:pt>
                <c:pt idx="153">
                  <c:v>62894</c:v>
                </c:pt>
                <c:pt idx="154">
                  <c:v>62894</c:v>
                </c:pt>
                <c:pt idx="155">
                  <c:v>62894</c:v>
                </c:pt>
                <c:pt idx="156">
                  <c:v>62894</c:v>
                </c:pt>
                <c:pt idx="157">
                  <c:v>61874</c:v>
                </c:pt>
                <c:pt idx="158">
                  <c:v>61874</c:v>
                </c:pt>
                <c:pt idx="159">
                  <c:v>61874</c:v>
                </c:pt>
                <c:pt idx="160">
                  <c:v>61874</c:v>
                </c:pt>
                <c:pt idx="161">
                  <c:v>61874</c:v>
                </c:pt>
                <c:pt idx="162">
                  <c:v>61583</c:v>
                </c:pt>
                <c:pt idx="163">
                  <c:v>62333</c:v>
                </c:pt>
                <c:pt idx="164">
                  <c:v>62333</c:v>
                </c:pt>
                <c:pt idx="165">
                  <c:v>62333</c:v>
                </c:pt>
                <c:pt idx="166">
                  <c:v>62333</c:v>
                </c:pt>
                <c:pt idx="167">
                  <c:v>62333</c:v>
                </c:pt>
                <c:pt idx="168">
                  <c:v>61810</c:v>
                </c:pt>
                <c:pt idx="169">
                  <c:v>61349</c:v>
                </c:pt>
                <c:pt idx="170">
                  <c:v>61349</c:v>
                </c:pt>
                <c:pt idx="171">
                  <c:v>60444</c:v>
                </c:pt>
                <c:pt idx="172">
                  <c:v>60444</c:v>
                </c:pt>
                <c:pt idx="173">
                  <c:v>60444</c:v>
                </c:pt>
                <c:pt idx="174">
                  <c:v>60444</c:v>
                </c:pt>
                <c:pt idx="175">
                  <c:v>60165</c:v>
                </c:pt>
                <c:pt idx="176">
                  <c:v>60165</c:v>
                </c:pt>
                <c:pt idx="177">
                  <c:v>60165</c:v>
                </c:pt>
                <c:pt idx="178">
                  <c:v>60165</c:v>
                </c:pt>
                <c:pt idx="179">
                  <c:v>60194</c:v>
                </c:pt>
                <c:pt idx="180">
                  <c:v>60194</c:v>
                </c:pt>
                <c:pt idx="181">
                  <c:v>60194</c:v>
                </c:pt>
                <c:pt idx="182">
                  <c:v>60234</c:v>
                </c:pt>
                <c:pt idx="183">
                  <c:v>60234</c:v>
                </c:pt>
                <c:pt idx="184">
                  <c:v>60234</c:v>
                </c:pt>
                <c:pt idx="185">
                  <c:v>60187</c:v>
                </c:pt>
                <c:pt idx="186">
                  <c:v>60187</c:v>
                </c:pt>
                <c:pt idx="187">
                  <c:v>60187</c:v>
                </c:pt>
                <c:pt idx="188">
                  <c:v>60187</c:v>
                </c:pt>
                <c:pt idx="189">
                  <c:v>60367</c:v>
                </c:pt>
                <c:pt idx="190">
                  <c:v>60367</c:v>
                </c:pt>
                <c:pt idx="191">
                  <c:v>60559</c:v>
                </c:pt>
                <c:pt idx="192">
                  <c:v>60559</c:v>
                </c:pt>
                <c:pt idx="193">
                  <c:v>60559</c:v>
                </c:pt>
                <c:pt idx="194">
                  <c:v>61385</c:v>
                </c:pt>
                <c:pt idx="195">
                  <c:v>61741</c:v>
                </c:pt>
                <c:pt idx="196">
                  <c:v>61097</c:v>
                </c:pt>
                <c:pt idx="197">
                  <c:v>61097</c:v>
                </c:pt>
                <c:pt idx="198">
                  <c:v>61097</c:v>
                </c:pt>
                <c:pt idx="199">
                  <c:v>59887</c:v>
                </c:pt>
                <c:pt idx="200">
                  <c:v>59887</c:v>
                </c:pt>
                <c:pt idx="201">
                  <c:v>59887</c:v>
                </c:pt>
                <c:pt idx="202">
                  <c:v>59887</c:v>
                </c:pt>
                <c:pt idx="203">
                  <c:v>59887</c:v>
                </c:pt>
                <c:pt idx="204">
                  <c:v>59281</c:v>
                </c:pt>
                <c:pt idx="205">
                  <c:v>59281</c:v>
                </c:pt>
                <c:pt idx="206">
                  <c:v>60714</c:v>
                </c:pt>
                <c:pt idx="207">
                  <c:v>60714</c:v>
                </c:pt>
                <c:pt idx="208">
                  <c:v>60714</c:v>
                </c:pt>
                <c:pt idx="209">
                  <c:v>62339</c:v>
                </c:pt>
                <c:pt idx="210">
                  <c:v>62339</c:v>
                </c:pt>
                <c:pt idx="211">
                  <c:v>62339</c:v>
                </c:pt>
                <c:pt idx="212">
                  <c:v>62370</c:v>
                </c:pt>
                <c:pt idx="213">
                  <c:v>62370</c:v>
                </c:pt>
                <c:pt idx="214">
                  <c:v>62370</c:v>
                </c:pt>
                <c:pt idx="215">
                  <c:v>62289</c:v>
                </c:pt>
                <c:pt idx="216">
                  <c:v>62289</c:v>
                </c:pt>
                <c:pt idx="217">
                  <c:v>62423</c:v>
                </c:pt>
                <c:pt idx="218">
                  <c:v>62423</c:v>
                </c:pt>
                <c:pt idx="219">
                  <c:v>62423</c:v>
                </c:pt>
                <c:pt idx="220">
                  <c:v>62423</c:v>
                </c:pt>
                <c:pt idx="221">
                  <c:v>63481</c:v>
                </c:pt>
                <c:pt idx="222">
                  <c:v>63481</c:v>
                </c:pt>
                <c:pt idx="223">
                  <c:v>63794</c:v>
                </c:pt>
                <c:pt idx="224">
                  <c:v>63794</c:v>
                </c:pt>
                <c:pt idx="225">
                  <c:v>63794</c:v>
                </c:pt>
                <c:pt idx="226">
                  <c:v>63794</c:v>
                </c:pt>
                <c:pt idx="227">
                  <c:v>64001</c:v>
                </c:pt>
                <c:pt idx="228">
                  <c:v>63574</c:v>
                </c:pt>
                <c:pt idx="229">
                  <c:v>63574</c:v>
                </c:pt>
                <c:pt idx="230">
                  <c:v>63574</c:v>
                </c:pt>
                <c:pt idx="231">
                  <c:v>63574</c:v>
                </c:pt>
                <c:pt idx="232">
                  <c:v>63574</c:v>
                </c:pt>
                <c:pt idx="233">
                  <c:v>64288</c:v>
                </c:pt>
                <c:pt idx="234">
                  <c:v>63981</c:v>
                </c:pt>
                <c:pt idx="235">
                  <c:v>63981</c:v>
                </c:pt>
                <c:pt idx="236">
                  <c:v>63981</c:v>
                </c:pt>
                <c:pt idx="237">
                  <c:v>63981</c:v>
                </c:pt>
                <c:pt idx="238">
                  <c:v>63981</c:v>
                </c:pt>
                <c:pt idx="239">
                  <c:v>64055</c:v>
                </c:pt>
                <c:pt idx="240">
                  <c:v>64099</c:v>
                </c:pt>
                <c:pt idx="241">
                  <c:v>64099</c:v>
                </c:pt>
                <c:pt idx="242">
                  <c:v>64099</c:v>
                </c:pt>
                <c:pt idx="243">
                  <c:v>64099</c:v>
                </c:pt>
                <c:pt idx="244">
                  <c:v>64189</c:v>
                </c:pt>
                <c:pt idx="245">
                  <c:v>64189</c:v>
                </c:pt>
                <c:pt idx="246">
                  <c:v>64338</c:v>
                </c:pt>
                <c:pt idx="247">
                  <c:v>64338</c:v>
                </c:pt>
                <c:pt idx="248">
                  <c:v>64338</c:v>
                </c:pt>
                <c:pt idx="249">
                  <c:v>64338</c:v>
                </c:pt>
                <c:pt idx="250">
                  <c:v>64199</c:v>
                </c:pt>
                <c:pt idx="251">
                  <c:v>64199</c:v>
                </c:pt>
                <c:pt idx="252">
                  <c:v>64360</c:v>
                </c:pt>
                <c:pt idx="253">
                  <c:v>63792</c:v>
                </c:pt>
                <c:pt idx="254">
                  <c:v>62944</c:v>
                </c:pt>
                <c:pt idx="255">
                  <c:v>62944</c:v>
                </c:pt>
                <c:pt idx="256">
                  <c:v>65722</c:v>
                </c:pt>
                <c:pt idx="257">
                  <c:v>66058</c:v>
                </c:pt>
                <c:pt idx="258">
                  <c:v>65994</c:v>
                </c:pt>
                <c:pt idx="259">
                  <c:v>65994</c:v>
                </c:pt>
                <c:pt idx="260">
                  <c:v>65086</c:v>
                </c:pt>
                <c:pt idx="261">
                  <c:v>65086</c:v>
                </c:pt>
                <c:pt idx="262">
                  <c:v>65086</c:v>
                </c:pt>
                <c:pt idx="263">
                  <c:v>64851</c:v>
                </c:pt>
                <c:pt idx="264">
                  <c:v>64851</c:v>
                </c:pt>
                <c:pt idx="265">
                  <c:v>64851</c:v>
                </c:pt>
                <c:pt idx="266">
                  <c:v>64545</c:v>
                </c:pt>
                <c:pt idx="267">
                  <c:v>64545</c:v>
                </c:pt>
                <c:pt idx="268">
                  <c:v>64545</c:v>
                </c:pt>
                <c:pt idx="269">
                  <c:v>83848</c:v>
                </c:pt>
                <c:pt idx="270">
                  <c:v>63134</c:v>
                </c:pt>
                <c:pt idx="271">
                  <c:v>63134</c:v>
                </c:pt>
                <c:pt idx="272">
                  <c:v>63134</c:v>
                </c:pt>
                <c:pt idx="273">
                  <c:v>63348</c:v>
                </c:pt>
                <c:pt idx="274">
                  <c:v>63348</c:v>
                </c:pt>
                <c:pt idx="275">
                  <c:v>81953</c:v>
                </c:pt>
                <c:pt idx="276">
                  <c:v>81953</c:v>
                </c:pt>
                <c:pt idx="277">
                  <c:v>81953</c:v>
                </c:pt>
                <c:pt idx="278">
                  <c:v>80468</c:v>
                </c:pt>
                <c:pt idx="279">
                  <c:v>80927</c:v>
                </c:pt>
                <c:pt idx="280">
                  <c:v>79399</c:v>
                </c:pt>
                <c:pt idx="281">
                  <c:v>79399</c:v>
                </c:pt>
                <c:pt idx="282">
                  <c:v>47028</c:v>
                </c:pt>
                <c:pt idx="283">
                  <c:v>47028</c:v>
                </c:pt>
                <c:pt idx="284">
                  <c:v>47028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HD!$AA$2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HD!$A$3:$A$381</c:f>
              <c:numCache>
                <c:formatCode>[$-14009]hh:mm;@</c:formatCode>
                <c:ptCount val="379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HD!$AA$3:$AA$380</c:f>
              <c:numCache>
                <c:formatCode>General</c:formatCode>
                <c:ptCount val="378"/>
                <c:pt idx="0">
                  <c:v>5276</c:v>
                </c:pt>
                <c:pt idx="1">
                  <c:v>5276</c:v>
                </c:pt>
                <c:pt idx="2">
                  <c:v>5276</c:v>
                </c:pt>
                <c:pt idx="3">
                  <c:v>6498</c:v>
                </c:pt>
                <c:pt idx="4">
                  <c:v>6498</c:v>
                </c:pt>
                <c:pt idx="5">
                  <c:v>6165</c:v>
                </c:pt>
                <c:pt idx="6">
                  <c:v>7233</c:v>
                </c:pt>
                <c:pt idx="7">
                  <c:v>7233</c:v>
                </c:pt>
                <c:pt idx="8">
                  <c:v>7873</c:v>
                </c:pt>
                <c:pt idx="9">
                  <c:v>7873</c:v>
                </c:pt>
                <c:pt idx="10">
                  <c:v>7873</c:v>
                </c:pt>
                <c:pt idx="11">
                  <c:v>7873</c:v>
                </c:pt>
                <c:pt idx="12">
                  <c:v>7873</c:v>
                </c:pt>
                <c:pt idx="13">
                  <c:v>8450</c:v>
                </c:pt>
                <c:pt idx="14">
                  <c:v>8450</c:v>
                </c:pt>
                <c:pt idx="15">
                  <c:v>9340</c:v>
                </c:pt>
                <c:pt idx="16">
                  <c:v>9340</c:v>
                </c:pt>
                <c:pt idx="17">
                  <c:v>9340</c:v>
                </c:pt>
                <c:pt idx="18">
                  <c:v>10205</c:v>
                </c:pt>
                <c:pt idx="19">
                  <c:v>10205</c:v>
                </c:pt>
                <c:pt idx="20">
                  <c:v>11560</c:v>
                </c:pt>
                <c:pt idx="21">
                  <c:v>11560</c:v>
                </c:pt>
                <c:pt idx="22">
                  <c:v>11560</c:v>
                </c:pt>
                <c:pt idx="23">
                  <c:v>11560</c:v>
                </c:pt>
                <c:pt idx="24">
                  <c:v>7467</c:v>
                </c:pt>
                <c:pt idx="25">
                  <c:v>8220</c:v>
                </c:pt>
                <c:pt idx="26">
                  <c:v>8220</c:v>
                </c:pt>
                <c:pt idx="27">
                  <c:v>8220</c:v>
                </c:pt>
                <c:pt idx="28">
                  <c:v>8220</c:v>
                </c:pt>
                <c:pt idx="29">
                  <c:v>9688</c:v>
                </c:pt>
                <c:pt idx="30">
                  <c:v>13639</c:v>
                </c:pt>
                <c:pt idx="31">
                  <c:v>13832</c:v>
                </c:pt>
                <c:pt idx="32">
                  <c:v>13832</c:v>
                </c:pt>
                <c:pt idx="33">
                  <c:v>13832</c:v>
                </c:pt>
                <c:pt idx="34">
                  <c:v>13832</c:v>
                </c:pt>
                <c:pt idx="35">
                  <c:v>14189</c:v>
                </c:pt>
                <c:pt idx="36">
                  <c:v>14189</c:v>
                </c:pt>
                <c:pt idx="37">
                  <c:v>14189</c:v>
                </c:pt>
                <c:pt idx="38">
                  <c:v>14189</c:v>
                </c:pt>
                <c:pt idx="39">
                  <c:v>14014</c:v>
                </c:pt>
                <c:pt idx="40">
                  <c:v>14014</c:v>
                </c:pt>
                <c:pt idx="41">
                  <c:v>14690</c:v>
                </c:pt>
                <c:pt idx="42">
                  <c:v>14690</c:v>
                </c:pt>
                <c:pt idx="43">
                  <c:v>14690</c:v>
                </c:pt>
                <c:pt idx="44">
                  <c:v>15597</c:v>
                </c:pt>
                <c:pt idx="45">
                  <c:v>15597</c:v>
                </c:pt>
                <c:pt idx="46">
                  <c:v>15597</c:v>
                </c:pt>
                <c:pt idx="47">
                  <c:v>15139</c:v>
                </c:pt>
                <c:pt idx="48">
                  <c:v>15139</c:v>
                </c:pt>
                <c:pt idx="49">
                  <c:v>15139</c:v>
                </c:pt>
                <c:pt idx="50">
                  <c:v>15139</c:v>
                </c:pt>
                <c:pt idx="51">
                  <c:v>14980</c:v>
                </c:pt>
                <c:pt idx="52">
                  <c:v>14732</c:v>
                </c:pt>
                <c:pt idx="53">
                  <c:v>14732</c:v>
                </c:pt>
                <c:pt idx="54">
                  <c:v>14732</c:v>
                </c:pt>
                <c:pt idx="55">
                  <c:v>14732</c:v>
                </c:pt>
                <c:pt idx="56">
                  <c:v>14851</c:v>
                </c:pt>
                <c:pt idx="57">
                  <c:v>14851</c:v>
                </c:pt>
                <c:pt idx="58">
                  <c:v>15662</c:v>
                </c:pt>
                <c:pt idx="59">
                  <c:v>15662</c:v>
                </c:pt>
                <c:pt idx="60">
                  <c:v>13733</c:v>
                </c:pt>
                <c:pt idx="61">
                  <c:v>13733</c:v>
                </c:pt>
                <c:pt idx="62">
                  <c:v>15635</c:v>
                </c:pt>
                <c:pt idx="63">
                  <c:v>15635</c:v>
                </c:pt>
                <c:pt idx="64">
                  <c:v>15888</c:v>
                </c:pt>
                <c:pt idx="65">
                  <c:v>15888</c:v>
                </c:pt>
                <c:pt idx="66">
                  <c:v>15888</c:v>
                </c:pt>
                <c:pt idx="67">
                  <c:v>15888</c:v>
                </c:pt>
                <c:pt idx="68">
                  <c:v>15832</c:v>
                </c:pt>
                <c:pt idx="69">
                  <c:v>15618</c:v>
                </c:pt>
                <c:pt idx="70">
                  <c:v>15618</c:v>
                </c:pt>
                <c:pt idx="71">
                  <c:v>15618</c:v>
                </c:pt>
                <c:pt idx="72">
                  <c:v>15775</c:v>
                </c:pt>
                <c:pt idx="73">
                  <c:v>15775</c:v>
                </c:pt>
                <c:pt idx="74">
                  <c:v>15775</c:v>
                </c:pt>
                <c:pt idx="75">
                  <c:v>15775</c:v>
                </c:pt>
                <c:pt idx="76">
                  <c:v>15992</c:v>
                </c:pt>
                <c:pt idx="77">
                  <c:v>15992</c:v>
                </c:pt>
                <c:pt idx="78">
                  <c:v>15992</c:v>
                </c:pt>
                <c:pt idx="79">
                  <c:v>15481</c:v>
                </c:pt>
                <c:pt idx="80">
                  <c:v>15481</c:v>
                </c:pt>
                <c:pt idx="81">
                  <c:v>15481</c:v>
                </c:pt>
                <c:pt idx="82">
                  <c:v>14322</c:v>
                </c:pt>
                <c:pt idx="83">
                  <c:v>14322</c:v>
                </c:pt>
                <c:pt idx="84">
                  <c:v>14322</c:v>
                </c:pt>
                <c:pt idx="85">
                  <c:v>14174</c:v>
                </c:pt>
                <c:pt idx="86">
                  <c:v>14174</c:v>
                </c:pt>
                <c:pt idx="87">
                  <c:v>14330</c:v>
                </c:pt>
                <c:pt idx="88">
                  <c:v>14330</c:v>
                </c:pt>
                <c:pt idx="89">
                  <c:v>14330</c:v>
                </c:pt>
                <c:pt idx="90">
                  <c:v>14330</c:v>
                </c:pt>
                <c:pt idx="91">
                  <c:v>14428</c:v>
                </c:pt>
                <c:pt idx="92">
                  <c:v>14428</c:v>
                </c:pt>
                <c:pt idx="93">
                  <c:v>14269</c:v>
                </c:pt>
                <c:pt idx="94">
                  <c:v>14269</c:v>
                </c:pt>
                <c:pt idx="95">
                  <c:v>14269</c:v>
                </c:pt>
                <c:pt idx="96">
                  <c:v>14062</c:v>
                </c:pt>
                <c:pt idx="97">
                  <c:v>14062</c:v>
                </c:pt>
                <c:pt idx="98">
                  <c:v>14062</c:v>
                </c:pt>
                <c:pt idx="99">
                  <c:v>13941</c:v>
                </c:pt>
                <c:pt idx="100">
                  <c:v>13941</c:v>
                </c:pt>
                <c:pt idx="101">
                  <c:v>13941</c:v>
                </c:pt>
                <c:pt idx="102">
                  <c:v>13941</c:v>
                </c:pt>
                <c:pt idx="103">
                  <c:v>13795</c:v>
                </c:pt>
                <c:pt idx="104">
                  <c:v>13795</c:v>
                </c:pt>
                <c:pt idx="105">
                  <c:v>13811</c:v>
                </c:pt>
                <c:pt idx="106">
                  <c:v>13811</c:v>
                </c:pt>
                <c:pt idx="107">
                  <c:v>13811</c:v>
                </c:pt>
                <c:pt idx="108">
                  <c:v>13811</c:v>
                </c:pt>
                <c:pt idx="109">
                  <c:v>13555</c:v>
                </c:pt>
                <c:pt idx="110">
                  <c:v>13555</c:v>
                </c:pt>
                <c:pt idx="111">
                  <c:v>61537</c:v>
                </c:pt>
                <c:pt idx="112">
                  <c:v>61537</c:v>
                </c:pt>
                <c:pt idx="113">
                  <c:v>13721</c:v>
                </c:pt>
                <c:pt idx="114">
                  <c:v>13721</c:v>
                </c:pt>
                <c:pt idx="115">
                  <c:v>13604</c:v>
                </c:pt>
                <c:pt idx="116">
                  <c:v>13503</c:v>
                </c:pt>
                <c:pt idx="117">
                  <c:v>13503</c:v>
                </c:pt>
                <c:pt idx="118">
                  <c:v>13422</c:v>
                </c:pt>
                <c:pt idx="119">
                  <c:v>13422</c:v>
                </c:pt>
                <c:pt idx="120">
                  <c:v>61015</c:v>
                </c:pt>
                <c:pt idx="121">
                  <c:v>61015</c:v>
                </c:pt>
                <c:pt idx="122">
                  <c:v>60333</c:v>
                </c:pt>
                <c:pt idx="123">
                  <c:v>60333</c:v>
                </c:pt>
                <c:pt idx="124">
                  <c:v>60333</c:v>
                </c:pt>
                <c:pt idx="125">
                  <c:v>60333</c:v>
                </c:pt>
                <c:pt idx="126">
                  <c:v>60333</c:v>
                </c:pt>
                <c:pt idx="127">
                  <c:v>64217</c:v>
                </c:pt>
                <c:pt idx="128">
                  <c:v>62303</c:v>
                </c:pt>
                <c:pt idx="129">
                  <c:v>62303</c:v>
                </c:pt>
                <c:pt idx="130">
                  <c:v>62303</c:v>
                </c:pt>
                <c:pt idx="131">
                  <c:v>12358</c:v>
                </c:pt>
                <c:pt idx="132">
                  <c:v>12358</c:v>
                </c:pt>
                <c:pt idx="133">
                  <c:v>12208</c:v>
                </c:pt>
                <c:pt idx="134">
                  <c:v>11200</c:v>
                </c:pt>
                <c:pt idx="135">
                  <c:v>11200</c:v>
                </c:pt>
                <c:pt idx="136">
                  <c:v>11200</c:v>
                </c:pt>
                <c:pt idx="137">
                  <c:v>11200</c:v>
                </c:pt>
                <c:pt idx="138">
                  <c:v>11046</c:v>
                </c:pt>
                <c:pt idx="139">
                  <c:v>11046</c:v>
                </c:pt>
                <c:pt idx="140">
                  <c:v>11163</c:v>
                </c:pt>
                <c:pt idx="141">
                  <c:v>11105</c:v>
                </c:pt>
                <c:pt idx="142">
                  <c:v>11105</c:v>
                </c:pt>
                <c:pt idx="143">
                  <c:v>11105</c:v>
                </c:pt>
                <c:pt idx="144">
                  <c:v>11105</c:v>
                </c:pt>
                <c:pt idx="145">
                  <c:v>11105</c:v>
                </c:pt>
                <c:pt idx="146">
                  <c:v>11076</c:v>
                </c:pt>
                <c:pt idx="147">
                  <c:v>11076</c:v>
                </c:pt>
                <c:pt idx="148">
                  <c:v>11076</c:v>
                </c:pt>
                <c:pt idx="149">
                  <c:v>11076</c:v>
                </c:pt>
                <c:pt idx="150">
                  <c:v>11289</c:v>
                </c:pt>
                <c:pt idx="151">
                  <c:v>11095</c:v>
                </c:pt>
                <c:pt idx="152">
                  <c:v>11095</c:v>
                </c:pt>
                <c:pt idx="153">
                  <c:v>11328</c:v>
                </c:pt>
                <c:pt idx="154">
                  <c:v>11328</c:v>
                </c:pt>
                <c:pt idx="155">
                  <c:v>11328</c:v>
                </c:pt>
                <c:pt idx="156">
                  <c:v>11328</c:v>
                </c:pt>
                <c:pt idx="157">
                  <c:v>11565</c:v>
                </c:pt>
                <c:pt idx="158">
                  <c:v>11565</c:v>
                </c:pt>
                <c:pt idx="159">
                  <c:v>11565</c:v>
                </c:pt>
                <c:pt idx="160">
                  <c:v>11565</c:v>
                </c:pt>
                <c:pt idx="161">
                  <c:v>11565</c:v>
                </c:pt>
                <c:pt idx="162">
                  <c:v>11790</c:v>
                </c:pt>
                <c:pt idx="163">
                  <c:v>11725</c:v>
                </c:pt>
                <c:pt idx="164">
                  <c:v>11725</c:v>
                </c:pt>
                <c:pt idx="165">
                  <c:v>11725</c:v>
                </c:pt>
                <c:pt idx="166">
                  <c:v>11725</c:v>
                </c:pt>
                <c:pt idx="167">
                  <c:v>11725</c:v>
                </c:pt>
                <c:pt idx="168">
                  <c:v>11761</c:v>
                </c:pt>
                <c:pt idx="169">
                  <c:v>11374</c:v>
                </c:pt>
                <c:pt idx="170">
                  <c:v>11374</c:v>
                </c:pt>
                <c:pt idx="171">
                  <c:v>11049</c:v>
                </c:pt>
                <c:pt idx="172">
                  <c:v>11049</c:v>
                </c:pt>
                <c:pt idx="173">
                  <c:v>11049</c:v>
                </c:pt>
                <c:pt idx="174">
                  <c:v>11049</c:v>
                </c:pt>
                <c:pt idx="175">
                  <c:v>11137</c:v>
                </c:pt>
                <c:pt idx="176">
                  <c:v>11137</c:v>
                </c:pt>
                <c:pt idx="177">
                  <c:v>11137</c:v>
                </c:pt>
                <c:pt idx="178">
                  <c:v>11137</c:v>
                </c:pt>
                <c:pt idx="179">
                  <c:v>11516</c:v>
                </c:pt>
                <c:pt idx="180">
                  <c:v>11516</c:v>
                </c:pt>
                <c:pt idx="181">
                  <c:v>11516</c:v>
                </c:pt>
                <c:pt idx="182">
                  <c:v>11289</c:v>
                </c:pt>
                <c:pt idx="183">
                  <c:v>11289</c:v>
                </c:pt>
                <c:pt idx="184">
                  <c:v>11289</c:v>
                </c:pt>
                <c:pt idx="185">
                  <c:v>11132</c:v>
                </c:pt>
                <c:pt idx="186">
                  <c:v>11132</c:v>
                </c:pt>
                <c:pt idx="187">
                  <c:v>11132</c:v>
                </c:pt>
                <c:pt idx="188">
                  <c:v>11132</c:v>
                </c:pt>
                <c:pt idx="189">
                  <c:v>11235</c:v>
                </c:pt>
                <c:pt idx="190">
                  <c:v>11235</c:v>
                </c:pt>
                <c:pt idx="191">
                  <c:v>11221</c:v>
                </c:pt>
                <c:pt idx="192">
                  <c:v>11221</c:v>
                </c:pt>
                <c:pt idx="193">
                  <c:v>11221</c:v>
                </c:pt>
                <c:pt idx="194">
                  <c:v>10694</c:v>
                </c:pt>
                <c:pt idx="195">
                  <c:v>10682</c:v>
                </c:pt>
                <c:pt idx="196">
                  <c:v>10682</c:v>
                </c:pt>
                <c:pt idx="197">
                  <c:v>10682</c:v>
                </c:pt>
                <c:pt idx="198">
                  <c:v>10533</c:v>
                </c:pt>
                <c:pt idx="199">
                  <c:v>10628</c:v>
                </c:pt>
                <c:pt idx="200">
                  <c:v>10628</c:v>
                </c:pt>
                <c:pt idx="201">
                  <c:v>10628</c:v>
                </c:pt>
                <c:pt idx="202">
                  <c:v>10628</c:v>
                </c:pt>
                <c:pt idx="203">
                  <c:v>10628</c:v>
                </c:pt>
                <c:pt idx="204">
                  <c:v>9933</c:v>
                </c:pt>
                <c:pt idx="205">
                  <c:v>9933</c:v>
                </c:pt>
                <c:pt idx="206">
                  <c:v>10247</c:v>
                </c:pt>
                <c:pt idx="207">
                  <c:v>10247</c:v>
                </c:pt>
                <c:pt idx="208">
                  <c:v>10247</c:v>
                </c:pt>
                <c:pt idx="209">
                  <c:v>10700</c:v>
                </c:pt>
                <c:pt idx="210">
                  <c:v>10700</c:v>
                </c:pt>
                <c:pt idx="211">
                  <c:v>10700</c:v>
                </c:pt>
                <c:pt idx="212">
                  <c:v>10372</c:v>
                </c:pt>
                <c:pt idx="213">
                  <c:v>10372</c:v>
                </c:pt>
                <c:pt idx="214">
                  <c:v>10372</c:v>
                </c:pt>
                <c:pt idx="215">
                  <c:v>8954</c:v>
                </c:pt>
                <c:pt idx="216">
                  <c:v>8954</c:v>
                </c:pt>
                <c:pt idx="217">
                  <c:v>8749</c:v>
                </c:pt>
                <c:pt idx="218">
                  <c:v>8749</c:v>
                </c:pt>
                <c:pt idx="219">
                  <c:v>8749</c:v>
                </c:pt>
                <c:pt idx="220">
                  <c:v>8749</c:v>
                </c:pt>
                <c:pt idx="221">
                  <c:v>8759</c:v>
                </c:pt>
                <c:pt idx="222">
                  <c:v>8798</c:v>
                </c:pt>
                <c:pt idx="223">
                  <c:v>8798</c:v>
                </c:pt>
                <c:pt idx="224">
                  <c:v>8798</c:v>
                </c:pt>
                <c:pt idx="225">
                  <c:v>8798</c:v>
                </c:pt>
                <c:pt idx="226">
                  <c:v>8798</c:v>
                </c:pt>
                <c:pt idx="227">
                  <c:v>8716</c:v>
                </c:pt>
                <c:pt idx="228">
                  <c:v>8716</c:v>
                </c:pt>
                <c:pt idx="229">
                  <c:v>8576</c:v>
                </c:pt>
                <c:pt idx="230">
                  <c:v>8576</c:v>
                </c:pt>
                <c:pt idx="231">
                  <c:v>8576</c:v>
                </c:pt>
                <c:pt idx="232">
                  <c:v>8576</c:v>
                </c:pt>
                <c:pt idx="233">
                  <c:v>8567</c:v>
                </c:pt>
                <c:pt idx="234">
                  <c:v>8625</c:v>
                </c:pt>
                <c:pt idx="235">
                  <c:v>8625</c:v>
                </c:pt>
                <c:pt idx="236">
                  <c:v>8625</c:v>
                </c:pt>
                <c:pt idx="237">
                  <c:v>8625</c:v>
                </c:pt>
                <c:pt idx="238">
                  <c:v>8481</c:v>
                </c:pt>
                <c:pt idx="239">
                  <c:v>8481</c:v>
                </c:pt>
                <c:pt idx="240">
                  <c:v>8303</c:v>
                </c:pt>
                <c:pt idx="241">
                  <c:v>8303</c:v>
                </c:pt>
                <c:pt idx="242">
                  <c:v>8303</c:v>
                </c:pt>
                <c:pt idx="243">
                  <c:v>8303</c:v>
                </c:pt>
                <c:pt idx="244">
                  <c:v>8913</c:v>
                </c:pt>
                <c:pt idx="245">
                  <c:v>8913</c:v>
                </c:pt>
                <c:pt idx="246">
                  <c:v>7928</c:v>
                </c:pt>
                <c:pt idx="247">
                  <c:v>7928</c:v>
                </c:pt>
                <c:pt idx="248">
                  <c:v>7928</c:v>
                </c:pt>
                <c:pt idx="249">
                  <c:v>7928</c:v>
                </c:pt>
                <c:pt idx="250">
                  <c:v>7738</c:v>
                </c:pt>
                <c:pt idx="251">
                  <c:v>7738</c:v>
                </c:pt>
                <c:pt idx="252">
                  <c:v>7889</c:v>
                </c:pt>
                <c:pt idx="253">
                  <c:v>7314</c:v>
                </c:pt>
                <c:pt idx="254">
                  <c:v>7420</c:v>
                </c:pt>
                <c:pt idx="255">
                  <c:v>7420</c:v>
                </c:pt>
                <c:pt idx="256">
                  <c:v>6743</c:v>
                </c:pt>
                <c:pt idx="257">
                  <c:v>6659</c:v>
                </c:pt>
                <c:pt idx="258">
                  <c:v>6598</c:v>
                </c:pt>
                <c:pt idx="259">
                  <c:v>6598</c:v>
                </c:pt>
                <c:pt idx="260">
                  <c:v>6506</c:v>
                </c:pt>
                <c:pt idx="261">
                  <c:v>6506</c:v>
                </c:pt>
                <c:pt idx="262">
                  <c:v>6506</c:v>
                </c:pt>
                <c:pt idx="263">
                  <c:v>6732</c:v>
                </c:pt>
                <c:pt idx="264">
                  <c:v>6732</c:v>
                </c:pt>
                <c:pt idx="265">
                  <c:v>6732</c:v>
                </c:pt>
                <c:pt idx="266">
                  <c:v>6682</c:v>
                </c:pt>
                <c:pt idx="267">
                  <c:v>6682</c:v>
                </c:pt>
                <c:pt idx="268">
                  <c:v>6682</c:v>
                </c:pt>
                <c:pt idx="269">
                  <c:v>6367</c:v>
                </c:pt>
                <c:pt idx="270">
                  <c:v>7279</c:v>
                </c:pt>
                <c:pt idx="271">
                  <c:v>7279</c:v>
                </c:pt>
                <c:pt idx="272">
                  <c:v>7279</c:v>
                </c:pt>
                <c:pt idx="273">
                  <c:v>6999</c:v>
                </c:pt>
                <c:pt idx="274">
                  <c:v>6999</c:v>
                </c:pt>
                <c:pt idx="275">
                  <c:v>6386</c:v>
                </c:pt>
                <c:pt idx="276">
                  <c:v>6386</c:v>
                </c:pt>
                <c:pt idx="277">
                  <c:v>6386</c:v>
                </c:pt>
                <c:pt idx="278">
                  <c:v>6427</c:v>
                </c:pt>
                <c:pt idx="279">
                  <c:v>6362</c:v>
                </c:pt>
                <c:pt idx="280">
                  <c:v>6154</c:v>
                </c:pt>
                <c:pt idx="281">
                  <c:v>6154</c:v>
                </c:pt>
                <c:pt idx="282">
                  <c:v>-954</c:v>
                </c:pt>
                <c:pt idx="283">
                  <c:v>-954</c:v>
                </c:pt>
                <c:pt idx="284">
                  <c:v>-954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82827226383936"/>
        </c:manualLayout>
      </c:layout>
      <c:lineChart>
        <c:grouping val="stacked"/>
        <c:varyColors val="0"/>
        <c:ser>
          <c:idx val="0"/>
          <c:order val="0"/>
          <c:tx>
            <c:strRef>
              <c:f>HD!$AB$2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HD!$AB$3:$AB$380</c:f>
              <c:numCache>
                <c:formatCode>General</c:formatCode>
                <c:ptCount val="378"/>
                <c:pt idx="0">
                  <c:v>17120</c:v>
                </c:pt>
                <c:pt idx="1">
                  <c:v>17120</c:v>
                </c:pt>
                <c:pt idx="2">
                  <c:v>17120</c:v>
                </c:pt>
                <c:pt idx="3">
                  <c:v>6852</c:v>
                </c:pt>
                <c:pt idx="4">
                  <c:v>6852</c:v>
                </c:pt>
                <c:pt idx="5">
                  <c:v>29876</c:v>
                </c:pt>
                <c:pt idx="6">
                  <c:v>29876</c:v>
                </c:pt>
                <c:pt idx="7">
                  <c:v>29876</c:v>
                </c:pt>
                <c:pt idx="8">
                  <c:v>36531</c:v>
                </c:pt>
                <c:pt idx="9">
                  <c:v>36531</c:v>
                </c:pt>
                <c:pt idx="10">
                  <c:v>44790</c:v>
                </c:pt>
                <c:pt idx="11">
                  <c:v>44790</c:v>
                </c:pt>
                <c:pt idx="12">
                  <c:v>44790</c:v>
                </c:pt>
                <c:pt idx="13">
                  <c:v>47592</c:v>
                </c:pt>
                <c:pt idx="14">
                  <c:v>47592</c:v>
                </c:pt>
                <c:pt idx="15">
                  <c:v>47592</c:v>
                </c:pt>
                <c:pt idx="16">
                  <c:v>47592</c:v>
                </c:pt>
                <c:pt idx="17">
                  <c:v>47592</c:v>
                </c:pt>
                <c:pt idx="18">
                  <c:v>51550</c:v>
                </c:pt>
                <c:pt idx="19">
                  <c:v>51550</c:v>
                </c:pt>
                <c:pt idx="20">
                  <c:v>54064</c:v>
                </c:pt>
                <c:pt idx="21">
                  <c:v>54064</c:v>
                </c:pt>
                <c:pt idx="22">
                  <c:v>54064</c:v>
                </c:pt>
                <c:pt idx="23">
                  <c:v>54064</c:v>
                </c:pt>
                <c:pt idx="24">
                  <c:v>11503</c:v>
                </c:pt>
                <c:pt idx="25">
                  <c:v>10977</c:v>
                </c:pt>
                <c:pt idx="26">
                  <c:v>10977</c:v>
                </c:pt>
                <c:pt idx="27">
                  <c:v>10977</c:v>
                </c:pt>
                <c:pt idx="28">
                  <c:v>10977</c:v>
                </c:pt>
                <c:pt idx="29">
                  <c:v>11502</c:v>
                </c:pt>
                <c:pt idx="30">
                  <c:v>50029</c:v>
                </c:pt>
                <c:pt idx="31">
                  <c:v>50579</c:v>
                </c:pt>
                <c:pt idx="32">
                  <c:v>50579</c:v>
                </c:pt>
                <c:pt idx="33">
                  <c:v>50579</c:v>
                </c:pt>
                <c:pt idx="34">
                  <c:v>50579</c:v>
                </c:pt>
                <c:pt idx="35">
                  <c:v>52556</c:v>
                </c:pt>
                <c:pt idx="36">
                  <c:v>52556</c:v>
                </c:pt>
                <c:pt idx="37">
                  <c:v>52556</c:v>
                </c:pt>
                <c:pt idx="38">
                  <c:v>52556</c:v>
                </c:pt>
                <c:pt idx="39">
                  <c:v>53522</c:v>
                </c:pt>
                <c:pt idx="40">
                  <c:v>53522</c:v>
                </c:pt>
                <c:pt idx="41">
                  <c:v>57117</c:v>
                </c:pt>
                <c:pt idx="42">
                  <c:v>57117</c:v>
                </c:pt>
                <c:pt idx="43">
                  <c:v>57117</c:v>
                </c:pt>
                <c:pt idx="44">
                  <c:v>58199</c:v>
                </c:pt>
                <c:pt idx="45">
                  <c:v>58199</c:v>
                </c:pt>
                <c:pt idx="46">
                  <c:v>58199</c:v>
                </c:pt>
                <c:pt idx="47">
                  <c:v>57925</c:v>
                </c:pt>
                <c:pt idx="48">
                  <c:v>57925</c:v>
                </c:pt>
                <c:pt idx="49">
                  <c:v>57925</c:v>
                </c:pt>
                <c:pt idx="50">
                  <c:v>57925</c:v>
                </c:pt>
                <c:pt idx="51">
                  <c:v>58081</c:v>
                </c:pt>
                <c:pt idx="52">
                  <c:v>57844</c:v>
                </c:pt>
                <c:pt idx="53">
                  <c:v>57844</c:v>
                </c:pt>
                <c:pt idx="54">
                  <c:v>57844</c:v>
                </c:pt>
                <c:pt idx="55">
                  <c:v>57844</c:v>
                </c:pt>
                <c:pt idx="56">
                  <c:v>57572</c:v>
                </c:pt>
                <c:pt idx="57">
                  <c:v>57572</c:v>
                </c:pt>
                <c:pt idx="58">
                  <c:v>58634</c:v>
                </c:pt>
                <c:pt idx="59">
                  <c:v>58634</c:v>
                </c:pt>
                <c:pt idx="60">
                  <c:v>11904</c:v>
                </c:pt>
                <c:pt idx="61">
                  <c:v>11182</c:v>
                </c:pt>
                <c:pt idx="62">
                  <c:v>58287</c:v>
                </c:pt>
                <c:pt idx="63">
                  <c:v>58287</c:v>
                </c:pt>
                <c:pt idx="64">
                  <c:v>59461</c:v>
                </c:pt>
                <c:pt idx="65">
                  <c:v>59461</c:v>
                </c:pt>
                <c:pt idx="66">
                  <c:v>59461</c:v>
                </c:pt>
                <c:pt idx="67">
                  <c:v>59461</c:v>
                </c:pt>
                <c:pt idx="68">
                  <c:v>59970</c:v>
                </c:pt>
                <c:pt idx="69">
                  <c:v>61323</c:v>
                </c:pt>
                <c:pt idx="70">
                  <c:v>61323</c:v>
                </c:pt>
                <c:pt idx="71">
                  <c:v>61323</c:v>
                </c:pt>
                <c:pt idx="72">
                  <c:v>64831</c:v>
                </c:pt>
                <c:pt idx="73">
                  <c:v>64831</c:v>
                </c:pt>
                <c:pt idx="74">
                  <c:v>64831</c:v>
                </c:pt>
                <c:pt idx="75">
                  <c:v>64831</c:v>
                </c:pt>
                <c:pt idx="76">
                  <c:v>66005</c:v>
                </c:pt>
                <c:pt idx="77">
                  <c:v>66005</c:v>
                </c:pt>
                <c:pt idx="78">
                  <c:v>66005</c:v>
                </c:pt>
                <c:pt idx="79">
                  <c:v>66734</c:v>
                </c:pt>
                <c:pt idx="80">
                  <c:v>66734</c:v>
                </c:pt>
                <c:pt idx="81">
                  <c:v>66734</c:v>
                </c:pt>
                <c:pt idx="82">
                  <c:v>67566</c:v>
                </c:pt>
                <c:pt idx="83">
                  <c:v>67566</c:v>
                </c:pt>
                <c:pt idx="84">
                  <c:v>67566</c:v>
                </c:pt>
                <c:pt idx="85">
                  <c:v>69059</c:v>
                </c:pt>
                <c:pt idx="86">
                  <c:v>69059</c:v>
                </c:pt>
                <c:pt idx="87">
                  <c:v>70617</c:v>
                </c:pt>
                <c:pt idx="88">
                  <c:v>70617</c:v>
                </c:pt>
                <c:pt idx="89">
                  <c:v>70617</c:v>
                </c:pt>
                <c:pt idx="90">
                  <c:v>70617</c:v>
                </c:pt>
                <c:pt idx="91">
                  <c:v>71132</c:v>
                </c:pt>
                <c:pt idx="92">
                  <c:v>71132</c:v>
                </c:pt>
                <c:pt idx="93">
                  <c:v>70940</c:v>
                </c:pt>
                <c:pt idx="94">
                  <c:v>70940</c:v>
                </c:pt>
                <c:pt idx="95">
                  <c:v>70940</c:v>
                </c:pt>
                <c:pt idx="96">
                  <c:v>70649</c:v>
                </c:pt>
                <c:pt idx="97">
                  <c:v>70649</c:v>
                </c:pt>
                <c:pt idx="98">
                  <c:v>70649</c:v>
                </c:pt>
                <c:pt idx="99">
                  <c:v>72252</c:v>
                </c:pt>
                <c:pt idx="100">
                  <c:v>72252</c:v>
                </c:pt>
                <c:pt idx="101">
                  <c:v>72252</c:v>
                </c:pt>
                <c:pt idx="102">
                  <c:v>72252</c:v>
                </c:pt>
                <c:pt idx="103">
                  <c:v>72954</c:v>
                </c:pt>
                <c:pt idx="104">
                  <c:v>72954</c:v>
                </c:pt>
                <c:pt idx="105">
                  <c:v>73538</c:v>
                </c:pt>
                <c:pt idx="106">
                  <c:v>73538</c:v>
                </c:pt>
                <c:pt idx="107">
                  <c:v>73538</c:v>
                </c:pt>
                <c:pt idx="108">
                  <c:v>73538</c:v>
                </c:pt>
                <c:pt idx="109">
                  <c:v>73523</c:v>
                </c:pt>
                <c:pt idx="110">
                  <c:v>73523</c:v>
                </c:pt>
                <c:pt idx="111">
                  <c:v>68153</c:v>
                </c:pt>
                <c:pt idx="112">
                  <c:v>68153</c:v>
                </c:pt>
                <c:pt idx="113">
                  <c:v>72405</c:v>
                </c:pt>
                <c:pt idx="114">
                  <c:v>72405</c:v>
                </c:pt>
                <c:pt idx="115">
                  <c:v>73875</c:v>
                </c:pt>
                <c:pt idx="116">
                  <c:v>74145</c:v>
                </c:pt>
                <c:pt idx="117">
                  <c:v>74145</c:v>
                </c:pt>
                <c:pt idx="118">
                  <c:v>74634</c:v>
                </c:pt>
                <c:pt idx="119">
                  <c:v>74634</c:v>
                </c:pt>
                <c:pt idx="120">
                  <c:v>69334</c:v>
                </c:pt>
                <c:pt idx="121">
                  <c:v>69334</c:v>
                </c:pt>
                <c:pt idx="122">
                  <c:v>69334</c:v>
                </c:pt>
                <c:pt idx="123">
                  <c:v>69586</c:v>
                </c:pt>
                <c:pt idx="124">
                  <c:v>69586</c:v>
                </c:pt>
                <c:pt idx="125">
                  <c:v>69586</c:v>
                </c:pt>
                <c:pt idx="126">
                  <c:v>69237</c:v>
                </c:pt>
                <c:pt idx="127">
                  <c:v>69237</c:v>
                </c:pt>
                <c:pt idx="128">
                  <c:v>67767</c:v>
                </c:pt>
                <c:pt idx="129">
                  <c:v>67767</c:v>
                </c:pt>
                <c:pt idx="130">
                  <c:v>67767</c:v>
                </c:pt>
                <c:pt idx="131">
                  <c:v>76130</c:v>
                </c:pt>
                <c:pt idx="132">
                  <c:v>76130</c:v>
                </c:pt>
                <c:pt idx="133">
                  <c:v>77631</c:v>
                </c:pt>
                <c:pt idx="134">
                  <c:v>79449</c:v>
                </c:pt>
                <c:pt idx="135">
                  <c:v>79449</c:v>
                </c:pt>
                <c:pt idx="136">
                  <c:v>79449</c:v>
                </c:pt>
                <c:pt idx="137">
                  <c:v>79449</c:v>
                </c:pt>
                <c:pt idx="138">
                  <c:v>78490</c:v>
                </c:pt>
                <c:pt idx="139">
                  <c:v>78490</c:v>
                </c:pt>
                <c:pt idx="140">
                  <c:v>77978</c:v>
                </c:pt>
                <c:pt idx="141">
                  <c:v>78717</c:v>
                </c:pt>
                <c:pt idx="142">
                  <c:v>78717</c:v>
                </c:pt>
                <c:pt idx="143">
                  <c:v>78717</c:v>
                </c:pt>
                <c:pt idx="144">
                  <c:v>78717</c:v>
                </c:pt>
                <c:pt idx="145">
                  <c:v>78717</c:v>
                </c:pt>
                <c:pt idx="146">
                  <c:v>78717</c:v>
                </c:pt>
                <c:pt idx="147">
                  <c:v>78717</c:v>
                </c:pt>
                <c:pt idx="148">
                  <c:v>78717</c:v>
                </c:pt>
                <c:pt idx="149">
                  <c:v>78717</c:v>
                </c:pt>
                <c:pt idx="150">
                  <c:v>80254</c:v>
                </c:pt>
                <c:pt idx="151">
                  <c:v>80535</c:v>
                </c:pt>
                <c:pt idx="152">
                  <c:v>80535</c:v>
                </c:pt>
                <c:pt idx="153">
                  <c:v>79279</c:v>
                </c:pt>
                <c:pt idx="154">
                  <c:v>79279</c:v>
                </c:pt>
                <c:pt idx="155">
                  <c:v>79279</c:v>
                </c:pt>
                <c:pt idx="156">
                  <c:v>79279</c:v>
                </c:pt>
                <c:pt idx="157">
                  <c:v>77850</c:v>
                </c:pt>
                <c:pt idx="158">
                  <c:v>77850</c:v>
                </c:pt>
                <c:pt idx="159">
                  <c:v>77850</c:v>
                </c:pt>
                <c:pt idx="160">
                  <c:v>77850</c:v>
                </c:pt>
                <c:pt idx="161">
                  <c:v>77850</c:v>
                </c:pt>
                <c:pt idx="162">
                  <c:v>77785</c:v>
                </c:pt>
                <c:pt idx="163">
                  <c:v>79831</c:v>
                </c:pt>
                <c:pt idx="164">
                  <c:v>79831</c:v>
                </c:pt>
                <c:pt idx="165">
                  <c:v>79831</c:v>
                </c:pt>
                <c:pt idx="166">
                  <c:v>79831</c:v>
                </c:pt>
                <c:pt idx="167">
                  <c:v>79831</c:v>
                </c:pt>
                <c:pt idx="168">
                  <c:v>79784</c:v>
                </c:pt>
                <c:pt idx="169">
                  <c:v>79784</c:v>
                </c:pt>
                <c:pt idx="170">
                  <c:v>79012</c:v>
                </c:pt>
                <c:pt idx="171">
                  <c:v>78141</c:v>
                </c:pt>
                <c:pt idx="172">
                  <c:v>78141</c:v>
                </c:pt>
                <c:pt idx="173">
                  <c:v>78141</c:v>
                </c:pt>
                <c:pt idx="174">
                  <c:v>78857</c:v>
                </c:pt>
                <c:pt idx="175">
                  <c:v>78857</c:v>
                </c:pt>
                <c:pt idx="176">
                  <c:v>78857</c:v>
                </c:pt>
                <c:pt idx="177">
                  <c:v>78857</c:v>
                </c:pt>
                <c:pt idx="178">
                  <c:v>78857</c:v>
                </c:pt>
                <c:pt idx="179">
                  <c:v>77798</c:v>
                </c:pt>
                <c:pt idx="180">
                  <c:v>77798</c:v>
                </c:pt>
                <c:pt idx="181">
                  <c:v>77798</c:v>
                </c:pt>
                <c:pt idx="182">
                  <c:v>77481</c:v>
                </c:pt>
                <c:pt idx="183">
                  <c:v>77481</c:v>
                </c:pt>
                <c:pt idx="184">
                  <c:v>77481</c:v>
                </c:pt>
                <c:pt idx="185">
                  <c:v>78519</c:v>
                </c:pt>
                <c:pt idx="186">
                  <c:v>78519</c:v>
                </c:pt>
                <c:pt idx="187">
                  <c:v>78519</c:v>
                </c:pt>
                <c:pt idx="188">
                  <c:v>78519</c:v>
                </c:pt>
                <c:pt idx="189">
                  <c:v>78902</c:v>
                </c:pt>
                <c:pt idx="190">
                  <c:v>78902</c:v>
                </c:pt>
                <c:pt idx="191">
                  <c:v>78663</c:v>
                </c:pt>
                <c:pt idx="192">
                  <c:v>78663</c:v>
                </c:pt>
                <c:pt idx="193">
                  <c:v>78663</c:v>
                </c:pt>
                <c:pt idx="194">
                  <c:v>80886</c:v>
                </c:pt>
                <c:pt idx="195">
                  <c:v>81249</c:v>
                </c:pt>
                <c:pt idx="196">
                  <c:v>80211</c:v>
                </c:pt>
                <c:pt idx="197">
                  <c:v>80211</c:v>
                </c:pt>
                <c:pt idx="198">
                  <c:v>80211</c:v>
                </c:pt>
                <c:pt idx="199">
                  <c:v>80558</c:v>
                </c:pt>
                <c:pt idx="200">
                  <c:v>80558</c:v>
                </c:pt>
                <c:pt idx="201">
                  <c:v>80558</c:v>
                </c:pt>
                <c:pt idx="202">
                  <c:v>80558</c:v>
                </c:pt>
                <c:pt idx="203">
                  <c:v>80558</c:v>
                </c:pt>
                <c:pt idx="204">
                  <c:v>80951</c:v>
                </c:pt>
                <c:pt idx="205">
                  <c:v>80951</c:v>
                </c:pt>
                <c:pt idx="206">
                  <c:v>81417</c:v>
                </c:pt>
                <c:pt idx="207">
                  <c:v>81417</c:v>
                </c:pt>
                <c:pt idx="208">
                  <c:v>81417</c:v>
                </c:pt>
                <c:pt idx="209">
                  <c:v>82580</c:v>
                </c:pt>
                <c:pt idx="210">
                  <c:v>82580</c:v>
                </c:pt>
                <c:pt idx="211">
                  <c:v>82580</c:v>
                </c:pt>
                <c:pt idx="212">
                  <c:v>84237</c:v>
                </c:pt>
                <c:pt idx="213">
                  <c:v>84237</c:v>
                </c:pt>
                <c:pt idx="214">
                  <c:v>84237</c:v>
                </c:pt>
                <c:pt idx="215">
                  <c:v>85457</c:v>
                </c:pt>
                <c:pt idx="216">
                  <c:v>85457</c:v>
                </c:pt>
                <c:pt idx="217">
                  <c:v>85590</c:v>
                </c:pt>
                <c:pt idx="218">
                  <c:v>85590</c:v>
                </c:pt>
                <c:pt idx="219">
                  <c:v>85590</c:v>
                </c:pt>
                <c:pt idx="220">
                  <c:v>85590</c:v>
                </c:pt>
                <c:pt idx="221">
                  <c:v>86025</c:v>
                </c:pt>
                <c:pt idx="222">
                  <c:v>85229</c:v>
                </c:pt>
                <c:pt idx="223">
                  <c:v>85229</c:v>
                </c:pt>
                <c:pt idx="224">
                  <c:v>85229</c:v>
                </c:pt>
                <c:pt idx="225">
                  <c:v>85229</c:v>
                </c:pt>
                <c:pt idx="226">
                  <c:v>85229</c:v>
                </c:pt>
                <c:pt idx="227">
                  <c:v>84235</c:v>
                </c:pt>
                <c:pt idx="228">
                  <c:v>83682</c:v>
                </c:pt>
                <c:pt idx="229">
                  <c:v>83682</c:v>
                </c:pt>
                <c:pt idx="230">
                  <c:v>83682</c:v>
                </c:pt>
                <c:pt idx="231">
                  <c:v>83682</c:v>
                </c:pt>
                <c:pt idx="232">
                  <c:v>83682</c:v>
                </c:pt>
                <c:pt idx="233">
                  <c:v>83729</c:v>
                </c:pt>
                <c:pt idx="234">
                  <c:v>84820</c:v>
                </c:pt>
                <c:pt idx="235">
                  <c:v>84820</c:v>
                </c:pt>
                <c:pt idx="236">
                  <c:v>84820</c:v>
                </c:pt>
                <c:pt idx="237">
                  <c:v>84820</c:v>
                </c:pt>
                <c:pt idx="238">
                  <c:v>84539</c:v>
                </c:pt>
                <c:pt idx="239">
                  <c:v>84539</c:v>
                </c:pt>
                <c:pt idx="240">
                  <c:v>84159</c:v>
                </c:pt>
                <c:pt idx="241">
                  <c:v>84159</c:v>
                </c:pt>
                <c:pt idx="242">
                  <c:v>84159</c:v>
                </c:pt>
                <c:pt idx="243">
                  <c:v>84159</c:v>
                </c:pt>
                <c:pt idx="244">
                  <c:v>84999</c:v>
                </c:pt>
                <c:pt idx="245">
                  <c:v>84999</c:v>
                </c:pt>
                <c:pt idx="246">
                  <c:v>85940</c:v>
                </c:pt>
                <c:pt idx="247">
                  <c:v>85940</c:v>
                </c:pt>
                <c:pt idx="248">
                  <c:v>85940</c:v>
                </c:pt>
                <c:pt idx="249">
                  <c:v>85940</c:v>
                </c:pt>
                <c:pt idx="250">
                  <c:v>86269</c:v>
                </c:pt>
                <c:pt idx="251">
                  <c:v>86269</c:v>
                </c:pt>
                <c:pt idx="252">
                  <c:v>86825</c:v>
                </c:pt>
                <c:pt idx="253">
                  <c:v>87582</c:v>
                </c:pt>
                <c:pt idx="254">
                  <c:v>86913</c:v>
                </c:pt>
                <c:pt idx="255">
                  <c:v>86913</c:v>
                </c:pt>
                <c:pt idx="256">
                  <c:v>86813</c:v>
                </c:pt>
                <c:pt idx="257">
                  <c:v>86813</c:v>
                </c:pt>
                <c:pt idx="258">
                  <c:v>86085</c:v>
                </c:pt>
                <c:pt idx="259">
                  <c:v>86085</c:v>
                </c:pt>
                <c:pt idx="260">
                  <c:v>86085</c:v>
                </c:pt>
                <c:pt idx="261">
                  <c:v>84637</c:v>
                </c:pt>
                <c:pt idx="262">
                  <c:v>84637</c:v>
                </c:pt>
                <c:pt idx="263">
                  <c:v>84738</c:v>
                </c:pt>
                <c:pt idx="264">
                  <c:v>84738</c:v>
                </c:pt>
                <c:pt idx="265">
                  <c:v>84738</c:v>
                </c:pt>
                <c:pt idx="266">
                  <c:v>84284</c:v>
                </c:pt>
                <c:pt idx="267">
                  <c:v>84284</c:v>
                </c:pt>
                <c:pt idx="268">
                  <c:v>84284</c:v>
                </c:pt>
                <c:pt idx="269">
                  <c:v>15500</c:v>
                </c:pt>
                <c:pt idx="270">
                  <c:v>83848</c:v>
                </c:pt>
                <c:pt idx="271">
                  <c:v>83848</c:v>
                </c:pt>
                <c:pt idx="272">
                  <c:v>83848</c:v>
                </c:pt>
                <c:pt idx="273">
                  <c:v>84199</c:v>
                </c:pt>
                <c:pt idx="274">
                  <c:v>84199</c:v>
                </c:pt>
                <c:pt idx="275">
                  <c:v>15429</c:v>
                </c:pt>
                <c:pt idx="276">
                  <c:v>15429</c:v>
                </c:pt>
                <c:pt idx="277">
                  <c:v>15429</c:v>
                </c:pt>
                <c:pt idx="278">
                  <c:v>16780</c:v>
                </c:pt>
                <c:pt idx="279">
                  <c:v>18113</c:v>
                </c:pt>
                <c:pt idx="280">
                  <c:v>18239</c:v>
                </c:pt>
                <c:pt idx="281">
                  <c:v>18239</c:v>
                </c:pt>
                <c:pt idx="282">
                  <c:v>17249</c:v>
                </c:pt>
                <c:pt idx="283">
                  <c:v>17249</c:v>
                </c:pt>
                <c:pt idx="284">
                  <c:v>17249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HD!$AC$2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HD!$AC$3:$AC$380</c:f>
              <c:numCache>
                <c:formatCode>General</c:formatCode>
                <c:ptCount val="378"/>
                <c:pt idx="0">
                  <c:v>5414</c:v>
                </c:pt>
                <c:pt idx="1">
                  <c:v>5414</c:v>
                </c:pt>
                <c:pt idx="2">
                  <c:v>5414</c:v>
                </c:pt>
                <c:pt idx="3">
                  <c:v>163</c:v>
                </c:pt>
                <c:pt idx="4">
                  <c:v>163</c:v>
                </c:pt>
                <c:pt idx="5">
                  <c:v>6498</c:v>
                </c:pt>
                <c:pt idx="6">
                  <c:v>7958</c:v>
                </c:pt>
                <c:pt idx="7">
                  <c:v>7958</c:v>
                </c:pt>
                <c:pt idx="8">
                  <c:v>7958</c:v>
                </c:pt>
                <c:pt idx="9">
                  <c:v>7376</c:v>
                </c:pt>
                <c:pt idx="10">
                  <c:v>7376</c:v>
                </c:pt>
                <c:pt idx="11">
                  <c:v>7376</c:v>
                </c:pt>
                <c:pt idx="12">
                  <c:v>7376</c:v>
                </c:pt>
                <c:pt idx="13">
                  <c:v>7754</c:v>
                </c:pt>
                <c:pt idx="14">
                  <c:v>7754</c:v>
                </c:pt>
                <c:pt idx="15">
                  <c:v>7754</c:v>
                </c:pt>
                <c:pt idx="16">
                  <c:v>7754</c:v>
                </c:pt>
                <c:pt idx="17">
                  <c:v>7754</c:v>
                </c:pt>
                <c:pt idx="18">
                  <c:v>7339</c:v>
                </c:pt>
                <c:pt idx="19">
                  <c:v>7339</c:v>
                </c:pt>
                <c:pt idx="20">
                  <c:v>7036</c:v>
                </c:pt>
                <c:pt idx="21">
                  <c:v>7036</c:v>
                </c:pt>
                <c:pt idx="22">
                  <c:v>7036</c:v>
                </c:pt>
                <c:pt idx="23">
                  <c:v>7036</c:v>
                </c:pt>
                <c:pt idx="24">
                  <c:v>1276</c:v>
                </c:pt>
                <c:pt idx="25">
                  <c:v>1297</c:v>
                </c:pt>
                <c:pt idx="26">
                  <c:v>1297</c:v>
                </c:pt>
                <c:pt idx="27">
                  <c:v>1297</c:v>
                </c:pt>
                <c:pt idx="28">
                  <c:v>1297</c:v>
                </c:pt>
                <c:pt idx="29">
                  <c:v>1297</c:v>
                </c:pt>
                <c:pt idx="30">
                  <c:v>9688</c:v>
                </c:pt>
                <c:pt idx="31">
                  <c:v>10170</c:v>
                </c:pt>
                <c:pt idx="32">
                  <c:v>10170</c:v>
                </c:pt>
                <c:pt idx="33">
                  <c:v>10170</c:v>
                </c:pt>
                <c:pt idx="34">
                  <c:v>10170</c:v>
                </c:pt>
                <c:pt idx="35">
                  <c:v>10574</c:v>
                </c:pt>
                <c:pt idx="36">
                  <c:v>10574</c:v>
                </c:pt>
                <c:pt idx="37">
                  <c:v>10574</c:v>
                </c:pt>
                <c:pt idx="38">
                  <c:v>10574</c:v>
                </c:pt>
                <c:pt idx="39">
                  <c:v>10445</c:v>
                </c:pt>
                <c:pt idx="40">
                  <c:v>10445</c:v>
                </c:pt>
                <c:pt idx="41">
                  <c:v>11230</c:v>
                </c:pt>
                <c:pt idx="42">
                  <c:v>11230</c:v>
                </c:pt>
                <c:pt idx="43">
                  <c:v>11230</c:v>
                </c:pt>
                <c:pt idx="44">
                  <c:v>11770</c:v>
                </c:pt>
                <c:pt idx="45">
                  <c:v>11770</c:v>
                </c:pt>
                <c:pt idx="46">
                  <c:v>11770</c:v>
                </c:pt>
                <c:pt idx="47">
                  <c:v>12259</c:v>
                </c:pt>
                <c:pt idx="48">
                  <c:v>12259</c:v>
                </c:pt>
                <c:pt idx="49">
                  <c:v>12259</c:v>
                </c:pt>
                <c:pt idx="50">
                  <c:v>12259</c:v>
                </c:pt>
                <c:pt idx="51">
                  <c:v>13232</c:v>
                </c:pt>
                <c:pt idx="52">
                  <c:v>13929</c:v>
                </c:pt>
                <c:pt idx="53">
                  <c:v>13929</c:v>
                </c:pt>
                <c:pt idx="54">
                  <c:v>13929</c:v>
                </c:pt>
                <c:pt idx="55">
                  <c:v>13929</c:v>
                </c:pt>
                <c:pt idx="56">
                  <c:v>13360</c:v>
                </c:pt>
                <c:pt idx="57">
                  <c:v>13360</c:v>
                </c:pt>
                <c:pt idx="58">
                  <c:v>13733</c:v>
                </c:pt>
                <c:pt idx="59">
                  <c:v>13733</c:v>
                </c:pt>
                <c:pt idx="60">
                  <c:v>2224</c:v>
                </c:pt>
                <c:pt idx="61">
                  <c:v>2113</c:v>
                </c:pt>
                <c:pt idx="62">
                  <c:v>13666</c:v>
                </c:pt>
                <c:pt idx="63">
                  <c:v>13666</c:v>
                </c:pt>
                <c:pt idx="64">
                  <c:v>14144</c:v>
                </c:pt>
                <c:pt idx="65">
                  <c:v>14144</c:v>
                </c:pt>
                <c:pt idx="66">
                  <c:v>14144</c:v>
                </c:pt>
                <c:pt idx="67">
                  <c:v>14144</c:v>
                </c:pt>
                <c:pt idx="68">
                  <c:v>13861</c:v>
                </c:pt>
                <c:pt idx="69">
                  <c:v>13933</c:v>
                </c:pt>
                <c:pt idx="70">
                  <c:v>13933</c:v>
                </c:pt>
                <c:pt idx="71">
                  <c:v>13933</c:v>
                </c:pt>
                <c:pt idx="72">
                  <c:v>14285</c:v>
                </c:pt>
                <c:pt idx="73">
                  <c:v>14285</c:v>
                </c:pt>
                <c:pt idx="74">
                  <c:v>14285</c:v>
                </c:pt>
                <c:pt idx="75">
                  <c:v>14285</c:v>
                </c:pt>
                <c:pt idx="76">
                  <c:v>13908</c:v>
                </c:pt>
                <c:pt idx="77">
                  <c:v>13908</c:v>
                </c:pt>
                <c:pt idx="78">
                  <c:v>13908</c:v>
                </c:pt>
                <c:pt idx="79">
                  <c:v>12698</c:v>
                </c:pt>
                <c:pt idx="80">
                  <c:v>12698</c:v>
                </c:pt>
                <c:pt idx="81">
                  <c:v>12698</c:v>
                </c:pt>
                <c:pt idx="82">
                  <c:v>10923</c:v>
                </c:pt>
                <c:pt idx="83">
                  <c:v>10923</c:v>
                </c:pt>
                <c:pt idx="84">
                  <c:v>10923</c:v>
                </c:pt>
                <c:pt idx="85">
                  <c:v>11116</c:v>
                </c:pt>
                <c:pt idx="86">
                  <c:v>11116</c:v>
                </c:pt>
                <c:pt idx="87">
                  <c:v>11098</c:v>
                </c:pt>
                <c:pt idx="88">
                  <c:v>11098</c:v>
                </c:pt>
                <c:pt idx="89">
                  <c:v>11098</c:v>
                </c:pt>
                <c:pt idx="90">
                  <c:v>11098</c:v>
                </c:pt>
                <c:pt idx="91">
                  <c:v>10596</c:v>
                </c:pt>
                <c:pt idx="92">
                  <c:v>10596</c:v>
                </c:pt>
                <c:pt idx="93">
                  <c:v>10207</c:v>
                </c:pt>
                <c:pt idx="94">
                  <c:v>10207</c:v>
                </c:pt>
                <c:pt idx="95">
                  <c:v>10207</c:v>
                </c:pt>
                <c:pt idx="96">
                  <c:v>9940</c:v>
                </c:pt>
                <c:pt idx="97">
                  <c:v>9940</c:v>
                </c:pt>
                <c:pt idx="98">
                  <c:v>9940</c:v>
                </c:pt>
                <c:pt idx="99">
                  <c:v>9901</c:v>
                </c:pt>
                <c:pt idx="100">
                  <c:v>9901</c:v>
                </c:pt>
                <c:pt idx="101">
                  <c:v>9901</c:v>
                </c:pt>
                <c:pt idx="102">
                  <c:v>9901</c:v>
                </c:pt>
                <c:pt idx="103">
                  <c:v>10003</c:v>
                </c:pt>
                <c:pt idx="104">
                  <c:v>10003</c:v>
                </c:pt>
                <c:pt idx="105">
                  <c:v>10376</c:v>
                </c:pt>
                <c:pt idx="106">
                  <c:v>10376</c:v>
                </c:pt>
                <c:pt idx="107">
                  <c:v>10376</c:v>
                </c:pt>
                <c:pt idx="108">
                  <c:v>10376</c:v>
                </c:pt>
                <c:pt idx="109">
                  <c:v>9353</c:v>
                </c:pt>
                <c:pt idx="110">
                  <c:v>9353</c:v>
                </c:pt>
                <c:pt idx="111">
                  <c:v>13721</c:v>
                </c:pt>
                <c:pt idx="112">
                  <c:v>13721</c:v>
                </c:pt>
                <c:pt idx="113">
                  <c:v>9486</c:v>
                </c:pt>
                <c:pt idx="114">
                  <c:v>9486</c:v>
                </c:pt>
                <c:pt idx="115">
                  <c:v>9783</c:v>
                </c:pt>
                <c:pt idx="116">
                  <c:v>9465</c:v>
                </c:pt>
                <c:pt idx="117">
                  <c:v>9465</c:v>
                </c:pt>
                <c:pt idx="118">
                  <c:v>9719</c:v>
                </c:pt>
                <c:pt idx="119">
                  <c:v>9719</c:v>
                </c:pt>
                <c:pt idx="120">
                  <c:v>13422</c:v>
                </c:pt>
                <c:pt idx="121">
                  <c:v>13422</c:v>
                </c:pt>
                <c:pt idx="122">
                  <c:v>13026</c:v>
                </c:pt>
                <c:pt idx="123">
                  <c:v>13026</c:v>
                </c:pt>
                <c:pt idx="124">
                  <c:v>13026</c:v>
                </c:pt>
                <c:pt idx="125">
                  <c:v>13026</c:v>
                </c:pt>
                <c:pt idx="126">
                  <c:v>13026</c:v>
                </c:pt>
                <c:pt idx="127">
                  <c:v>12527</c:v>
                </c:pt>
                <c:pt idx="128">
                  <c:v>12358</c:v>
                </c:pt>
                <c:pt idx="129">
                  <c:v>12358</c:v>
                </c:pt>
                <c:pt idx="130">
                  <c:v>12358</c:v>
                </c:pt>
                <c:pt idx="131">
                  <c:v>9167</c:v>
                </c:pt>
                <c:pt idx="132">
                  <c:v>9167</c:v>
                </c:pt>
                <c:pt idx="133">
                  <c:v>9250</c:v>
                </c:pt>
                <c:pt idx="134">
                  <c:v>8998</c:v>
                </c:pt>
                <c:pt idx="135">
                  <c:v>8998</c:v>
                </c:pt>
                <c:pt idx="136">
                  <c:v>8998</c:v>
                </c:pt>
                <c:pt idx="137">
                  <c:v>8998</c:v>
                </c:pt>
                <c:pt idx="138">
                  <c:v>8352</c:v>
                </c:pt>
                <c:pt idx="139">
                  <c:v>8352</c:v>
                </c:pt>
                <c:pt idx="140">
                  <c:v>8127</c:v>
                </c:pt>
                <c:pt idx="141">
                  <c:v>7723</c:v>
                </c:pt>
                <c:pt idx="142">
                  <c:v>7723</c:v>
                </c:pt>
                <c:pt idx="143">
                  <c:v>7723</c:v>
                </c:pt>
                <c:pt idx="144">
                  <c:v>7723</c:v>
                </c:pt>
                <c:pt idx="145">
                  <c:v>7723</c:v>
                </c:pt>
                <c:pt idx="146">
                  <c:v>7588</c:v>
                </c:pt>
                <c:pt idx="147">
                  <c:v>7588</c:v>
                </c:pt>
                <c:pt idx="148">
                  <c:v>7588</c:v>
                </c:pt>
                <c:pt idx="149">
                  <c:v>7588</c:v>
                </c:pt>
                <c:pt idx="150">
                  <c:v>7824</c:v>
                </c:pt>
                <c:pt idx="151">
                  <c:v>7824</c:v>
                </c:pt>
                <c:pt idx="152">
                  <c:v>7600</c:v>
                </c:pt>
                <c:pt idx="153">
                  <c:v>7545</c:v>
                </c:pt>
                <c:pt idx="154">
                  <c:v>7545</c:v>
                </c:pt>
                <c:pt idx="155">
                  <c:v>7545</c:v>
                </c:pt>
                <c:pt idx="156">
                  <c:v>7545</c:v>
                </c:pt>
                <c:pt idx="157">
                  <c:v>7614</c:v>
                </c:pt>
                <c:pt idx="158">
                  <c:v>7614</c:v>
                </c:pt>
                <c:pt idx="159">
                  <c:v>7614</c:v>
                </c:pt>
                <c:pt idx="160">
                  <c:v>7614</c:v>
                </c:pt>
                <c:pt idx="161">
                  <c:v>7614</c:v>
                </c:pt>
                <c:pt idx="162">
                  <c:v>7522</c:v>
                </c:pt>
                <c:pt idx="163">
                  <c:v>7415</c:v>
                </c:pt>
                <c:pt idx="164">
                  <c:v>7415</c:v>
                </c:pt>
                <c:pt idx="165">
                  <c:v>7415</c:v>
                </c:pt>
                <c:pt idx="166">
                  <c:v>7415</c:v>
                </c:pt>
                <c:pt idx="167">
                  <c:v>7415</c:v>
                </c:pt>
                <c:pt idx="168">
                  <c:v>7697</c:v>
                </c:pt>
                <c:pt idx="169">
                  <c:v>6804</c:v>
                </c:pt>
                <c:pt idx="170">
                  <c:v>6804</c:v>
                </c:pt>
                <c:pt idx="171">
                  <c:v>6789</c:v>
                </c:pt>
                <c:pt idx="172">
                  <c:v>6789</c:v>
                </c:pt>
                <c:pt idx="173">
                  <c:v>6789</c:v>
                </c:pt>
                <c:pt idx="174">
                  <c:v>6789</c:v>
                </c:pt>
                <c:pt idx="175">
                  <c:v>7131</c:v>
                </c:pt>
                <c:pt idx="176">
                  <c:v>7131</c:v>
                </c:pt>
                <c:pt idx="177">
                  <c:v>7131</c:v>
                </c:pt>
                <c:pt idx="178">
                  <c:v>7131</c:v>
                </c:pt>
                <c:pt idx="179">
                  <c:v>6914</c:v>
                </c:pt>
                <c:pt idx="180">
                  <c:v>6914</c:v>
                </c:pt>
                <c:pt idx="181">
                  <c:v>6914</c:v>
                </c:pt>
                <c:pt idx="182">
                  <c:v>7018</c:v>
                </c:pt>
                <c:pt idx="183">
                  <c:v>7018</c:v>
                </c:pt>
                <c:pt idx="184">
                  <c:v>7018</c:v>
                </c:pt>
                <c:pt idx="185">
                  <c:v>7277</c:v>
                </c:pt>
                <c:pt idx="186">
                  <c:v>7277</c:v>
                </c:pt>
                <c:pt idx="187">
                  <c:v>7277</c:v>
                </c:pt>
                <c:pt idx="188">
                  <c:v>7277</c:v>
                </c:pt>
                <c:pt idx="189">
                  <c:v>6698</c:v>
                </c:pt>
                <c:pt idx="190">
                  <c:v>6698</c:v>
                </c:pt>
                <c:pt idx="191">
                  <c:v>6710</c:v>
                </c:pt>
                <c:pt idx="192">
                  <c:v>6710</c:v>
                </c:pt>
                <c:pt idx="193">
                  <c:v>6710</c:v>
                </c:pt>
                <c:pt idx="194">
                  <c:v>6842</c:v>
                </c:pt>
                <c:pt idx="195">
                  <c:v>6878</c:v>
                </c:pt>
                <c:pt idx="196">
                  <c:v>6878</c:v>
                </c:pt>
                <c:pt idx="197">
                  <c:v>6878</c:v>
                </c:pt>
                <c:pt idx="198">
                  <c:v>6942</c:v>
                </c:pt>
                <c:pt idx="199">
                  <c:v>6857</c:v>
                </c:pt>
                <c:pt idx="200">
                  <c:v>6857</c:v>
                </c:pt>
                <c:pt idx="201">
                  <c:v>6857</c:v>
                </c:pt>
                <c:pt idx="202">
                  <c:v>6857</c:v>
                </c:pt>
                <c:pt idx="203">
                  <c:v>6857</c:v>
                </c:pt>
                <c:pt idx="204">
                  <c:v>6009</c:v>
                </c:pt>
                <c:pt idx="205">
                  <c:v>6009</c:v>
                </c:pt>
                <c:pt idx="206">
                  <c:v>5621</c:v>
                </c:pt>
                <c:pt idx="207">
                  <c:v>5621</c:v>
                </c:pt>
                <c:pt idx="208">
                  <c:v>5621</c:v>
                </c:pt>
                <c:pt idx="209">
                  <c:v>5611</c:v>
                </c:pt>
                <c:pt idx="210">
                  <c:v>5611</c:v>
                </c:pt>
                <c:pt idx="211">
                  <c:v>5611</c:v>
                </c:pt>
                <c:pt idx="212">
                  <c:v>5732</c:v>
                </c:pt>
                <c:pt idx="213">
                  <c:v>5732</c:v>
                </c:pt>
                <c:pt idx="214">
                  <c:v>5732</c:v>
                </c:pt>
                <c:pt idx="215">
                  <c:v>5706</c:v>
                </c:pt>
                <c:pt idx="216">
                  <c:v>5706</c:v>
                </c:pt>
                <c:pt idx="217">
                  <c:v>5736</c:v>
                </c:pt>
                <c:pt idx="218">
                  <c:v>5736</c:v>
                </c:pt>
                <c:pt idx="219">
                  <c:v>5736</c:v>
                </c:pt>
                <c:pt idx="220">
                  <c:v>5736</c:v>
                </c:pt>
                <c:pt idx="221">
                  <c:v>5866</c:v>
                </c:pt>
                <c:pt idx="222">
                  <c:v>5866</c:v>
                </c:pt>
                <c:pt idx="223">
                  <c:v>5813</c:v>
                </c:pt>
                <c:pt idx="224">
                  <c:v>5813</c:v>
                </c:pt>
                <c:pt idx="225">
                  <c:v>5813</c:v>
                </c:pt>
                <c:pt idx="226">
                  <c:v>5813</c:v>
                </c:pt>
                <c:pt idx="227">
                  <c:v>5890</c:v>
                </c:pt>
                <c:pt idx="228">
                  <c:v>5980</c:v>
                </c:pt>
                <c:pt idx="229">
                  <c:v>5980</c:v>
                </c:pt>
                <c:pt idx="230">
                  <c:v>5980</c:v>
                </c:pt>
                <c:pt idx="231">
                  <c:v>5980</c:v>
                </c:pt>
                <c:pt idx="232">
                  <c:v>5980</c:v>
                </c:pt>
                <c:pt idx="233">
                  <c:v>5928</c:v>
                </c:pt>
                <c:pt idx="234">
                  <c:v>6133</c:v>
                </c:pt>
                <c:pt idx="235">
                  <c:v>6133</c:v>
                </c:pt>
                <c:pt idx="236">
                  <c:v>6133</c:v>
                </c:pt>
                <c:pt idx="237">
                  <c:v>6133</c:v>
                </c:pt>
                <c:pt idx="238">
                  <c:v>6133</c:v>
                </c:pt>
                <c:pt idx="239">
                  <c:v>5958</c:v>
                </c:pt>
                <c:pt idx="240">
                  <c:v>5964</c:v>
                </c:pt>
                <c:pt idx="241">
                  <c:v>5964</c:v>
                </c:pt>
                <c:pt idx="242">
                  <c:v>5964</c:v>
                </c:pt>
                <c:pt idx="243">
                  <c:v>5964</c:v>
                </c:pt>
                <c:pt idx="244">
                  <c:v>5951</c:v>
                </c:pt>
                <c:pt idx="245">
                  <c:v>5951</c:v>
                </c:pt>
                <c:pt idx="246">
                  <c:v>5856</c:v>
                </c:pt>
                <c:pt idx="247">
                  <c:v>5856</c:v>
                </c:pt>
                <c:pt idx="248">
                  <c:v>5856</c:v>
                </c:pt>
                <c:pt idx="249">
                  <c:v>5856</c:v>
                </c:pt>
                <c:pt idx="250">
                  <c:v>5960</c:v>
                </c:pt>
                <c:pt idx="251">
                  <c:v>5960</c:v>
                </c:pt>
                <c:pt idx="252">
                  <c:v>6239</c:v>
                </c:pt>
                <c:pt idx="253">
                  <c:v>5982</c:v>
                </c:pt>
                <c:pt idx="254">
                  <c:v>6073</c:v>
                </c:pt>
                <c:pt idx="255">
                  <c:v>6073</c:v>
                </c:pt>
                <c:pt idx="256">
                  <c:v>5776</c:v>
                </c:pt>
                <c:pt idx="257">
                  <c:v>6004</c:v>
                </c:pt>
                <c:pt idx="258">
                  <c:v>6199</c:v>
                </c:pt>
                <c:pt idx="259">
                  <c:v>6199</c:v>
                </c:pt>
                <c:pt idx="260">
                  <c:v>6151</c:v>
                </c:pt>
                <c:pt idx="261">
                  <c:v>6151</c:v>
                </c:pt>
                <c:pt idx="262">
                  <c:v>6151</c:v>
                </c:pt>
                <c:pt idx="263">
                  <c:v>6158</c:v>
                </c:pt>
                <c:pt idx="264">
                  <c:v>6158</c:v>
                </c:pt>
                <c:pt idx="265">
                  <c:v>6158</c:v>
                </c:pt>
                <c:pt idx="266">
                  <c:v>6197</c:v>
                </c:pt>
                <c:pt idx="267">
                  <c:v>6197</c:v>
                </c:pt>
                <c:pt idx="268">
                  <c:v>6197</c:v>
                </c:pt>
                <c:pt idx="269">
                  <c:v>-89</c:v>
                </c:pt>
                <c:pt idx="270">
                  <c:v>6367</c:v>
                </c:pt>
                <c:pt idx="271">
                  <c:v>6367</c:v>
                </c:pt>
                <c:pt idx="272">
                  <c:v>6367</c:v>
                </c:pt>
                <c:pt idx="273">
                  <c:v>6477</c:v>
                </c:pt>
                <c:pt idx="274">
                  <c:v>6477</c:v>
                </c:pt>
                <c:pt idx="275">
                  <c:v>151</c:v>
                </c:pt>
                <c:pt idx="276">
                  <c:v>151</c:v>
                </c:pt>
                <c:pt idx="277">
                  <c:v>151</c:v>
                </c:pt>
                <c:pt idx="278">
                  <c:v>41</c:v>
                </c:pt>
                <c:pt idx="279">
                  <c:v>447</c:v>
                </c:pt>
                <c:pt idx="280">
                  <c:v>218</c:v>
                </c:pt>
                <c:pt idx="281">
                  <c:v>218</c:v>
                </c:pt>
                <c:pt idx="282">
                  <c:v>-183</c:v>
                </c:pt>
                <c:pt idx="283">
                  <c:v>-183</c:v>
                </c:pt>
                <c:pt idx="284">
                  <c:v>-183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F400]h:mm:ss\ AM/PM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82827226383936"/>
        </c:manualLayout>
      </c:layout>
      <c:lineChart>
        <c:grouping val="stacked"/>
        <c:varyColors val="0"/>
        <c:ser>
          <c:idx val="0"/>
          <c:order val="0"/>
          <c:tx>
            <c:strRef>
              <c:f>HD!$AD$2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HD!$AD$3:$AD$380</c:f>
              <c:numCache>
                <c:formatCode>General</c:formatCode>
                <c:ptCount val="378"/>
                <c:pt idx="0">
                  <c:v>6647</c:v>
                </c:pt>
                <c:pt idx="1">
                  <c:v>6647</c:v>
                </c:pt>
                <c:pt idx="2">
                  <c:v>6647</c:v>
                </c:pt>
                <c:pt idx="3">
                  <c:v>-3980</c:v>
                </c:pt>
                <c:pt idx="4">
                  <c:v>-3980</c:v>
                </c:pt>
                <c:pt idx="5">
                  <c:v>7425</c:v>
                </c:pt>
                <c:pt idx="6">
                  <c:v>7425</c:v>
                </c:pt>
                <c:pt idx="7">
                  <c:v>7425</c:v>
                </c:pt>
                <c:pt idx="8">
                  <c:v>10330</c:v>
                </c:pt>
                <c:pt idx="9">
                  <c:v>10330</c:v>
                </c:pt>
                <c:pt idx="10">
                  <c:v>10181</c:v>
                </c:pt>
                <c:pt idx="11">
                  <c:v>10181</c:v>
                </c:pt>
                <c:pt idx="12">
                  <c:v>10181</c:v>
                </c:pt>
                <c:pt idx="13">
                  <c:v>10181</c:v>
                </c:pt>
                <c:pt idx="14">
                  <c:v>10181</c:v>
                </c:pt>
                <c:pt idx="15">
                  <c:v>10809</c:v>
                </c:pt>
                <c:pt idx="16">
                  <c:v>10809</c:v>
                </c:pt>
                <c:pt idx="17">
                  <c:v>10809</c:v>
                </c:pt>
                <c:pt idx="18">
                  <c:v>11030</c:v>
                </c:pt>
                <c:pt idx="19">
                  <c:v>11030</c:v>
                </c:pt>
                <c:pt idx="20">
                  <c:v>10912</c:v>
                </c:pt>
                <c:pt idx="21">
                  <c:v>10912</c:v>
                </c:pt>
                <c:pt idx="22">
                  <c:v>10912</c:v>
                </c:pt>
                <c:pt idx="23">
                  <c:v>10912</c:v>
                </c:pt>
                <c:pt idx="24">
                  <c:v>8763</c:v>
                </c:pt>
                <c:pt idx="25">
                  <c:v>8590</c:v>
                </c:pt>
                <c:pt idx="26">
                  <c:v>8590</c:v>
                </c:pt>
                <c:pt idx="27">
                  <c:v>8590</c:v>
                </c:pt>
                <c:pt idx="28">
                  <c:v>8590</c:v>
                </c:pt>
                <c:pt idx="29">
                  <c:v>7170</c:v>
                </c:pt>
                <c:pt idx="30">
                  <c:v>11502</c:v>
                </c:pt>
                <c:pt idx="31">
                  <c:v>12140</c:v>
                </c:pt>
                <c:pt idx="32">
                  <c:v>12140</c:v>
                </c:pt>
                <c:pt idx="33">
                  <c:v>12140</c:v>
                </c:pt>
                <c:pt idx="34">
                  <c:v>12140</c:v>
                </c:pt>
                <c:pt idx="35">
                  <c:v>11401</c:v>
                </c:pt>
                <c:pt idx="36">
                  <c:v>11401</c:v>
                </c:pt>
                <c:pt idx="37">
                  <c:v>11401</c:v>
                </c:pt>
                <c:pt idx="38">
                  <c:v>11401</c:v>
                </c:pt>
                <c:pt idx="39">
                  <c:v>12091</c:v>
                </c:pt>
                <c:pt idx="40">
                  <c:v>12091</c:v>
                </c:pt>
                <c:pt idx="41">
                  <c:v>12935</c:v>
                </c:pt>
                <c:pt idx="42">
                  <c:v>12935</c:v>
                </c:pt>
                <c:pt idx="43">
                  <c:v>12935</c:v>
                </c:pt>
                <c:pt idx="44">
                  <c:v>12408</c:v>
                </c:pt>
                <c:pt idx="45">
                  <c:v>12408</c:v>
                </c:pt>
                <c:pt idx="46">
                  <c:v>12408</c:v>
                </c:pt>
                <c:pt idx="47">
                  <c:v>12418</c:v>
                </c:pt>
                <c:pt idx="48">
                  <c:v>12418</c:v>
                </c:pt>
                <c:pt idx="49">
                  <c:v>12418</c:v>
                </c:pt>
                <c:pt idx="50">
                  <c:v>12418</c:v>
                </c:pt>
                <c:pt idx="51">
                  <c:v>11907</c:v>
                </c:pt>
                <c:pt idx="52">
                  <c:v>12229</c:v>
                </c:pt>
                <c:pt idx="53">
                  <c:v>12229</c:v>
                </c:pt>
                <c:pt idx="54">
                  <c:v>12229</c:v>
                </c:pt>
                <c:pt idx="55">
                  <c:v>12229</c:v>
                </c:pt>
                <c:pt idx="56">
                  <c:v>11635</c:v>
                </c:pt>
                <c:pt idx="57">
                  <c:v>11635</c:v>
                </c:pt>
                <c:pt idx="58">
                  <c:v>11904</c:v>
                </c:pt>
                <c:pt idx="59">
                  <c:v>11904</c:v>
                </c:pt>
                <c:pt idx="60">
                  <c:v>11288</c:v>
                </c:pt>
                <c:pt idx="61">
                  <c:v>11288</c:v>
                </c:pt>
                <c:pt idx="62">
                  <c:v>11182</c:v>
                </c:pt>
                <c:pt idx="63">
                  <c:v>11182</c:v>
                </c:pt>
                <c:pt idx="64">
                  <c:v>11443</c:v>
                </c:pt>
                <c:pt idx="65">
                  <c:v>11443</c:v>
                </c:pt>
                <c:pt idx="66">
                  <c:v>11443</c:v>
                </c:pt>
                <c:pt idx="67">
                  <c:v>11443</c:v>
                </c:pt>
                <c:pt idx="68">
                  <c:v>10538</c:v>
                </c:pt>
                <c:pt idx="69">
                  <c:v>10400</c:v>
                </c:pt>
                <c:pt idx="70">
                  <c:v>10400</c:v>
                </c:pt>
                <c:pt idx="71">
                  <c:v>10400</c:v>
                </c:pt>
                <c:pt idx="72">
                  <c:v>9896</c:v>
                </c:pt>
                <c:pt idx="73">
                  <c:v>9896</c:v>
                </c:pt>
                <c:pt idx="74">
                  <c:v>9896</c:v>
                </c:pt>
                <c:pt idx="75">
                  <c:v>9896</c:v>
                </c:pt>
                <c:pt idx="76">
                  <c:v>10253</c:v>
                </c:pt>
                <c:pt idx="77">
                  <c:v>10253</c:v>
                </c:pt>
                <c:pt idx="78">
                  <c:v>10253</c:v>
                </c:pt>
                <c:pt idx="79">
                  <c:v>10034</c:v>
                </c:pt>
                <c:pt idx="80">
                  <c:v>10034</c:v>
                </c:pt>
                <c:pt idx="81">
                  <c:v>10034</c:v>
                </c:pt>
                <c:pt idx="82">
                  <c:v>10027</c:v>
                </c:pt>
                <c:pt idx="83">
                  <c:v>10027</c:v>
                </c:pt>
                <c:pt idx="84">
                  <c:v>10027</c:v>
                </c:pt>
                <c:pt idx="85">
                  <c:v>10105</c:v>
                </c:pt>
                <c:pt idx="86">
                  <c:v>10105</c:v>
                </c:pt>
                <c:pt idx="87">
                  <c:v>10258</c:v>
                </c:pt>
                <c:pt idx="88">
                  <c:v>10258</c:v>
                </c:pt>
                <c:pt idx="89">
                  <c:v>10258</c:v>
                </c:pt>
                <c:pt idx="90">
                  <c:v>10258</c:v>
                </c:pt>
                <c:pt idx="91">
                  <c:v>10435</c:v>
                </c:pt>
                <c:pt idx="92">
                  <c:v>10435</c:v>
                </c:pt>
                <c:pt idx="93">
                  <c:v>10897</c:v>
                </c:pt>
                <c:pt idx="94">
                  <c:v>10897</c:v>
                </c:pt>
                <c:pt idx="95">
                  <c:v>10897</c:v>
                </c:pt>
                <c:pt idx="96">
                  <c:v>11951</c:v>
                </c:pt>
                <c:pt idx="97">
                  <c:v>11951</c:v>
                </c:pt>
                <c:pt idx="98">
                  <c:v>11951</c:v>
                </c:pt>
                <c:pt idx="99">
                  <c:v>14289</c:v>
                </c:pt>
                <c:pt idx="100">
                  <c:v>14289</c:v>
                </c:pt>
                <c:pt idx="101">
                  <c:v>14289</c:v>
                </c:pt>
                <c:pt idx="102">
                  <c:v>14289</c:v>
                </c:pt>
                <c:pt idx="103">
                  <c:v>14441</c:v>
                </c:pt>
                <c:pt idx="104">
                  <c:v>14441</c:v>
                </c:pt>
                <c:pt idx="105">
                  <c:v>14991</c:v>
                </c:pt>
                <c:pt idx="106">
                  <c:v>14991</c:v>
                </c:pt>
                <c:pt idx="107">
                  <c:v>14991</c:v>
                </c:pt>
                <c:pt idx="108">
                  <c:v>14991</c:v>
                </c:pt>
                <c:pt idx="109">
                  <c:v>15150</c:v>
                </c:pt>
                <c:pt idx="110">
                  <c:v>15235</c:v>
                </c:pt>
                <c:pt idx="111">
                  <c:v>72405</c:v>
                </c:pt>
                <c:pt idx="112">
                  <c:v>72405</c:v>
                </c:pt>
                <c:pt idx="113">
                  <c:v>15235</c:v>
                </c:pt>
                <c:pt idx="114">
                  <c:v>15235</c:v>
                </c:pt>
                <c:pt idx="115">
                  <c:v>15152</c:v>
                </c:pt>
                <c:pt idx="116">
                  <c:v>16024</c:v>
                </c:pt>
                <c:pt idx="117">
                  <c:v>16024</c:v>
                </c:pt>
                <c:pt idx="118">
                  <c:v>16032</c:v>
                </c:pt>
                <c:pt idx="119">
                  <c:v>16032</c:v>
                </c:pt>
                <c:pt idx="120">
                  <c:v>74634</c:v>
                </c:pt>
                <c:pt idx="121">
                  <c:v>74634</c:v>
                </c:pt>
                <c:pt idx="122">
                  <c:v>74634</c:v>
                </c:pt>
                <c:pt idx="123">
                  <c:v>75598</c:v>
                </c:pt>
                <c:pt idx="124">
                  <c:v>75598</c:v>
                </c:pt>
                <c:pt idx="125">
                  <c:v>75598</c:v>
                </c:pt>
                <c:pt idx="126">
                  <c:v>76256</c:v>
                </c:pt>
                <c:pt idx="127">
                  <c:v>76256</c:v>
                </c:pt>
                <c:pt idx="128">
                  <c:v>76130</c:v>
                </c:pt>
                <c:pt idx="129">
                  <c:v>76130</c:v>
                </c:pt>
                <c:pt idx="130">
                  <c:v>76130</c:v>
                </c:pt>
                <c:pt idx="131">
                  <c:v>17804</c:v>
                </c:pt>
                <c:pt idx="132">
                  <c:v>17804</c:v>
                </c:pt>
                <c:pt idx="133">
                  <c:v>17804</c:v>
                </c:pt>
                <c:pt idx="134">
                  <c:v>17993</c:v>
                </c:pt>
                <c:pt idx="135">
                  <c:v>17993</c:v>
                </c:pt>
                <c:pt idx="136">
                  <c:v>17993</c:v>
                </c:pt>
                <c:pt idx="137">
                  <c:v>17993</c:v>
                </c:pt>
                <c:pt idx="138">
                  <c:v>18238</c:v>
                </c:pt>
                <c:pt idx="139">
                  <c:v>18238</c:v>
                </c:pt>
                <c:pt idx="140">
                  <c:v>18463</c:v>
                </c:pt>
                <c:pt idx="141">
                  <c:v>19175</c:v>
                </c:pt>
                <c:pt idx="142">
                  <c:v>19175</c:v>
                </c:pt>
                <c:pt idx="143">
                  <c:v>19175</c:v>
                </c:pt>
                <c:pt idx="144">
                  <c:v>19175</c:v>
                </c:pt>
                <c:pt idx="145">
                  <c:v>19175</c:v>
                </c:pt>
                <c:pt idx="146">
                  <c:v>19641</c:v>
                </c:pt>
                <c:pt idx="147">
                  <c:v>19641</c:v>
                </c:pt>
                <c:pt idx="148">
                  <c:v>19641</c:v>
                </c:pt>
                <c:pt idx="149">
                  <c:v>19641</c:v>
                </c:pt>
                <c:pt idx="150">
                  <c:v>20024</c:v>
                </c:pt>
                <c:pt idx="151">
                  <c:v>19991</c:v>
                </c:pt>
                <c:pt idx="152">
                  <c:v>19991</c:v>
                </c:pt>
                <c:pt idx="153">
                  <c:v>20071</c:v>
                </c:pt>
                <c:pt idx="154">
                  <c:v>20071</c:v>
                </c:pt>
                <c:pt idx="155">
                  <c:v>20071</c:v>
                </c:pt>
                <c:pt idx="156">
                  <c:v>20071</c:v>
                </c:pt>
                <c:pt idx="157">
                  <c:v>19873</c:v>
                </c:pt>
                <c:pt idx="158">
                  <c:v>19873</c:v>
                </c:pt>
                <c:pt idx="159">
                  <c:v>19873</c:v>
                </c:pt>
                <c:pt idx="160">
                  <c:v>19873</c:v>
                </c:pt>
                <c:pt idx="161">
                  <c:v>19873</c:v>
                </c:pt>
                <c:pt idx="162">
                  <c:v>20225</c:v>
                </c:pt>
                <c:pt idx="163">
                  <c:v>20627</c:v>
                </c:pt>
                <c:pt idx="164">
                  <c:v>20627</c:v>
                </c:pt>
                <c:pt idx="165">
                  <c:v>20627</c:v>
                </c:pt>
                <c:pt idx="166">
                  <c:v>20627</c:v>
                </c:pt>
                <c:pt idx="167">
                  <c:v>20627</c:v>
                </c:pt>
                <c:pt idx="168">
                  <c:v>19753</c:v>
                </c:pt>
                <c:pt idx="169">
                  <c:v>19753</c:v>
                </c:pt>
                <c:pt idx="170">
                  <c:v>19733</c:v>
                </c:pt>
                <c:pt idx="171">
                  <c:v>19323</c:v>
                </c:pt>
                <c:pt idx="172">
                  <c:v>19323</c:v>
                </c:pt>
                <c:pt idx="173">
                  <c:v>19323</c:v>
                </c:pt>
                <c:pt idx="174">
                  <c:v>20156</c:v>
                </c:pt>
                <c:pt idx="175">
                  <c:v>20156</c:v>
                </c:pt>
                <c:pt idx="176">
                  <c:v>20156</c:v>
                </c:pt>
                <c:pt idx="177">
                  <c:v>20156</c:v>
                </c:pt>
                <c:pt idx="178">
                  <c:v>20156</c:v>
                </c:pt>
                <c:pt idx="179">
                  <c:v>17667</c:v>
                </c:pt>
                <c:pt idx="180">
                  <c:v>17667</c:v>
                </c:pt>
                <c:pt idx="181">
                  <c:v>17667</c:v>
                </c:pt>
                <c:pt idx="182">
                  <c:v>17723</c:v>
                </c:pt>
                <c:pt idx="183">
                  <c:v>17723</c:v>
                </c:pt>
                <c:pt idx="184">
                  <c:v>17723</c:v>
                </c:pt>
                <c:pt idx="185">
                  <c:v>18600</c:v>
                </c:pt>
                <c:pt idx="186">
                  <c:v>18600</c:v>
                </c:pt>
                <c:pt idx="187">
                  <c:v>18600</c:v>
                </c:pt>
                <c:pt idx="188">
                  <c:v>18600</c:v>
                </c:pt>
                <c:pt idx="189">
                  <c:v>18629</c:v>
                </c:pt>
                <c:pt idx="190">
                  <c:v>18629</c:v>
                </c:pt>
                <c:pt idx="191">
                  <c:v>18496</c:v>
                </c:pt>
                <c:pt idx="192">
                  <c:v>18496</c:v>
                </c:pt>
                <c:pt idx="193">
                  <c:v>18496</c:v>
                </c:pt>
                <c:pt idx="194">
                  <c:v>18791</c:v>
                </c:pt>
                <c:pt idx="195">
                  <c:v>18663</c:v>
                </c:pt>
                <c:pt idx="196">
                  <c:v>18377</c:v>
                </c:pt>
                <c:pt idx="197">
                  <c:v>18377</c:v>
                </c:pt>
                <c:pt idx="198">
                  <c:v>18377</c:v>
                </c:pt>
                <c:pt idx="199">
                  <c:v>18377</c:v>
                </c:pt>
                <c:pt idx="200">
                  <c:v>18377</c:v>
                </c:pt>
                <c:pt idx="201">
                  <c:v>17731</c:v>
                </c:pt>
                <c:pt idx="202">
                  <c:v>17731</c:v>
                </c:pt>
                <c:pt idx="203">
                  <c:v>17731</c:v>
                </c:pt>
                <c:pt idx="204">
                  <c:v>18046</c:v>
                </c:pt>
                <c:pt idx="205">
                  <c:v>18046</c:v>
                </c:pt>
                <c:pt idx="206">
                  <c:v>18034</c:v>
                </c:pt>
                <c:pt idx="207">
                  <c:v>18034</c:v>
                </c:pt>
                <c:pt idx="208">
                  <c:v>18034</c:v>
                </c:pt>
                <c:pt idx="209">
                  <c:v>18496</c:v>
                </c:pt>
                <c:pt idx="210">
                  <c:v>18496</c:v>
                </c:pt>
                <c:pt idx="211">
                  <c:v>18496</c:v>
                </c:pt>
                <c:pt idx="212">
                  <c:v>18384</c:v>
                </c:pt>
                <c:pt idx="213">
                  <c:v>18384</c:v>
                </c:pt>
                <c:pt idx="214">
                  <c:v>18384</c:v>
                </c:pt>
                <c:pt idx="215">
                  <c:v>18163</c:v>
                </c:pt>
                <c:pt idx="216">
                  <c:v>18163</c:v>
                </c:pt>
                <c:pt idx="217">
                  <c:v>18069</c:v>
                </c:pt>
                <c:pt idx="218">
                  <c:v>18069</c:v>
                </c:pt>
                <c:pt idx="219">
                  <c:v>18069</c:v>
                </c:pt>
                <c:pt idx="220">
                  <c:v>18069</c:v>
                </c:pt>
                <c:pt idx="221">
                  <c:v>18186</c:v>
                </c:pt>
                <c:pt idx="222">
                  <c:v>18595</c:v>
                </c:pt>
                <c:pt idx="223">
                  <c:v>18595</c:v>
                </c:pt>
                <c:pt idx="224">
                  <c:v>18595</c:v>
                </c:pt>
                <c:pt idx="225">
                  <c:v>18595</c:v>
                </c:pt>
                <c:pt idx="226">
                  <c:v>18595</c:v>
                </c:pt>
                <c:pt idx="227">
                  <c:v>18820</c:v>
                </c:pt>
                <c:pt idx="228">
                  <c:v>18820</c:v>
                </c:pt>
                <c:pt idx="229">
                  <c:v>18883</c:v>
                </c:pt>
                <c:pt idx="230">
                  <c:v>18883</c:v>
                </c:pt>
                <c:pt idx="231">
                  <c:v>18883</c:v>
                </c:pt>
                <c:pt idx="232">
                  <c:v>18883</c:v>
                </c:pt>
                <c:pt idx="233">
                  <c:v>18823</c:v>
                </c:pt>
                <c:pt idx="234">
                  <c:v>18730</c:v>
                </c:pt>
                <c:pt idx="235">
                  <c:v>18730</c:v>
                </c:pt>
                <c:pt idx="236">
                  <c:v>18730</c:v>
                </c:pt>
                <c:pt idx="237">
                  <c:v>18730</c:v>
                </c:pt>
                <c:pt idx="238">
                  <c:v>18250</c:v>
                </c:pt>
                <c:pt idx="239">
                  <c:v>18250</c:v>
                </c:pt>
                <c:pt idx="240">
                  <c:v>18693</c:v>
                </c:pt>
                <c:pt idx="241">
                  <c:v>18693</c:v>
                </c:pt>
                <c:pt idx="242">
                  <c:v>18693</c:v>
                </c:pt>
                <c:pt idx="243">
                  <c:v>18693</c:v>
                </c:pt>
                <c:pt idx="244">
                  <c:v>18947</c:v>
                </c:pt>
                <c:pt idx="245">
                  <c:v>18947</c:v>
                </c:pt>
                <c:pt idx="246">
                  <c:v>18630</c:v>
                </c:pt>
                <c:pt idx="247">
                  <c:v>18630</c:v>
                </c:pt>
                <c:pt idx="248">
                  <c:v>18630</c:v>
                </c:pt>
                <c:pt idx="249">
                  <c:v>18630</c:v>
                </c:pt>
                <c:pt idx="250">
                  <c:v>16670</c:v>
                </c:pt>
                <c:pt idx="251">
                  <c:v>16670</c:v>
                </c:pt>
                <c:pt idx="252">
                  <c:v>16611</c:v>
                </c:pt>
                <c:pt idx="253">
                  <c:v>16436</c:v>
                </c:pt>
                <c:pt idx="254">
                  <c:v>16169</c:v>
                </c:pt>
                <c:pt idx="255">
                  <c:v>16169</c:v>
                </c:pt>
                <c:pt idx="256">
                  <c:v>16328</c:v>
                </c:pt>
                <c:pt idx="257">
                  <c:v>16328</c:v>
                </c:pt>
                <c:pt idx="258">
                  <c:v>16716</c:v>
                </c:pt>
                <c:pt idx="259">
                  <c:v>16716</c:v>
                </c:pt>
                <c:pt idx="260">
                  <c:v>15916</c:v>
                </c:pt>
                <c:pt idx="261">
                  <c:v>15916</c:v>
                </c:pt>
                <c:pt idx="262">
                  <c:v>15916</c:v>
                </c:pt>
                <c:pt idx="263">
                  <c:v>15748</c:v>
                </c:pt>
                <c:pt idx="264">
                  <c:v>15748</c:v>
                </c:pt>
                <c:pt idx="265">
                  <c:v>15748</c:v>
                </c:pt>
                <c:pt idx="266">
                  <c:v>15600</c:v>
                </c:pt>
                <c:pt idx="267">
                  <c:v>15600</c:v>
                </c:pt>
                <c:pt idx="268">
                  <c:v>15600</c:v>
                </c:pt>
                <c:pt idx="269">
                  <c:v>23745</c:v>
                </c:pt>
                <c:pt idx="270">
                  <c:v>15500</c:v>
                </c:pt>
                <c:pt idx="271">
                  <c:v>15500</c:v>
                </c:pt>
                <c:pt idx="272">
                  <c:v>15500</c:v>
                </c:pt>
                <c:pt idx="273">
                  <c:v>15470</c:v>
                </c:pt>
                <c:pt idx="274">
                  <c:v>15470</c:v>
                </c:pt>
                <c:pt idx="275">
                  <c:v>24531</c:v>
                </c:pt>
                <c:pt idx="276">
                  <c:v>24531</c:v>
                </c:pt>
                <c:pt idx="277">
                  <c:v>24531</c:v>
                </c:pt>
                <c:pt idx="278">
                  <c:v>24481</c:v>
                </c:pt>
                <c:pt idx="279">
                  <c:v>24563</c:v>
                </c:pt>
                <c:pt idx="280">
                  <c:v>24747</c:v>
                </c:pt>
                <c:pt idx="281">
                  <c:v>24747</c:v>
                </c:pt>
                <c:pt idx="282">
                  <c:v>40406</c:v>
                </c:pt>
                <c:pt idx="283">
                  <c:v>40406</c:v>
                </c:pt>
                <c:pt idx="284">
                  <c:v>40406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HD!$AE$2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HD!$AE$3:$AE$380</c:f>
              <c:numCache>
                <c:formatCode>General</c:formatCode>
                <c:ptCount val="378"/>
                <c:pt idx="0">
                  <c:v>-174</c:v>
                </c:pt>
                <c:pt idx="1">
                  <c:v>-174</c:v>
                </c:pt>
                <c:pt idx="2">
                  <c:v>-174</c:v>
                </c:pt>
                <c:pt idx="3">
                  <c:v>772</c:v>
                </c:pt>
                <c:pt idx="4">
                  <c:v>772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441</c:v>
                </c:pt>
                <c:pt idx="9">
                  <c:v>441</c:v>
                </c:pt>
                <c:pt idx="10">
                  <c:v>441</c:v>
                </c:pt>
                <c:pt idx="11">
                  <c:v>441</c:v>
                </c:pt>
                <c:pt idx="12">
                  <c:v>441</c:v>
                </c:pt>
                <c:pt idx="13">
                  <c:v>215</c:v>
                </c:pt>
                <c:pt idx="14">
                  <c:v>215</c:v>
                </c:pt>
                <c:pt idx="15">
                  <c:v>514</c:v>
                </c:pt>
                <c:pt idx="16">
                  <c:v>514</c:v>
                </c:pt>
                <c:pt idx="17">
                  <c:v>514</c:v>
                </c:pt>
                <c:pt idx="18">
                  <c:v>1067</c:v>
                </c:pt>
                <c:pt idx="19">
                  <c:v>1067</c:v>
                </c:pt>
                <c:pt idx="20">
                  <c:v>1271</c:v>
                </c:pt>
                <c:pt idx="21">
                  <c:v>1271</c:v>
                </c:pt>
                <c:pt idx="22">
                  <c:v>1271</c:v>
                </c:pt>
                <c:pt idx="23">
                  <c:v>1271</c:v>
                </c:pt>
                <c:pt idx="24">
                  <c:v>1108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996</c:v>
                </c:pt>
                <c:pt idx="30">
                  <c:v>1295</c:v>
                </c:pt>
                <c:pt idx="31">
                  <c:v>1589</c:v>
                </c:pt>
                <c:pt idx="32">
                  <c:v>1589</c:v>
                </c:pt>
                <c:pt idx="33">
                  <c:v>1589</c:v>
                </c:pt>
                <c:pt idx="34">
                  <c:v>1589</c:v>
                </c:pt>
                <c:pt idx="35">
                  <c:v>1502</c:v>
                </c:pt>
                <c:pt idx="36">
                  <c:v>1502</c:v>
                </c:pt>
                <c:pt idx="37">
                  <c:v>1502</c:v>
                </c:pt>
                <c:pt idx="38">
                  <c:v>1502</c:v>
                </c:pt>
                <c:pt idx="39">
                  <c:v>1609</c:v>
                </c:pt>
                <c:pt idx="40">
                  <c:v>1589</c:v>
                </c:pt>
                <c:pt idx="41">
                  <c:v>1589</c:v>
                </c:pt>
                <c:pt idx="42">
                  <c:v>1589</c:v>
                </c:pt>
                <c:pt idx="43">
                  <c:v>1589</c:v>
                </c:pt>
                <c:pt idx="44">
                  <c:v>1646</c:v>
                </c:pt>
                <c:pt idx="45">
                  <c:v>1646</c:v>
                </c:pt>
                <c:pt idx="46">
                  <c:v>1646</c:v>
                </c:pt>
                <c:pt idx="47">
                  <c:v>1788</c:v>
                </c:pt>
                <c:pt idx="48">
                  <c:v>1788</c:v>
                </c:pt>
                <c:pt idx="49">
                  <c:v>1788</c:v>
                </c:pt>
                <c:pt idx="50">
                  <c:v>1788</c:v>
                </c:pt>
                <c:pt idx="51">
                  <c:v>1963</c:v>
                </c:pt>
                <c:pt idx="52">
                  <c:v>2271</c:v>
                </c:pt>
                <c:pt idx="53">
                  <c:v>2271</c:v>
                </c:pt>
                <c:pt idx="54">
                  <c:v>2271</c:v>
                </c:pt>
                <c:pt idx="55">
                  <c:v>2271</c:v>
                </c:pt>
                <c:pt idx="56">
                  <c:v>2148</c:v>
                </c:pt>
                <c:pt idx="57">
                  <c:v>2148</c:v>
                </c:pt>
                <c:pt idx="58">
                  <c:v>2224</c:v>
                </c:pt>
                <c:pt idx="59">
                  <c:v>2224</c:v>
                </c:pt>
                <c:pt idx="60">
                  <c:v>1259</c:v>
                </c:pt>
                <c:pt idx="61">
                  <c:v>1259</c:v>
                </c:pt>
                <c:pt idx="62">
                  <c:v>2113</c:v>
                </c:pt>
                <c:pt idx="63">
                  <c:v>2113</c:v>
                </c:pt>
                <c:pt idx="64">
                  <c:v>2142</c:v>
                </c:pt>
                <c:pt idx="65">
                  <c:v>2142</c:v>
                </c:pt>
                <c:pt idx="66">
                  <c:v>2142</c:v>
                </c:pt>
                <c:pt idx="67">
                  <c:v>2142</c:v>
                </c:pt>
                <c:pt idx="68">
                  <c:v>2155</c:v>
                </c:pt>
                <c:pt idx="69">
                  <c:v>2265</c:v>
                </c:pt>
                <c:pt idx="70">
                  <c:v>2265</c:v>
                </c:pt>
                <c:pt idx="71">
                  <c:v>2265</c:v>
                </c:pt>
                <c:pt idx="72">
                  <c:v>2226</c:v>
                </c:pt>
                <c:pt idx="73">
                  <c:v>2226</c:v>
                </c:pt>
                <c:pt idx="74">
                  <c:v>2226</c:v>
                </c:pt>
                <c:pt idx="75">
                  <c:v>2226</c:v>
                </c:pt>
                <c:pt idx="76">
                  <c:v>2151</c:v>
                </c:pt>
                <c:pt idx="77">
                  <c:v>2151</c:v>
                </c:pt>
                <c:pt idx="78">
                  <c:v>2151</c:v>
                </c:pt>
                <c:pt idx="79">
                  <c:v>1956</c:v>
                </c:pt>
                <c:pt idx="80">
                  <c:v>1956</c:v>
                </c:pt>
                <c:pt idx="81">
                  <c:v>1956</c:v>
                </c:pt>
                <c:pt idx="82">
                  <c:v>1916</c:v>
                </c:pt>
                <c:pt idx="83">
                  <c:v>1916</c:v>
                </c:pt>
                <c:pt idx="84">
                  <c:v>1916</c:v>
                </c:pt>
                <c:pt idx="85">
                  <c:v>1957</c:v>
                </c:pt>
                <c:pt idx="86">
                  <c:v>1957</c:v>
                </c:pt>
                <c:pt idx="87">
                  <c:v>1997</c:v>
                </c:pt>
                <c:pt idx="88">
                  <c:v>1997</c:v>
                </c:pt>
                <c:pt idx="89">
                  <c:v>1997</c:v>
                </c:pt>
                <c:pt idx="90">
                  <c:v>1997</c:v>
                </c:pt>
                <c:pt idx="91">
                  <c:v>1815</c:v>
                </c:pt>
                <c:pt idx="92">
                  <c:v>1815</c:v>
                </c:pt>
                <c:pt idx="93">
                  <c:v>1765</c:v>
                </c:pt>
                <c:pt idx="94">
                  <c:v>1765</c:v>
                </c:pt>
                <c:pt idx="95">
                  <c:v>1765</c:v>
                </c:pt>
                <c:pt idx="96">
                  <c:v>1695</c:v>
                </c:pt>
                <c:pt idx="97">
                  <c:v>1695</c:v>
                </c:pt>
                <c:pt idx="98">
                  <c:v>1695</c:v>
                </c:pt>
                <c:pt idx="99">
                  <c:v>1638</c:v>
                </c:pt>
                <c:pt idx="100">
                  <c:v>1638</c:v>
                </c:pt>
                <c:pt idx="101">
                  <c:v>1638</c:v>
                </c:pt>
                <c:pt idx="102">
                  <c:v>1638</c:v>
                </c:pt>
                <c:pt idx="103">
                  <c:v>1627</c:v>
                </c:pt>
                <c:pt idx="104">
                  <c:v>1627</c:v>
                </c:pt>
                <c:pt idx="105">
                  <c:v>1647</c:v>
                </c:pt>
                <c:pt idx="106">
                  <c:v>1647</c:v>
                </c:pt>
                <c:pt idx="107">
                  <c:v>1647</c:v>
                </c:pt>
                <c:pt idx="108">
                  <c:v>1647</c:v>
                </c:pt>
                <c:pt idx="109">
                  <c:v>1396</c:v>
                </c:pt>
                <c:pt idx="110">
                  <c:v>1357</c:v>
                </c:pt>
                <c:pt idx="111">
                  <c:v>9486</c:v>
                </c:pt>
                <c:pt idx="112">
                  <c:v>9486</c:v>
                </c:pt>
                <c:pt idx="113">
                  <c:v>1357</c:v>
                </c:pt>
                <c:pt idx="114">
                  <c:v>1357</c:v>
                </c:pt>
                <c:pt idx="115">
                  <c:v>1363</c:v>
                </c:pt>
                <c:pt idx="116">
                  <c:v>1363</c:v>
                </c:pt>
                <c:pt idx="117">
                  <c:v>1361</c:v>
                </c:pt>
                <c:pt idx="118">
                  <c:v>1318</c:v>
                </c:pt>
                <c:pt idx="119">
                  <c:v>1318</c:v>
                </c:pt>
                <c:pt idx="120">
                  <c:v>9719</c:v>
                </c:pt>
                <c:pt idx="121">
                  <c:v>9719</c:v>
                </c:pt>
                <c:pt idx="122">
                  <c:v>9719</c:v>
                </c:pt>
                <c:pt idx="123">
                  <c:v>9585</c:v>
                </c:pt>
                <c:pt idx="124">
                  <c:v>9585</c:v>
                </c:pt>
                <c:pt idx="125">
                  <c:v>9585</c:v>
                </c:pt>
                <c:pt idx="126">
                  <c:v>9484</c:v>
                </c:pt>
                <c:pt idx="127">
                  <c:v>9484</c:v>
                </c:pt>
                <c:pt idx="128">
                  <c:v>9167</c:v>
                </c:pt>
                <c:pt idx="129">
                  <c:v>9167</c:v>
                </c:pt>
                <c:pt idx="130">
                  <c:v>9167</c:v>
                </c:pt>
                <c:pt idx="131">
                  <c:v>665</c:v>
                </c:pt>
                <c:pt idx="132">
                  <c:v>665</c:v>
                </c:pt>
                <c:pt idx="133">
                  <c:v>665</c:v>
                </c:pt>
                <c:pt idx="134">
                  <c:v>562</c:v>
                </c:pt>
                <c:pt idx="135">
                  <c:v>562</c:v>
                </c:pt>
                <c:pt idx="136">
                  <c:v>562</c:v>
                </c:pt>
                <c:pt idx="137">
                  <c:v>562</c:v>
                </c:pt>
                <c:pt idx="138">
                  <c:v>439</c:v>
                </c:pt>
                <c:pt idx="139">
                  <c:v>439</c:v>
                </c:pt>
                <c:pt idx="140">
                  <c:v>571</c:v>
                </c:pt>
                <c:pt idx="141">
                  <c:v>439</c:v>
                </c:pt>
                <c:pt idx="142">
                  <c:v>439</c:v>
                </c:pt>
                <c:pt idx="143">
                  <c:v>439</c:v>
                </c:pt>
                <c:pt idx="144">
                  <c:v>439</c:v>
                </c:pt>
                <c:pt idx="145">
                  <c:v>439</c:v>
                </c:pt>
                <c:pt idx="146">
                  <c:v>498</c:v>
                </c:pt>
                <c:pt idx="147">
                  <c:v>498</c:v>
                </c:pt>
                <c:pt idx="148">
                  <c:v>498</c:v>
                </c:pt>
                <c:pt idx="149">
                  <c:v>498</c:v>
                </c:pt>
                <c:pt idx="150">
                  <c:v>514</c:v>
                </c:pt>
                <c:pt idx="151">
                  <c:v>356</c:v>
                </c:pt>
                <c:pt idx="152">
                  <c:v>356</c:v>
                </c:pt>
                <c:pt idx="153">
                  <c:v>331</c:v>
                </c:pt>
                <c:pt idx="154">
                  <c:v>331</c:v>
                </c:pt>
                <c:pt idx="155">
                  <c:v>331</c:v>
                </c:pt>
                <c:pt idx="156">
                  <c:v>331</c:v>
                </c:pt>
                <c:pt idx="157">
                  <c:v>421</c:v>
                </c:pt>
                <c:pt idx="158">
                  <c:v>421</c:v>
                </c:pt>
                <c:pt idx="159">
                  <c:v>421</c:v>
                </c:pt>
                <c:pt idx="160">
                  <c:v>421</c:v>
                </c:pt>
                <c:pt idx="161">
                  <c:v>421</c:v>
                </c:pt>
                <c:pt idx="162">
                  <c:v>495</c:v>
                </c:pt>
                <c:pt idx="163">
                  <c:v>349</c:v>
                </c:pt>
                <c:pt idx="164">
                  <c:v>349</c:v>
                </c:pt>
                <c:pt idx="165">
                  <c:v>349</c:v>
                </c:pt>
                <c:pt idx="166">
                  <c:v>349</c:v>
                </c:pt>
                <c:pt idx="167">
                  <c:v>349</c:v>
                </c:pt>
                <c:pt idx="168">
                  <c:v>447</c:v>
                </c:pt>
                <c:pt idx="169">
                  <c:v>404</c:v>
                </c:pt>
                <c:pt idx="170">
                  <c:v>404</c:v>
                </c:pt>
                <c:pt idx="171">
                  <c:v>442</c:v>
                </c:pt>
                <c:pt idx="172">
                  <c:v>442</c:v>
                </c:pt>
                <c:pt idx="173">
                  <c:v>442</c:v>
                </c:pt>
                <c:pt idx="174">
                  <c:v>381</c:v>
                </c:pt>
                <c:pt idx="175">
                  <c:v>381</c:v>
                </c:pt>
                <c:pt idx="176">
                  <c:v>381</c:v>
                </c:pt>
                <c:pt idx="177">
                  <c:v>381</c:v>
                </c:pt>
                <c:pt idx="178">
                  <c:v>381</c:v>
                </c:pt>
                <c:pt idx="179">
                  <c:v>499</c:v>
                </c:pt>
                <c:pt idx="180">
                  <c:v>499</c:v>
                </c:pt>
                <c:pt idx="181">
                  <c:v>499</c:v>
                </c:pt>
                <c:pt idx="182">
                  <c:v>535</c:v>
                </c:pt>
                <c:pt idx="183">
                  <c:v>535</c:v>
                </c:pt>
                <c:pt idx="184">
                  <c:v>535</c:v>
                </c:pt>
                <c:pt idx="185">
                  <c:v>388</c:v>
                </c:pt>
                <c:pt idx="186">
                  <c:v>388</c:v>
                </c:pt>
                <c:pt idx="187">
                  <c:v>388</c:v>
                </c:pt>
                <c:pt idx="188">
                  <c:v>388</c:v>
                </c:pt>
                <c:pt idx="189">
                  <c:v>395</c:v>
                </c:pt>
                <c:pt idx="190">
                  <c:v>395</c:v>
                </c:pt>
                <c:pt idx="191">
                  <c:v>377</c:v>
                </c:pt>
                <c:pt idx="192">
                  <c:v>377</c:v>
                </c:pt>
                <c:pt idx="193">
                  <c:v>377</c:v>
                </c:pt>
                <c:pt idx="194">
                  <c:v>405</c:v>
                </c:pt>
                <c:pt idx="195">
                  <c:v>354</c:v>
                </c:pt>
                <c:pt idx="196">
                  <c:v>354</c:v>
                </c:pt>
                <c:pt idx="197">
                  <c:v>354</c:v>
                </c:pt>
                <c:pt idx="198">
                  <c:v>290</c:v>
                </c:pt>
                <c:pt idx="199">
                  <c:v>296</c:v>
                </c:pt>
                <c:pt idx="200">
                  <c:v>296</c:v>
                </c:pt>
                <c:pt idx="201">
                  <c:v>296</c:v>
                </c:pt>
                <c:pt idx="202">
                  <c:v>296</c:v>
                </c:pt>
                <c:pt idx="203">
                  <c:v>296</c:v>
                </c:pt>
                <c:pt idx="204">
                  <c:v>192</c:v>
                </c:pt>
                <c:pt idx="205">
                  <c:v>192</c:v>
                </c:pt>
                <c:pt idx="206">
                  <c:v>217</c:v>
                </c:pt>
                <c:pt idx="207">
                  <c:v>217</c:v>
                </c:pt>
                <c:pt idx="208">
                  <c:v>217</c:v>
                </c:pt>
                <c:pt idx="209">
                  <c:v>225</c:v>
                </c:pt>
                <c:pt idx="210">
                  <c:v>225</c:v>
                </c:pt>
                <c:pt idx="211">
                  <c:v>225</c:v>
                </c:pt>
                <c:pt idx="212">
                  <c:v>209</c:v>
                </c:pt>
                <c:pt idx="213">
                  <c:v>209</c:v>
                </c:pt>
                <c:pt idx="214">
                  <c:v>209</c:v>
                </c:pt>
                <c:pt idx="215">
                  <c:v>196</c:v>
                </c:pt>
                <c:pt idx="216">
                  <c:v>196</c:v>
                </c:pt>
                <c:pt idx="217">
                  <c:v>187</c:v>
                </c:pt>
                <c:pt idx="218">
                  <c:v>187</c:v>
                </c:pt>
                <c:pt idx="219">
                  <c:v>187</c:v>
                </c:pt>
                <c:pt idx="220">
                  <c:v>187</c:v>
                </c:pt>
                <c:pt idx="221">
                  <c:v>204</c:v>
                </c:pt>
                <c:pt idx="222">
                  <c:v>223</c:v>
                </c:pt>
                <c:pt idx="223">
                  <c:v>223</c:v>
                </c:pt>
                <c:pt idx="224">
                  <c:v>223</c:v>
                </c:pt>
                <c:pt idx="225">
                  <c:v>223</c:v>
                </c:pt>
                <c:pt idx="226">
                  <c:v>223</c:v>
                </c:pt>
                <c:pt idx="227">
                  <c:v>228</c:v>
                </c:pt>
                <c:pt idx="228">
                  <c:v>228</c:v>
                </c:pt>
                <c:pt idx="229">
                  <c:v>226</c:v>
                </c:pt>
                <c:pt idx="230">
                  <c:v>226</c:v>
                </c:pt>
                <c:pt idx="231">
                  <c:v>226</c:v>
                </c:pt>
                <c:pt idx="232">
                  <c:v>226</c:v>
                </c:pt>
                <c:pt idx="233">
                  <c:v>198</c:v>
                </c:pt>
                <c:pt idx="234">
                  <c:v>213</c:v>
                </c:pt>
                <c:pt idx="235">
                  <c:v>213</c:v>
                </c:pt>
                <c:pt idx="236">
                  <c:v>213</c:v>
                </c:pt>
                <c:pt idx="237">
                  <c:v>213</c:v>
                </c:pt>
                <c:pt idx="238">
                  <c:v>199</c:v>
                </c:pt>
                <c:pt idx="239">
                  <c:v>199</c:v>
                </c:pt>
                <c:pt idx="240">
                  <c:v>251</c:v>
                </c:pt>
                <c:pt idx="241">
                  <c:v>251</c:v>
                </c:pt>
                <c:pt idx="242">
                  <c:v>251</c:v>
                </c:pt>
                <c:pt idx="243">
                  <c:v>251</c:v>
                </c:pt>
                <c:pt idx="244">
                  <c:v>225</c:v>
                </c:pt>
                <c:pt idx="245">
                  <c:v>225</c:v>
                </c:pt>
                <c:pt idx="246">
                  <c:v>235</c:v>
                </c:pt>
                <c:pt idx="247">
                  <c:v>235</c:v>
                </c:pt>
                <c:pt idx="248">
                  <c:v>235</c:v>
                </c:pt>
                <c:pt idx="249">
                  <c:v>235</c:v>
                </c:pt>
                <c:pt idx="250">
                  <c:v>240</c:v>
                </c:pt>
                <c:pt idx="251">
                  <c:v>240</c:v>
                </c:pt>
                <c:pt idx="252">
                  <c:v>236</c:v>
                </c:pt>
                <c:pt idx="253">
                  <c:v>268</c:v>
                </c:pt>
                <c:pt idx="254">
                  <c:v>309</c:v>
                </c:pt>
                <c:pt idx="255">
                  <c:v>309</c:v>
                </c:pt>
                <c:pt idx="256">
                  <c:v>-104</c:v>
                </c:pt>
                <c:pt idx="257">
                  <c:v>-104</c:v>
                </c:pt>
                <c:pt idx="258">
                  <c:v>-77</c:v>
                </c:pt>
                <c:pt idx="259">
                  <c:v>-77</c:v>
                </c:pt>
                <c:pt idx="260">
                  <c:v>-173</c:v>
                </c:pt>
                <c:pt idx="261">
                  <c:v>-173</c:v>
                </c:pt>
                <c:pt idx="262">
                  <c:v>-173</c:v>
                </c:pt>
                <c:pt idx="263">
                  <c:v>-173</c:v>
                </c:pt>
                <c:pt idx="264">
                  <c:v>-173</c:v>
                </c:pt>
                <c:pt idx="265">
                  <c:v>-64</c:v>
                </c:pt>
                <c:pt idx="266">
                  <c:v>-46</c:v>
                </c:pt>
                <c:pt idx="267">
                  <c:v>-46</c:v>
                </c:pt>
                <c:pt idx="268">
                  <c:v>-46</c:v>
                </c:pt>
                <c:pt idx="269">
                  <c:v>1077</c:v>
                </c:pt>
                <c:pt idx="270">
                  <c:v>-89</c:v>
                </c:pt>
                <c:pt idx="271">
                  <c:v>-89</c:v>
                </c:pt>
                <c:pt idx="272">
                  <c:v>-89</c:v>
                </c:pt>
                <c:pt idx="273">
                  <c:v>-66</c:v>
                </c:pt>
                <c:pt idx="274">
                  <c:v>-66</c:v>
                </c:pt>
                <c:pt idx="275">
                  <c:v>1225</c:v>
                </c:pt>
                <c:pt idx="276">
                  <c:v>1225</c:v>
                </c:pt>
                <c:pt idx="277">
                  <c:v>1225</c:v>
                </c:pt>
                <c:pt idx="278">
                  <c:v>1396</c:v>
                </c:pt>
                <c:pt idx="279">
                  <c:v>1463</c:v>
                </c:pt>
                <c:pt idx="280">
                  <c:v>1431</c:v>
                </c:pt>
                <c:pt idx="281">
                  <c:v>1431</c:v>
                </c:pt>
                <c:pt idx="282">
                  <c:v>1750</c:v>
                </c:pt>
                <c:pt idx="283">
                  <c:v>1750</c:v>
                </c:pt>
                <c:pt idx="284">
                  <c:v>1750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82827226383936"/>
        </c:manualLayout>
      </c:layout>
      <c:lineChart>
        <c:grouping val="stacked"/>
        <c:varyColors val="0"/>
        <c:ser>
          <c:idx val="0"/>
          <c:order val="0"/>
          <c:tx>
            <c:strRef>
              <c:f>HD!$V$2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HD!$V$3:$V$380</c:f>
              <c:numCache>
                <c:formatCode>General</c:formatCode>
                <c:ptCount val="378"/>
                <c:pt idx="0">
                  <c:v>4838</c:v>
                </c:pt>
                <c:pt idx="1">
                  <c:v>4838</c:v>
                </c:pt>
                <c:pt idx="2">
                  <c:v>4838</c:v>
                </c:pt>
                <c:pt idx="3">
                  <c:v>52209</c:v>
                </c:pt>
                <c:pt idx="4">
                  <c:v>52209</c:v>
                </c:pt>
                <c:pt idx="5">
                  <c:v>10993</c:v>
                </c:pt>
                <c:pt idx="6">
                  <c:v>10993</c:v>
                </c:pt>
                <c:pt idx="7">
                  <c:v>10993</c:v>
                </c:pt>
                <c:pt idx="8">
                  <c:v>10993</c:v>
                </c:pt>
                <c:pt idx="9">
                  <c:v>16312</c:v>
                </c:pt>
                <c:pt idx="10">
                  <c:v>21375</c:v>
                </c:pt>
                <c:pt idx="11">
                  <c:v>21375</c:v>
                </c:pt>
                <c:pt idx="12">
                  <c:v>21375</c:v>
                </c:pt>
                <c:pt idx="13">
                  <c:v>23570</c:v>
                </c:pt>
                <c:pt idx="14">
                  <c:v>23570</c:v>
                </c:pt>
                <c:pt idx="15">
                  <c:v>23570</c:v>
                </c:pt>
                <c:pt idx="16">
                  <c:v>23570</c:v>
                </c:pt>
                <c:pt idx="17">
                  <c:v>23570</c:v>
                </c:pt>
                <c:pt idx="18">
                  <c:v>26448</c:v>
                </c:pt>
                <c:pt idx="19">
                  <c:v>26448</c:v>
                </c:pt>
                <c:pt idx="20">
                  <c:v>27836</c:v>
                </c:pt>
                <c:pt idx="21">
                  <c:v>27836</c:v>
                </c:pt>
                <c:pt idx="22">
                  <c:v>27836</c:v>
                </c:pt>
                <c:pt idx="23">
                  <c:v>27836</c:v>
                </c:pt>
                <c:pt idx="24">
                  <c:v>91382</c:v>
                </c:pt>
                <c:pt idx="25">
                  <c:v>85384</c:v>
                </c:pt>
                <c:pt idx="26">
                  <c:v>85384</c:v>
                </c:pt>
                <c:pt idx="27">
                  <c:v>85384</c:v>
                </c:pt>
                <c:pt idx="28">
                  <c:v>85384</c:v>
                </c:pt>
                <c:pt idx="29">
                  <c:v>84210</c:v>
                </c:pt>
                <c:pt idx="30">
                  <c:v>25716</c:v>
                </c:pt>
                <c:pt idx="31">
                  <c:v>27287</c:v>
                </c:pt>
                <c:pt idx="32">
                  <c:v>27287</c:v>
                </c:pt>
                <c:pt idx="33">
                  <c:v>27287</c:v>
                </c:pt>
                <c:pt idx="34">
                  <c:v>27287</c:v>
                </c:pt>
                <c:pt idx="35">
                  <c:v>27168</c:v>
                </c:pt>
                <c:pt idx="36">
                  <c:v>27168</c:v>
                </c:pt>
                <c:pt idx="37">
                  <c:v>27168</c:v>
                </c:pt>
                <c:pt idx="38">
                  <c:v>27168</c:v>
                </c:pt>
                <c:pt idx="39">
                  <c:v>27614</c:v>
                </c:pt>
                <c:pt idx="40">
                  <c:v>27614</c:v>
                </c:pt>
                <c:pt idx="41">
                  <c:v>29148</c:v>
                </c:pt>
                <c:pt idx="42">
                  <c:v>29148</c:v>
                </c:pt>
                <c:pt idx="43">
                  <c:v>29148</c:v>
                </c:pt>
                <c:pt idx="44">
                  <c:v>30157</c:v>
                </c:pt>
                <c:pt idx="45">
                  <c:v>30157</c:v>
                </c:pt>
                <c:pt idx="46">
                  <c:v>30157</c:v>
                </c:pt>
                <c:pt idx="47">
                  <c:v>31090</c:v>
                </c:pt>
                <c:pt idx="48">
                  <c:v>31090</c:v>
                </c:pt>
                <c:pt idx="49">
                  <c:v>31090</c:v>
                </c:pt>
                <c:pt idx="50">
                  <c:v>31090</c:v>
                </c:pt>
                <c:pt idx="51">
                  <c:v>30291</c:v>
                </c:pt>
                <c:pt idx="52">
                  <c:v>30159</c:v>
                </c:pt>
                <c:pt idx="53">
                  <c:v>30159</c:v>
                </c:pt>
                <c:pt idx="54">
                  <c:v>30159</c:v>
                </c:pt>
                <c:pt idx="55">
                  <c:v>30159</c:v>
                </c:pt>
                <c:pt idx="56">
                  <c:v>29457</c:v>
                </c:pt>
                <c:pt idx="57">
                  <c:v>29457</c:v>
                </c:pt>
                <c:pt idx="58">
                  <c:v>30848</c:v>
                </c:pt>
                <c:pt idx="59">
                  <c:v>30848</c:v>
                </c:pt>
                <c:pt idx="60">
                  <c:v>94323</c:v>
                </c:pt>
                <c:pt idx="61">
                  <c:v>94323</c:v>
                </c:pt>
                <c:pt idx="62">
                  <c:v>28084</c:v>
                </c:pt>
                <c:pt idx="63">
                  <c:v>28084</c:v>
                </c:pt>
                <c:pt idx="64">
                  <c:v>27241</c:v>
                </c:pt>
                <c:pt idx="65">
                  <c:v>27241</c:v>
                </c:pt>
                <c:pt idx="66">
                  <c:v>27241</c:v>
                </c:pt>
                <c:pt idx="67">
                  <c:v>27241</c:v>
                </c:pt>
                <c:pt idx="68">
                  <c:v>28354</c:v>
                </c:pt>
                <c:pt idx="69">
                  <c:v>29249</c:v>
                </c:pt>
                <c:pt idx="70">
                  <c:v>29249</c:v>
                </c:pt>
                <c:pt idx="71">
                  <c:v>29249</c:v>
                </c:pt>
                <c:pt idx="72">
                  <c:v>30853</c:v>
                </c:pt>
                <c:pt idx="73">
                  <c:v>30853</c:v>
                </c:pt>
                <c:pt idx="74">
                  <c:v>30853</c:v>
                </c:pt>
                <c:pt idx="75">
                  <c:v>30853</c:v>
                </c:pt>
                <c:pt idx="76">
                  <c:v>33443</c:v>
                </c:pt>
                <c:pt idx="77">
                  <c:v>33443</c:v>
                </c:pt>
                <c:pt idx="78">
                  <c:v>33443</c:v>
                </c:pt>
                <c:pt idx="79">
                  <c:v>33383</c:v>
                </c:pt>
                <c:pt idx="80">
                  <c:v>33383</c:v>
                </c:pt>
                <c:pt idx="81">
                  <c:v>33383</c:v>
                </c:pt>
                <c:pt idx="82">
                  <c:v>37939</c:v>
                </c:pt>
                <c:pt idx="83">
                  <c:v>37939</c:v>
                </c:pt>
                <c:pt idx="84">
                  <c:v>37939</c:v>
                </c:pt>
                <c:pt idx="85">
                  <c:v>42639</c:v>
                </c:pt>
                <c:pt idx="86">
                  <c:v>42639</c:v>
                </c:pt>
                <c:pt idx="87">
                  <c:v>42448</c:v>
                </c:pt>
                <c:pt idx="88">
                  <c:v>42448</c:v>
                </c:pt>
                <c:pt idx="89">
                  <c:v>42448</c:v>
                </c:pt>
                <c:pt idx="90">
                  <c:v>42448</c:v>
                </c:pt>
                <c:pt idx="91">
                  <c:v>43599</c:v>
                </c:pt>
                <c:pt idx="92">
                  <c:v>43599</c:v>
                </c:pt>
                <c:pt idx="93">
                  <c:v>45451</c:v>
                </c:pt>
                <c:pt idx="94">
                  <c:v>45451</c:v>
                </c:pt>
                <c:pt idx="95">
                  <c:v>45451</c:v>
                </c:pt>
                <c:pt idx="96">
                  <c:v>46040</c:v>
                </c:pt>
                <c:pt idx="97">
                  <c:v>46040</c:v>
                </c:pt>
                <c:pt idx="98">
                  <c:v>46040</c:v>
                </c:pt>
                <c:pt idx="99">
                  <c:v>47811</c:v>
                </c:pt>
                <c:pt idx="100">
                  <c:v>47811</c:v>
                </c:pt>
                <c:pt idx="101">
                  <c:v>47811</c:v>
                </c:pt>
                <c:pt idx="102">
                  <c:v>47811</c:v>
                </c:pt>
                <c:pt idx="103">
                  <c:v>48375</c:v>
                </c:pt>
                <c:pt idx="104">
                  <c:v>48375</c:v>
                </c:pt>
                <c:pt idx="105">
                  <c:v>49584</c:v>
                </c:pt>
                <c:pt idx="106">
                  <c:v>49584</c:v>
                </c:pt>
                <c:pt idx="107">
                  <c:v>49584</c:v>
                </c:pt>
                <c:pt idx="108">
                  <c:v>49584</c:v>
                </c:pt>
                <c:pt idx="109">
                  <c:v>51838</c:v>
                </c:pt>
                <c:pt idx="110">
                  <c:v>51838</c:v>
                </c:pt>
                <c:pt idx="111">
                  <c:v>39369</c:v>
                </c:pt>
                <c:pt idx="112">
                  <c:v>39369</c:v>
                </c:pt>
                <c:pt idx="113">
                  <c:v>54134</c:v>
                </c:pt>
                <c:pt idx="114">
                  <c:v>54134</c:v>
                </c:pt>
                <c:pt idx="115">
                  <c:v>56322</c:v>
                </c:pt>
                <c:pt idx="116">
                  <c:v>56749</c:v>
                </c:pt>
                <c:pt idx="117">
                  <c:v>56749</c:v>
                </c:pt>
                <c:pt idx="118">
                  <c:v>57219</c:v>
                </c:pt>
                <c:pt idx="119">
                  <c:v>57219</c:v>
                </c:pt>
                <c:pt idx="120">
                  <c:v>45276</c:v>
                </c:pt>
                <c:pt idx="121">
                  <c:v>45276</c:v>
                </c:pt>
                <c:pt idx="122">
                  <c:v>45276</c:v>
                </c:pt>
                <c:pt idx="123">
                  <c:v>47369</c:v>
                </c:pt>
                <c:pt idx="124">
                  <c:v>47369</c:v>
                </c:pt>
                <c:pt idx="125">
                  <c:v>47369</c:v>
                </c:pt>
                <c:pt idx="126">
                  <c:v>51402</c:v>
                </c:pt>
                <c:pt idx="127">
                  <c:v>51402</c:v>
                </c:pt>
                <c:pt idx="128">
                  <c:v>55050</c:v>
                </c:pt>
                <c:pt idx="129">
                  <c:v>55050</c:v>
                </c:pt>
                <c:pt idx="130">
                  <c:v>55050</c:v>
                </c:pt>
                <c:pt idx="131">
                  <c:v>64722</c:v>
                </c:pt>
                <c:pt idx="132">
                  <c:v>64722</c:v>
                </c:pt>
                <c:pt idx="133">
                  <c:v>70156</c:v>
                </c:pt>
                <c:pt idx="134">
                  <c:v>69315</c:v>
                </c:pt>
                <c:pt idx="135">
                  <c:v>69315</c:v>
                </c:pt>
                <c:pt idx="136">
                  <c:v>69315</c:v>
                </c:pt>
                <c:pt idx="137">
                  <c:v>69315</c:v>
                </c:pt>
                <c:pt idx="138">
                  <c:v>70264</c:v>
                </c:pt>
                <c:pt idx="139">
                  <c:v>70264</c:v>
                </c:pt>
                <c:pt idx="140">
                  <c:v>69921</c:v>
                </c:pt>
                <c:pt idx="141">
                  <c:v>71632</c:v>
                </c:pt>
                <c:pt idx="142">
                  <c:v>71632</c:v>
                </c:pt>
                <c:pt idx="143">
                  <c:v>71632</c:v>
                </c:pt>
                <c:pt idx="144">
                  <c:v>71632</c:v>
                </c:pt>
                <c:pt idx="145">
                  <c:v>71632</c:v>
                </c:pt>
                <c:pt idx="146">
                  <c:v>72935</c:v>
                </c:pt>
                <c:pt idx="147">
                  <c:v>72935</c:v>
                </c:pt>
                <c:pt idx="148">
                  <c:v>72935</c:v>
                </c:pt>
                <c:pt idx="149">
                  <c:v>72935</c:v>
                </c:pt>
                <c:pt idx="150">
                  <c:v>73619</c:v>
                </c:pt>
                <c:pt idx="151">
                  <c:v>73619</c:v>
                </c:pt>
                <c:pt idx="152">
                  <c:v>73285</c:v>
                </c:pt>
                <c:pt idx="153">
                  <c:v>71840</c:v>
                </c:pt>
                <c:pt idx="154">
                  <c:v>71840</c:v>
                </c:pt>
                <c:pt idx="155">
                  <c:v>71840</c:v>
                </c:pt>
                <c:pt idx="156">
                  <c:v>71840</c:v>
                </c:pt>
                <c:pt idx="157">
                  <c:v>70908</c:v>
                </c:pt>
                <c:pt idx="158">
                  <c:v>70908</c:v>
                </c:pt>
                <c:pt idx="159">
                  <c:v>70908</c:v>
                </c:pt>
                <c:pt idx="160">
                  <c:v>70908</c:v>
                </c:pt>
                <c:pt idx="161">
                  <c:v>70908</c:v>
                </c:pt>
                <c:pt idx="162">
                  <c:v>70963</c:v>
                </c:pt>
                <c:pt idx="163">
                  <c:v>71177</c:v>
                </c:pt>
                <c:pt idx="164">
                  <c:v>71177</c:v>
                </c:pt>
                <c:pt idx="165">
                  <c:v>71177</c:v>
                </c:pt>
                <c:pt idx="166">
                  <c:v>71177</c:v>
                </c:pt>
                <c:pt idx="167">
                  <c:v>71177</c:v>
                </c:pt>
                <c:pt idx="168">
                  <c:v>69990</c:v>
                </c:pt>
                <c:pt idx="169">
                  <c:v>67820</c:v>
                </c:pt>
                <c:pt idx="170">
                  <c:v>67820</c:v>
                </c:pt>
                <c:pt idx="171">
                  <c:v>66700</c:v>
                </c:pt>
                <c:pt idx="172">
                  <c:v>66700</c:v>
                </c:pt>
                <c:pt idx="173">
                  <c:v>66700</c:v>
                </c:pt>
                <c:pt idx="174">
                  <c:v>66700</c:v>
                </c:pt>
                <c:pt idx="175">
                  <c:v>67718</c:v>
                </c:pt>
                <c:pt idx="176">
                  <c:v>67718</c:v>
                </c:pt>
                <c:pt idx="177">
                  <c:v>67718</c:v>
                </c:pt>
                <c:pt idx="178">
                  <c:v>67718</c:v>
                </c:pt>
                <c:pt idx="179">
                  <c:v>67629</c:v>
                </c:pt>
                <c:pt idx="180">
                  <c:v>67629</c:v>
                </c:pt>
                <c:pt idx="181">
                  <c:v>67629</c:v>
                </c:pt>
                <c:pt idx="182">
                  <c:v>67560</c:v>
                </c:pt>
                <c:pt idx="183">
                  <c:v>67560</c:v>
                </c:pt>
                <c:pt idx="184">
                  <c:v>67560</c:v>
                </c:pt>
                <c:pt idx="185">
                  <c:v>69214</c:v>
                </c:pt>
                <c:pt idx="186">
                  <c:v>69214</c:v>
                </c:pt>
                <c:pt idx="187">
                  <c:v>69214</c:v>
                </c:pt>
                <c:pt idx="188">
                  <c:v>69214</c:v>
                </c:pt>
                <c:pt idx="189">
                  <c:v>69074</c:v>
                </c:pt>
                <c:pt idx="190">
                  <c:v>69074</c:v>
                </c:pt>
                <c:pt idx="191">
                  <c:v>69159</c:v>
                </c:pt>
                <c:pt idx="192">
                  <c:v>69159</c:v>
                </c:pt>
                <c:pt idx="193">
                  <c:v>69159</c:v>
                </c:pt>
                <c:pt idx="194">
                  <c:v>70081</c:v>
                </c:pt>
                <c:pt idx="195">
                  <c:v>69833</c:v>
                </c:pt>
                <c:pt idx="196">
                  <c:v>69099</c:v>
                </c:pt>
                <c:pt idx="197">
                  <c:v>69099</c:v>
                </c:pt>
                <c:pt idx="198">
                  <c:v>69099</c:v>
                </c:pt>
                <c:pt idx="199">
                  <c:v>66846</c:v>
                </c:pt>
                <c:pt idx="200">
                  <c:v>66846</c:v>
                </c:pt>
                <c:pt idx="201">
                  <c:v>66846</c:v>
                </c:pt>
                <c:pt idx="202">
                  <c:v>66846</c:v>
                </c:pt>
                <c:pt idx="203">
                  <c:v>66846</c:v>
                </c:pt>
                <c:pt idx="204">
                  <c:v>65915</c:v>
                </c:pt>
                <c:pt idx="205">
                  <c:v>65915</c:v>
                </c:pt>
                <c:pt idx="206">
                  <c:v>63208</c:v>
                </c:pt>
                <c:pt idx="207">
                  <c:v>63208</c:v>
                </c:pt>
                <c:pt idx="208">
                  <c:v>63208</c:v>
                </c:pt>
                <c:pt idx="209">
                  <c:v>58797</c:v>
                </c:pt>
                <c:pt idx="210">
                  <c:v>58797</c:v>
                </c:pt>
                <c:pt idx="211">
                  <c:v>58797</c:v>
                </c:pt>
                <c:pt idx="212">
                  <c:v>58755</c:v>
                </c:pt>
                <c:pt idx="213">
                  <c:v>58755</c:v>
                </c:pt>
                <c:pt idx="214">
                  <c:v>58755</c:v>
                </c:pt>
                <c:pt idx="215">
                  <c:v>59538</c:v>
                </c:pt>
                <c:pt idx="216">
                  <c:v>59538</c:v>
                </c:pt>
                <c:pt idx="217">
                  <c:v>59184</c:v>
                </c:pt>
                <c:pt idx="218">
                  <c:v>59184</c:v>
                </c:pt>
                <c:pt idx="219">
                  <c:v>59184</c:v>
                </c:pt>
                <c:pt idx="220">
                  <c:v>59184</c:v>
                </c:pt>
                <c:pt idx="221">
                  <c:v>60198</c:v>
                </c:pt>
                <c:pt idx="222">
                  <c:v>60198</c:v>
                </c:pt>
                <c:pt idx="223">
                  <c:v>60714</c:v>
                </c:pt>
                <c:pt idx="224">
                  <c:v>60714</c:v>
                </c:pt>
                <c:pt idx="225">
                  <c:v>60714</c:v>
                </c:pt>
                <c:pt idx="226">
                  <c:v>60714</c:v>
                </c:pt>
                <c:pt idx="227">
                  <c:v>60378</c:v>
                </c:pt>
                <c:pt idx="228">
                  <c:v>59502</c:v>
                </c:pt>
                <c:pt idx="229">
                  <c:v>59502</c:v>
                </c:pt>
                <c:pt idx="230">
                  <c:v>59502</c:v>
                </c:pt>
                <c:pt idx="231">
                  <c:v>59502</c:v>
                </c:pt>
                <c:pt idx="232">
                  <c:v>59502</c:v>
                </c:pt>
                <c:pt idx="233">
                  <c:v>59967</c:v>
                </c:pt>
                <c:pt idx="234">
                  <c:v>61133</c:v>
                </c:pt>
                <c:pt idx="235">
                  <c:v>61133</c:v>
                </c:pt>
                <c:pt idx="236">
                  <c:v>61133</c:v>
                </c:pt>
                <c:pt idx="237">
                  <c:v>61133</c:v>
                </c:pt>
                <c:pt idx="238">
                  <c:v>61133</c:v>
                </c:pt>
                <c:pt idx="239">
                  <c:v>62454</c:v>
                </c:pt>
                <c:pt idx="240">
                  <c:v>66253</c:v>
                </c:pt>
                <c:pt idx="241">
                  <c:v>66253</c:v>
                </c:pt>
                <c:pt idx="242">
                  <c:v>66253</c:v>
                </c:pt>
                <c:pt idx="243">
                  <c:v>66253</c:v>
                </c:pt>
                <c:pt idx="244">
                  <c:v>65838</c:v>
                </c:pt>
                <c:pt idx="245">
                  <c:v>65838</c:v>
                </c:pt>
                <c:pt idx="246">
                  <c:v>64216</c:v>
                </c:pt>
                <c:pt idx="247">
                  <c:v>64216</c:v>
                </c:pt>
                <c:pt idx="248">
                  <c:v>64216</c:v>
                </c:pt>
                <c:pt idx="249">
                  <c:v>64216</c:v>
                </c:pt>
                <c:pt idx="250">
                  <c:v>64218</c:v>
                </c:pt>
                <c:pt idx="251">
                  <c:v>64218</c:v>
                </c:pt>
                <c:pt idx="252">
                  <c:v>64535</c:v>
                </c:pt>
                <c:pt idx="253">
                  <c:v>63711</c:v>
                </c:pt>
                <c:pt idx="254">
                  <c:v>63330</c:v>
                </c:pt>
                <c:pt idx="255">
                  <c:v>63330</c:v>
                </c:pt>
                <c:pt idx="256">
                  <c:v>60397</c:v>
                </c:pt>
                <c:pt idx="257">
                  <c:v>59849</c:v>
                </c:pt>
                <c:pt idx="258">
                  <c:v>60361</c:v>
                </c:pt>
                <c:pt idx="259">
                  <c:v>60361</c:v>
                </c:pt>
                <c:pt idx="260">
                  <c:v>58237</c:v>
                </c:pt>
                <c:pt idx="261">
                  <c:v>58237</c:v>
                </c:pt>
                <c:pt idx="262">
                  <c:v>58237</c:v>
                </c:pt>
                <c:pt idx="263">
                  <c:v>57727</c:v>
                </c:pt>
                <c:pt idx="264">
                  <c:v>57727</c:v>
                </c:pt>
                <c:pt idx="265">
                  <c:v>57727</c:v>
                </c:pt>
                <c:pt idx="266">
                  <c:v>56469</c:v>
                </c:pt>
                <c:pt idx="267">
                  <c:v>56469</c:v>
                </c:pt>
                <c:pt idx="268">
                  <c:v>56469</c:v>
                </c:pt>
                <c:pt idx="269">
                  <c:v>136295</c:v>
                </c:pt>
                <c:pt idx="270">
                  <c:v>55822</c:v>
                </c:pt>
                <c:pt idx="271">
                  <c:v>55822</c:v>
                </c:pt>
                <c:pt idx="272">
                  <c:v>55822</c:v>
                </c:pt>
                <c:pt idx="273">
                  <c:v>55514</c:v>
                </c:pt>
                <c:pt idx="274">
                  <c:v>55514</c:v>
                </c:pt>
                <c:pt idx="275">
                  <c:v>132062</c:v>
                </c:pt>
                <c:pt idx="276">
                  <c:v>132062</c:v>
                </c:pt>
                <c:pt idx="277">
                  <c:v>132062</c:v>
                </c:pt>
                <c:pt idx="278">
                  <c:v>130416</c:v>
                </c:pt>
                <c:pt idx="279">
                  <c:v>127796</c:v>
                </c:pt>
                <c:pt idx="280">
                  <c:v>125890</c:v>
                </c:pt>
                <c:pt idx="281">
                  <c:v>125890</c:v>
                </c:pt>
                <c:pt idx="282">
                  <c:v>47748</c:v>
                </c:pt>
                <c:pt idx="283">
                  <c:v>47748</c:v>
                </c:pt>
                <c:pt idx="284">
                  <c:v>47748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HD!$W$2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HD!$W$3:$W$380</c:f>
              <c:numCache>
                <c:formatCode>General</c:formatCode>
                <c:ptCount val="378"/>
                <c:pt idx="0">
                  <c:v>10894</c:v>
                </c:pt>
                <c:pt idx="1">
                  <c:v>10894</c:v>
                </c:pt>
                <c:pt idx="2">
                  <c:v>10894</c:v>
                </c:pt>
                <c:pt idx="3">
                  <c:v>44864</c:v>
                </c:pt>
                <c:pt idx="4">
                  <c:v>44864</c:v>
                </c:pt>
                <c:pt idx="5">
                  <c:v>16903</c:v>
                </c:pt>
                <c:pt idx="6">
                  <c:v>20504</c:v>
                </c:pt>
                <c:pt idx="7">
                  <c:v>20504</c:v>
                </c:pt>
                <c:pt idx="8">
                  <c:v>21503</c:v>
                </c:pt>
                <c:pt idx="9">
                  <c:v>21503</c:v>
                </c:pt>
                <c:pt idx="10">
                  <c:v>21503</c:v>
                </c:pt>
                <c:pt idx="11">
                  <c:v>21503</c:v>
                </c:pt>
                <c:pt idx="12">
                  <c:v>21503</c:v>
                </c:pt>
                <c:pt idx="13">
                  <c:v>23466</c:v>
                </c:pt>
                <c:pt idx="14">
                  <c:v>23466</c:v>
                </c:pt>
                <c:pt idx="15">
                  <c:v>26064</c:v>
                </c:pt>
                <c:pt idx="16">
                  <c:v>26064</c:v>
                </c:pt>
                <c:pt idx="17">
                  <c:v>26064</c:v>
                </c:pt>
                <c:pt idx="18">
                  <c:v>28028</c:v>
                </c:pt>
                <c:pt idx="19">
                  <c:v>29046</c:v>
                </c:pt>
                <c:pt idx="20">
                  <c:v>29046</c:v>
                </c:pt>
                <c:pt idx="21">
                  <c:v>29046</c:v>
                </c:pt>
                <c:pt idx="22">
                  <c:v>29046</c:v>
                </c:pt>
                <c:pt idx="23">
                  <c:v>29046</c:v>
                </c:pt>
                <c:pt idx="24">
                  <c:v>49788</c:v>
                </c:pt>
                <c:pt idx="25">
                  <c:v>56437</c:v>
                </c:pt>
                <c:pt idx="26">
                  <c:v>56437</c:v>
                </c:pt>
                <c:pt idx="27">
                  <c:v>56437</c:v>
                </c:pt>
                <c:pt idx="28">
                  <c:v>56437</c:v>
                </c:pt>
                <c:pt idx="29">
                  <c:v>58376</c:v>
                </c:pt>
                <c:pt idx="30">
                  <c:v>33097</c:v>
                </c:pt>
                <c:pt idx="31">
                  <c:v>33172</c:v>
                </c:pt>
                <c:pt idx="32">
                  <c:v>33172</c:v>
                </c:pt>
                <c:pt idx="33">
                  <c:v>33172</c:v>
                </c:pt>
                <c:pt idx="34">
                  <c:v>33172</c:v>
                </c:pt>
                <c:pt idx="35">
                  <c:v>33389</c:v>
                </c:pt>
                <c:pt idx="36">
                  <c:v>33389</c:v>
                </c:pt>
                <c:pt idx="37">
                  <c:v>33389</c:v>
                </c:pt>
                <c:pt idx="38">
                  <c:v>33389</c:v>
                </c:pt>
                <c:pt idx="39">
                  <c:v>34501</c:v>
                </c:pt>
                <c:pt idx="40">
                  <c:v>35585</c:v>
                </c:pt>
                <c:pt idx="41">
                  <c:v>35585</c:v>
                </c:pt>
                <c:pt idx="42">
                  <c:v>35585</c:v>
                </c:pt>
                <c:pt idx="43">
                  <c:v>35585</c:v>
                </c:pt>
                <c:pt idx="44">
                  <c:v>35351</c:v>
                </c:pt>
                <c:pt idx="45">
                  <c:v>35351</c:v>
                </c:pt>
                <c:pt idx="46">
                  <c:v>35351</c:v>
                </c:pt>
                <c:pt idx="47">
                  <c:v>35702</c:v>
                </c:pt>
                <c:pt idx="48">
                  <c:v>35702</c:v>
                </c:pt>
                <c:pt idx="49">
                  <c:v>36422</c:v>
                </c:pt>
                <c:pt idx="50">
                  <c:v>36422</c:v>
                </c:pt>
                <c:pt idx="51">
                  <c:v>36422</c:v>
                </c:pt>
                <c:pt idx="52">
                  <c:v>36368</c:v>
                </c:pt>
                <c:pt idx="53">
                  <c:v>36368</c:v>
                </c:pt>
                <c:pt idx="54">
                  <c:v>36368</c:v>
                </c:pt>
                <c:pt idx="55">
                  <c:v>36368</c:v>
                </c:pt>
                <c:pt idx="56">
                  <c:v>36735</c:v>
                </c:pt>
                <c:pt idx="57">
                  <c:v>36735</c:v>
                </c:pt>
                <c:pt idx="58">
                  <c:v>37274</c:v>
                </c:pt>
                <c:pt idx="59">
                  <c:v>37274</c:v>
                </c:pt>
                <c:pt idx="60">
                  <c:v>72056</c:v>
                </c:pt>
                <c:pt idx="61">
                  <c:v>72056</c:v>
                </c:pt>
                <c:pt idx="62">
                  <c:v>38250</c:v>
                </c:pt>
                <c:pt idx="63">
                  <c:v>38250</c:v>
                </c:pt>
                <c:pt idx="64">
                  <c:v>38750</c:v>
                </c:pt>
                <c:pt idx="65">
                  <c:v>38750</c:v>
                </c:pt>
                <c:pt idx="66">
                  <c:v>38750</c:v>
                </c:pt>
                <c:pt idx="67">
                  <c:v>38750</c:v>
                </c:pt>
                <c:pt idx="68">
                  <c:v>38111</c:v>
                </c:pt>
                <c:pt idx="69">
                  <c:v>37561</c:v>
                </c:pt>
                <c:pt idx="70">
                  <c:v>37561</c:v>
                </c:pt>
                <c:pt idx="71">
                  <c:v>37561</c:v>
                </c:pt>
                <c:pt idx="72">
                  <c:v>37060</c:v>
                </c:pt>
                <c:pt idx="73">
                  <c:v>37060</c:v>
                </c:pt>
                <c:pt idx="74">
                  <c:v>37060</c:v>
                </c:pt>
                <c:pt idx="75">
                  <c:v>37060</c:v>
                </c:pt>
                <c:pt idx="76">
                  <c:v>36523</c:v>
                </c:pt>
                <c:pt idx="77">
                  <c:v>36523</c:v>
                </c:pt>
                <c:pt idx="78">
                  <c:v>36523</c:v>
                </c:pt>
                <c:pt idx="79">
                  <c:v>35334</c:v>
                </c:pt>
                <c:pt idx="80">
                  <c:v>35334</c:v>
                </c:pt>
                <c:pt idx="81">
                  <c:v>35334</c:v>
                </c:pt>
                <c:pt idx="82">
                  <c:v>33027</c:v>
                </c:pt>
                <c:pt idx="83">
                  <c:v>33027</c:v>
                </c:pt>
                <c:pt idx="84">
                  <c:v>33027</c:v>
                </c:pt>
                <c:pt idx="85">
                  <c:v>32428</c:v>
                </c:pt>
                <c:pt idx="86">
                  <c:v>32428</c:v>
                </c:pt>
                <c:pt idx="87">
                  <c:v>32684</c:v>
                </c:pt>
                <c:pt idx="88">
                  <c:v>32684</c:v>
                </c:pt>
                <c:pt idx="89">
                  <c:v>32684</c:v>
                </c:pt>
                <c:pt idx="90">
                  <c:v>32684</c:v>
                </c:pt>
                <c:pt idx="91">
                  <c:v>32991</c:v>
                </c:pt>
                <c:pt idx="92">
                  <c:v>32991</c:v>
                </c:pt>
                <c:pt idx="93">
                  <c:v>34942</c:v>
                </c:pt>
                <c:pt idx="94">
                  <c:v>34942</c:v>
                </c:pt>
                <c:pt idx="95">
                  <c:v>34942</c:v>
                </c:pt>
                <c:pt idx="96">
                  <c:v>34576</c:v>
                </c:pt>
                <c:pt idx="97">
                  <c:v>34576</c:v>
                </c:pt>
                <c:pt idx="98">
                  <c:v>34576</c:v>
                </c:pt>
                <c:pt idx="99">
                  <c:v>36311</c:v>
                </c:pt>
                <c:pt idx="100">
                  <c:v>36311</c:v>
                </c:pt>
                <c:pt idx="101">
                  <c:v>36311</c:v>
                </c:pt>
                <c:pt idx="102">
                  <c:v>36311</c:v>
                </c:pt>
                <c:pt idx="103">
                  <c:v>36456</c:v>
                </c:pt>
                <c:pt idx="104">
                  <c:v>36456</c:v>
                </c:pt>
                <c:pt idx="105">
                  <c:v>36689</c:v>
                </c:pt>
                <c:pt idx="106">
                  <c:v>36689</c:v>
                </c:pt>
                <c:pt idx="107">
                  <c:v>36689</c:v>
                </c:pt>
                <c:pt idx="108">
                  <c:v>36689</c:v>
                </c:pt>
                <c:pt idx="109">
                  <c:v>35540</c:v>
                </c:pt>
                <c:pt idx="110">
                  <c:v>34323</c:v>
                </c:pt>
                <c:pt idx="111">
                  <c:v>25403</c:v>
                </c:pt>
                <c:pt idx="112">
                  <c:v>25403</c:v>
                </c:pt>
                <c:pt idx="113">
                  <c:v>34323</c:v>
                </c:pt>
                <c:pt idx="114">
                  <c:v>34323</c:v>
                </c:pt>
                <c:pt idx="115">
                  <c:v>33892</c:v>
                </c:pt>
                <c:pt idx="116">
                  <c:v>34116</c:v>
                </c:pt>
                <c:pt idx="117">
                  <c:v>34116</c:v>
                </c:pt>
                <c:pt idx="118">
                  <c:v>33171</c:v>
                </c:pt>
                <c:pt idx="119">
                  <c:v>33171</c:v>
                </c:pt>
                <c:pt idx="120">
                  <c:v>28830</c:v>
                </c:pt>
                <c:pt idx="121">
                  <c:v>28830</c:v>
                </c:pt>
                <c:pt idx="122">
                  <c:v>27934</c:v>
                </c:pt>
                <c:pt idx="123">
                  <c:v>27934</c:v>
                </c:pt>
                <c:pt idx="124">
                  <c:v>27934</c:v>
                </c:pt>
                <c:pt idx="125">
                  <c:v>27934</c:v>
                </c:pt>
                <c:pt idx="126">
                  <c:v>27934</c:v>
                </c:pt>
                <c:pt idx="127">
                  <c:v>25017</c:v>
                </c:pt>
                <c:pt idx="128">
                  <c:v>26030</c:v>
                </c:pt>
                <c:pt idx="129">
                  <c:v>26030</c:v>
                </c:pt>
                <c:pt idx="130">
                  <c:v>26030</c:v>
                </c:pt>
                <c:pt idx="131">
                  <c:v>31052</c:v>
                </c:pt>
                <c:pt idx="132">
                  <c:v>31052</c:v>
                </c:pt>
                <c:pt idx="133">
                  <c:v>30832</c:v>
                </c:pt>
                <c:pt idx="134">
                  <c:v>29840</c:v>
                </c:pt>
                <c:pt idx="135">
                  <c:v>29840</c:v>
                </c:pt>
                <c:pt idx="136">
                  <c:v>29840</c:v>
                </c:pt>
                <c:pt idx="137">
                  <c:v>29840</c:v>
                </c:pt>
                <c:pt idx="138">
                  <c:v>30214</c:v>
                </c:pt>
                <c:pt idx="139">
                  <c:v>30214</c:v>
                </c:pt>
                <c:pt idx="140">
                  <c:v>30839</c:v>
                </c:pt>
                <c:pt idx="141">
                  <c:v>29931</c:v>
                </c:pt>
                <c:pt idx="142">
                  <c:v>29931</c:v>
                </c:pt>
                <c:pt idx="143">
                  <c:v>29931</c:v>
                </c:pt>
                <c:pt idx="144">
                  <c:v>29931</c:v>
                </c:pt>
                <c:pt idx="145">
                  <c:v>29931</c:v>
                </c:pt>
                <c:pt idx="146">
                  <c:v>30009</c:v>
                </c:pt>
                <c:pt idx="147">
                  <c:v>30009</c:v>
                </c:pt>
                <c:pt idx="148">
                  <c:v>30009</c:v>
                </c:pt>
                <c:pt idx="149">
                  <c:v>30009</c:v>
                </c:pt>
                <c:pt idx="150">
                  <c:v>30900</c:v>
                </c:pt>
                <c:pt idx="151">
                  <c:v>31128</c:v>
                </c:pt>
                <c:pt idx="152">
                  <c:v>31128</c:v>
                </c:pt>
                <c:pt idx="153">
                  <c:v>31938</c:v>
                </c:pt>
                <c:pt idx="154">
                  <c:v>31938</c:v>
                </c:pt>
                <c:pt idx="155">
                  <c:v>31938</c:v>
                </c:pt>
                <c:pt idx="156">
                  <c:v>31938</c:v>
                </c:pt>
                <c:pt idx="157">
                  <c:v>33749</c:v>
                </c:pt>
                <c:pt idx="158">
                  <c:v>33749</c:v>
                </c:pt>
                <c:pt idx="159">
                  <c:v>33749</c:v>
                </c:pt>
                <c:pt idx="160">
                  <c:v>33749</c:v>
                </c:pt>
                <c:pt idx="161">
                  <c:v>33749</c:v>
                </c:pt>
                <c:pt idx="162">
                  <c:v>34027</c:v>
                </c:pt>
                <c:pt idx="163">
                  <c:v>33431</c:v>
                </c:pt>
                <c:pt idx="164">
                  <c:v>33431</c:v>
                </c:pt>
                <c:pt idx="165">
                  <c:v>33431</c:v>
                </c:pt>
                <c:pt idx="166">
                  <c:v>33431</c:v>
                </c:pt>
                <c:pt idx="167">
                  <c:v>33431</c:v>
                </c:pt>
                <c:pt idx="168">
                  <c:v>34003</c:v>
                </c:pt>
                <c:pt idx="169">
                  <c:v>35413</c:v>
                </c:pt>
                <c:pt idx="170">
                  <c:v>35413</c:v>
                </c:pt>
                <c:pt idx="171">
                  <c:v>37003</c:v>
                </c:pt>
                <c:pt idx="172">
                  <c:v>37003</c:v>
                </c:pt>
                <c:pt idx="173">
                  <c:v>37003</c:v>
                </c:pt>
                <c:pt idx="174">
                  <c:v>37003</c:v>
                </c:pt>
                <c:pt idx="175">
                  <c:v>37163</c:v>
                </c:pt>
                <c:pt idx="176">
                  <c:v>37163</c:v>
                </c:pt>
                <c:pt idx="177">
                  <c:v>37163</c:v>
                </c:pt>
                <c:pt idx="178">
                  <c:v>37163</c:v>
                </c:pt>
                <c:pt idx="179">
                  <c:v>39218</c:v>
                </c:pt>
                <c:pt idx="180">
                  <c:v>39218</c:v>
                </c:pt>
                <c:pt idx="181">
                  <c:v>39218</c:v>
                </c:pt>
                <c:pt idx="182">
                  <c:v>40408</c:v>
                </c:pt>
                <c:pt idx="183">
                  <c:v>40408</c:v>
                </c:pt>
                <c:pt idx="184">
                  <c:v>40408</c:v>
                </c:pt>
                <c:pt idx="185">
                  <c:v>40770</c:v>
                </c:pt>
                <c:pt idx="186">
                  <c:v>40770</c:v>
                </c:pt>
                <c:pt idx="187">
                  <c:v>40770</c:v>
                </c:pt>
                <c:pt idx="188">
                  <c:v>40770</c:v>
                </c:pt>
                <c:pt idx="189">
                  <c:v>41340</c:v>
                </c:pt>
                <c:pt idx="190">
                  <c:v>41340</c:v>
                </c:pt>
                <c:pt idx="191">
                  <c:v>41451</c:v>
                </c:pt>
                <c:pt idx="192">
                  <c:v>41451</c:v>
                </c:pt>
                <c:pt idx="193">
                  <c:v>41451</c:v>
                </c:pt>
                <c:pt idx="194">
                  <c:v>41789</c:v>
                </c:pt>
                <c:pt idx="195">
                  <c:v>41789</c:v>
                </c:pt>
                <c:pt idx="196">
                  <c:v>41789</c:v>
                </c:pt>
                <c:pt idx="197">
                  <c:v>41789</c:v>
                </c:pt>
                <c:pt idx="198">
                  <c:v>42245</c:v>
                </c:pt>
                <c:pt idx="199">
                  <c:v>44120</c:v>
                </c:pt>
                <c:pt idx="200">
                  <c:v>44120</c:v>
                </c:pt>
                <c:pt idx="201">
                  <c:v>44120</c:v>
                </c:pt>
                <c:pt idx="202">
                  <c:v>44120</c:v>
                </c:pt>
                <c:pt idx="203">
                  <c:v>44120</c:v>
                </c:pt>
                <c:pt idx="204">
                  <c:v>41173</c:v>
                </c:pt>
                <c:pt idx="205">
                  <c:v>41173</c:v>
                </c:pt>
                <c:pt idx="206">
                  <c:v>41312</c:v>
                </c:pt>
                <c:pt idx="207">
                  <c:v>41312</c:v>
                </c:pt>
                <c:pt idx="208">
                  <c:v>41312</c:v>
                </c:pt>
                <c:pt idx="209">
                  <c:v>41498</c:v>
                </c:pt>
                <c:pt idx="210">
                  <c:v>41498</c:v>
                </c:pt>
                <c:pt idx="211">
                  <c:v>41498</c:v>
                </c:pt>
                <c:pt idx="212">
                  <c:v>41859</c:v>
                </c:pt>
                <c:pt idx="213">
                  <c:v>41859</c:v>
                </c:pt>
                <c:pt idx="214">
                  <c:v>41859</c:v>
                </c:pt>
                <c:pt idx="215">
                  <c:v>41875</c:v>
                </c:pt>
                <c:pt idx="216">
                  <c:v>41875</c:v>
                </c:pt>
                <c:pt idx="217">
                  <c:v>41866</c:v>
                </c:pt>
                <c:pt idx="218">
                  <c:v>41866</c:v>
                </c:pt>
                <c:pt idx="219">
                  <c:v>41866</c:v>
                </c:pt>
                <c:pt idx="220">
                  <c:v>41866</c:v>
                </c:pt>
                <c:pt idx="221">
                  <c:v>43485</c:v>
                </c:pt>
                <c:pt idx="222">
                  <c:v>43893</c:v>
                </c:pt>
                <c:pt idx="223">
                  <c:v>43893</c:v>
                </c:pt>
                <c:pt idx="224">
                  <c:v>43893</c:v>
                </c:pt>
                <c:pt idx="225">
                  <c:v>43893</c:v>
                </c:pt>
                <c:pt idx="226">
                  <c:v>43893</c:v>
                </c:pt>
                <c:pt idx="227">
                  <c:v>44297</c:v>
                </c:pt>
                <c:pt idx="228">
                  <c:v>44297</c:v>
                </c:pt>
                <c:pt idx="229">
                  <c:v>43261</c:v>
                </c:pt>
                <c:pt idx="230">
                  <c:v>43261</c:v>
                </c:pt>
                <c:pt idx="231">
                  <c:v>43261</c:v>
                </c:pt>
                <c:pt idx="232">
                  <c:v>43261</c:v>
                </c:pt>
                <c:pt idx="233">
                  <c:v>42376</c:v>
                </c:pt>
                <c:pt idx="234">
                  <c:v>42805</c:v>
                </c:pt>
                <c:pt idx="235">
                  <c:v>42805</c:v>
                </c:pt>
                <c:pt idx="236">
                  <c:v>42805</c:v>
                </c:pt>
                <c:pt idx="237">
                  <c:v>42805</c:v>
                </c:pt>
                <c:pt idx="238">
                  <c:v>42071</c:v>
                </c:pt>
                <c:pt idx="239">
                  <c:v>42071</c:v>
                </c:pt>
                <c:pt idx="240">
                  <c:v>41292</c:v>
                </c:pt>
                <c:pt idx="241">
                  <c:v>41292</c:v>
                </c:pt>
                <c:pt idx="242">
                  <c:v>41292</c:v>
                </c:pt>
                <c:pt idx="243">
                  <c:v>41292</c:v>
                </c:pt>
                <c:pt idx="244">
                  <c:v>40802</c:v>
                </c:pt>
                <c:pt idx="245">
                  <c:v>40802</c:v>
                </c:pt>
                <c:pt idx="246">
                  <c:v>40666</c:v>
                </c:pt>
                <c:pt idx="247">
                  <c:v>40666</c:v>
                </c:pt>
                <c:pt idx="248">
                  <c:v>40666</c:v>
                </c:pt>
                <c:pt idx="249">
                  <c:v>40666</c:v>
                </c:pt>
                <c:pt idx="250">
                  <c:v>40732</c:v>
                </c:pt>
                <c:pt idx="251">
                  <c:v>40732</c:v>
                </c:pt>
                <c:pt idx="252">
                  <c:v>40766</c:v>
                </c:pt>
                <c:pt idx="253">
                  <c:v>40660</c:v>
                </c:pt>
                <c:pt idx="254">
                  <c:v>41718</c:v>
                </c:pt>
                <c:pt idx="255">
                  <c:v>41718</c:v>
                </c:pt>
                <c:pt idx="256">
                  <c:v>42484</c:v>
                </c:pt>
                <c:pt idx="257">
                  <c:v>43065</c:v>
                </c:pt>
                <c:pt idx="258">
                  <c:v>43612</c:v>
                </c:pt>
                <c:pt idx="259">
                  <c:v>43612</c:v>
                </c:pt>
                <c:pt idx="260">
                  <c:v>43141</c:v>
                </c:pt>
                <c:pt idx="261">
                  <c:v>43141</c:v>
                </c:pt>
                <c:pt idx="262">
                  <c:v>43141</c:v>
                </c:pt>
                <c:pt idx="263">
                  <c:v>44343</c:v>
                </c:pt>
                <c:pt idx="264">
                  <c:v>44343</c:v>
                </c:pt>
                <c:pt idx="265">
                  <c:v>44343</c:v>
                </c:pt>
                <c:pt idx="266">
                  <c:v>43936</c:v>
                </c:pt>
                <c:pt idx="267">
                  <c:v>43936</c:v>
                </c:pt>
                <c:pt idx="268">
                  <c:v>43936</c:v>
                </c:pt>
                <c:pt idx="269">
                  <c:v>70130</c:v>
                </c:pt>
                <c:pt idx="270">
                  <c:v>44183</c:v>
                </c:pt>
                <c:pt idx="271">
                  <c:v>44183</c:v>
                </c:pt>
                <c:pt idx="272">
                  <c:v>44183</c:v>
                </c:pt>
                <c:pt idx="273">
                  <c:v>44538</c:v>
                </c:pt>
                <c:pt idx="274">
                  <c:v>44538</c:v>
                </c:pt>
                <c:pt idx="275">
                  <c:v>69918</c:v>
                </c:pt>
                <c:pt idx="276">
                  <c:v>69918</c:v>
                </c:pt>
                <c:pt idx="277">
                  <c:v>69918</c:v>
                </c:pt>
                <c:pt idx="278">
                  <c:v>69775</c:v>
                </c:pt>
                <c:pt idx="279">
                  <c:v>70431</c:v>
                </c:pt>
                <c:pt idx="280">
                  <c:v>68584</c:v>
                </c:pt>
                <c:pt idx="281">
                  <c:v>68584</c:v>
                </c:pt>
                <c:pt idx="282">
                  <c:v>57650</c:v>
                </c:pt>
                <c:pt idx="283">
                  <c:v>57650</c:v>
                </c:pt>
                <c:pt idx="284">
                  <c:v>57650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39077832949"/>
          <c:y val="0.0307832926634969"/>
          <c:w val="0.874468756309308"/>
          <c:h val="0.82827226383936"/>
        </c:manualLayout>
      </c:layout>
      <c:lineChart>
        <c:grouping val="stacked"/>
        <c:varyColors val="0"/>
        <c:ser>
          <c:idx val="0"/>
          <c:order val="0"/>
          <c:tx>
            <c:strRef>
              <c:f>HD!$AF$2</c:f>
              <c:strCache>
                <c:ptCount val="1"/>
                <c:pt idx="0">
                  <c:v>CE-OI Chg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HD!$A$3:$A$381</c:f>
              <c:numCache>
                <c:formatCode>[$-14009]hh:mm;@</c:formatCode>
                <c:ptCount val="379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HD!$AF$3:$AF$380</c:f>
              <c:numCache>
                <c:formatCode>General</c:formatCode>
                <c:ptCount val="378"/>
                <c:pt idx="0">
                  <c:v>-2053</c:v>
                </c:pt>
                <c:pt idx="1">
                  <c:v>-2053</c:v>
                </c:pt>
                <c:pt idx="2">
                  <c:v>-2053</c:v>
                </c:pt>
                <c:pt idx="3">
                  <c:v>12230</c:v>
                </c:pt>
                <c:pt idx="4">
                  <c:v>12230</c:v>
                </c:pt>
                <c:pt idx="5">
                  <c:v>-1527</c:v>
                </c:pt>
                <c:pt idx="6">
                  <c:v>-1527</c:v>
                </c:pt>
                <c:pt idx="7">
                  <c:v>-1527</c:v>
                </c:pt>
                <c:pt idx="8">
                  <c:v>-1527</c:v>
                </c:pt>
                <c:pt idx="9">
                  <c:v>345</c:v>
                </c:pt>
                <c:pt idx="10">
                  <c:v>4166</c:v>
                </c:pt>
                <c:pt idx="11">
                  <c:v>4166</c:v>
                </c:pt>
                <c:pt idx="12">
                  <c:v>4166</c:v>
                </c:pt>
                <c:pt idx="13">
                  <c:v>5314</c:v>
                </c:pt>
                <c:pt idx="14">
                  <c:v>5314</c:v>
                </c:pt>
                <c:pt idx="15">
                  <c:v>5314</c:v>
                </c:pt>
                <c:pt idx="16">
                  <c:v>5314</c:v>
                </c:pt>
                <c:pt idx="17">
                  <c:v>5314</c:v>
                </c:pt>
                <c:pt idx="18">
                  <c:v>5828</c:v>
                </c:pt>
                <c:pt idx="19">
                  <c:v>5828</c:v>
                </c:pt>
                <c:pt idx="20">
                  <c:v>6229</c:v>
                </c:pt>
                <c:pt idx="21">
                  <c:v>6229</c:v>
                </c:pt>
                <c:pt idx="22">
                  <c:v>6229</c:v>
                </c:pt>
                <c:pt idx="23">
                  <c:v>6229</c:v>
                </c:pt>
                <c:pt idx="24">
                  <c:v>22094</c:v>
                </c:pt>
                <c:pt idx="25">
                  <c:v>20082</c:v>
                </c:pt>
                <c:pt idx="26">
                  <c:v>20082</c:v>
                </c:pt>
                <c:pt idx="27">
                  <c:v>20082</c:v>
                </c:pt>
                <c:pt idx="28">
                  <c:v>20082</c:v>
                </c:pt>
                <c:pt idx="29">
                  <c:v>20172</c:v>
                </c:pt>
                <c:pt idx="30">
                  <c:v>7170</c:v>
                </c:pt>
                <c:pt idx="31">
                  <c:v>7420</c:v>
                </c:pt>
                <c:pt idx="32">
                  <c:v>7420</c:v>
                </c:pt>
                <c:pt idx="33">
                  <c:v>7420</c:v>
                </c:pt>
                <c:pt idx="34">
                  <c:v>7420</c:v>
                </c:pt>
                <c:pt idx="35">
                  <c:v>7362</c:v>
                </c:pt>
                <c:pt idx="36">
                  <c:v>7362</c:v>
                </c:pt>
                <c:pt idx="37">
                  <c:v>7362</c:v>
                </c:pt>
                <c:pt idx="38">
                  <c:v>7362</c:v>
                </c:pt>
                <c:pt idx="39">
                  <c:v>8623</c:v>
                </c:pt>
                <c:pt idx="40">
                  <c:v>8623</c:v>
                </c:pt>
                <c:pt idx="41">
                  <c:v>8904</c:v>
                </c:pt>
                <c:pt idx="42">
                  <c:v>8904</c:v>
                </c:pt>
                <c:pt idx="43">
                  <c:v>8904</c:v>
                </c:pt>
                <c:pt idx="44">
                  <c:v>9919</c:v>
                </c:pt>
                <c:pt idx="45">
                  <c:v>9919</c:v>
                </c:pt>
                <c:pt idx="46">
                  <c:v>9919</c:v>
                </c:pt>
                <c:pt idx="47">
                  <c:v>10620</c:v>
                </c:pt>
                <c:pt idx="48">
                  <c:v>10620</c:v>
                </c:pt>
                <c:pt idx="49">
                  <c:v>10620</c:v>
                </c:pt>
                <c:pt idx="50">
                  <c:v>10620</c:v>
                </c:pt>
                <c:pt idx="51">
                  <c:v>10881</c:v>
                </c:pt>
                <c:pt idx="52">
                  <c:v>11462</c:v>
                </c:pt>
                <c:pt idx="53">
                  <c:v>11462</c:v>
                </c:pt>
                <c:pt idx="54">
                  <c:v>11462</c:v>
                </c:pt>
                <c:pt idx="55">
                  <c:v>11462</c:v>
                </c:pt>
                <c:pt idx="56">
                  <c:v>10689</c:v>
                </c:pt>
                <c:pt idx="57">
                  <c:v>10689</c:v>
                </c:pt>
                <c:pt idx="58">
                  <c:v>11288</c:v>
                </c:pt>
                <c:pt idx="59">
                  <c:v>11288</c:v>
                </c:pt>
                <c:pt idx="60">
                  <c:v>22973</c:v>
                </c:pt>
                <c:pt idx="61">
                  <c:v>22973</c:v>
                </c:pt>
                <c:pt idx="62">
                  <c:v>10035</c:v>
                </c:pt>
                <c:pt idx="63">
                  <c:v>10035</c:v>
                </c:pt>
                <c:pt idx="64">
                  <c:v>10886</c:v>
                </c:pt>
                <c:pt idx="65">
                  <c:v>10886</c:v>
                </c:pt>
                <c:pt idx="66">
                  <c:v>10886</c:v>
                </c:pt>
                <c:pt idx="67">
                  <c:v>10886</c:v>
                </c:pt>
                <c:pt idx="68">
                  <c:v>10793</c:v>
                </c:pt>
                <c:pt idx="69">
                  <c:v>10920</c:v>
                </c:pt>
                <c:pt idx="70">
                  <c:v>10920</c:v>
                </c:pt>
                <c:pt idx="71">
                  <c:v>10920</c:v>
                </c:pt>
                <c:pt idx="72">
                  <c:v>9843</c:v>
                </c:pt>
                <c:pt idx="73">
                  <c:v>9843</c:v>
                </c:pt>
                <c:pt idx="74">
                  <c:v>9843</c:v>
                </c:pt>
                <c:pt idx="75">
                  <c:v>9843</c:v>
                </c:pt>
                <c:pt idx="76">
                  <c:v>10310</c:v>
                </c:pt>
                <c:pt idx="77">
                  <c:v>10310</c:v>
                </c:pt>
                <c:pt idx="78">
                  <c:v>10310</c:v>
                </c:pt>
                <c:pt idx="79">
                  <c:v>10827</c:v>
                </c:pt>
                <c:pt idx="80">
                  <c:v>10827</c:v>
                </c:pt>
                <c:pt idx="81">
                  <c:v>10827</c:v>
                </c:pt>
                <c:pt idx="82">
                  <c:v>10927</c:v>
                </c:pt>
                <c:pt idx="83">
                  <c:v>10927</c:v>
                </c:pt>
                <c:pt idx="84">
                  <c:v>10927</c:v>
                </c:pt>
                <c:pt idx="85">
                  <c:v>11781</c:v>
                </c:pt>
                <c:pt idx="86">
                  <c:v>11781</c:v>
                </c:pt>
                <c:pt idx="87">
                  <c:v>13257</c:v>
                </c:pt>
                <c:pt idx="88">
                  <c:v>13257</c:v>
                </c:pt>
                <c:pt idx="89">
                  <c:v>13257</c:v>
                </c:pt>
                <c:pt idx="90">
                  <c:v>13257</c:v>
                </c:pt>
                <c:pt idx="91">
                  <c:v>14815</c:v>
                </c:pt>
                <c:pt idx="92">
                  <c:v>14815</c:v>
                </c:pt>
                <c:pt idx="93">
                  <c:v>15484</c:v>
                </c:pt>
                <c:pt idx="94">
                  <c:v>15484</c:v>
                </c:pt>
                <c:pt idx="95">
                  <c:v>15484</c:v>
                </c:pt>
                <c:pt idx="96">
                  <c:v>16352</c:v>
                </c:pt>
                <c:pt idx="97">
                  <c:v>16352</c:v>
                </c:pt>
                <c:pt idx="98">
                  <c:v>16352</c:v>
                </c:pt>
                <c:pt idx="99">
                  <c:v>16042</c:v>
                </c:pt>
                <c:pt idx="100">
                  <c:v>16042</c:v>
                </c:pt>
                <c:pt idx="101">
                  <c:v>16042</c:v>
                </c:pt>
                <c:pt idx="102">
                  <c:v>16042</c:v>
                </c:pt>
                <c:pt idx="103">
                  <c:v>16310</c:v>
                </c:pt>
                <c:pt idx="104">
                  <c:v>16310</c:v>
                </c:pt>
                <c:pt idx="105">
                  <c:v>16467</c:v>
                </c:pt>
                <c:pt idx="106">
                  <c:v>16467</c:v>
                </c:pt>
                <c:pt idx="107">
                  <c:v>16467</c:v>
                </c:pt>
                <c:pt idx="108">
                  <c:v>16467</c:v>
                </c:pt>
                <c:pt idx="109">
                  <c:v>16996</c:v>
                </c:pt>
                <c:pt idx="110">
                  <c:v>16996</c:v>
                </c:pt>
                <c:pt idx="111">
                  <c:v>15235</c:v>
                </c:pt>
                <c:pt idx="112">
                  <c:v>15235</c:v>
                </c:pt>
                <c:pt idx="113">
                  <c:v>16488</c:v>
                </c:pt>
                <c:pt idx="114">
                  <c:v>16488</c:v>
                </c:pt>
                <c:pt idx="115">
                  <c:v>16995</c:v>
                </c:pt>
                <c:pt idx="116">
                  <c:v>17495</c:v>
                </c:pt>
                <c:pt idx="117">
                  <c:v>17495</c:v>
                </c:pt>
                <c:pt idx="118">
                  <c:v>17586</c:v>
                </c:pt>
                <c:pt idx="119">
                  <c:v>17586</c:v>
                </c:pt>
                <c:pt idx="120">
                  <c:v>16032</c:v>
                </c:pt>
                <c:pt idx="121">
                  <c:v>16032</c:v>
                </c:pt>
                <c:pt idx="122">
                  <c:v>16032</c:v>
                </c:pt>
                <c:pt idx="123">
                  <c:v>17081</c:v>
                </c:pt>
                <c:pt idx="124">
                  <c:v>17081</c:v>
                </c:pt>
                <c:pt idx="125">
                  <c:v>17081</c:v>
                </c:pt>
                <c:pt idx="126">
                  <c:v>17081</c:v>
                </c:pt>
                <c:pt idx="127">
                  <c:v>17338</c:v>
                </c:pt>
                <c:pt idx="128">
                  <c:v>17691</c:v>
                </c:pt>
                <c:pt idx="129">
                  <c:v>17691</c:v>
                </c:pt>
                <c:pt idx="130">
                  <c:v>17691</c:v>
                </c:pt>
                <c:pt idx="131">
                  <c:v>18267</c:v>
                </c:pt>
                <c:pt idx="132">
                  <c:v>18267</c:v>
                </c:pt>
                <c:pt idx="133">
                  <c:v>16042</c:v>
                </c:pt>
                <c:pt idx="134">
                  <c:v>15924</c:v>
                </c:pt>
                <c:pt idx="135">
                  <c:v>15924</c:v>
                </c:pt>
                <c:pt idx="136">
                  <c:v>15924</c:v>
                </c:pt>
                <c:pt idx="137">
                  <c:v>15924</c:v>
                </c:pt>
                <c:pt idx="138">
                  <c:v>16109</c:v>
                </c:pt>
                <c:pt idx="139">
                  <c:v>16109</c:v>
                </c:pt>
                <c:pt idx="140">
                  <c:v>16045</c:v>
                </c:pt>
                <c:pt idx="141">
                  <c:v>16284</c:v>
                </c:pt>
                <c:pt idx="142">
                  <c:v>16284</c:v>
                </c:pt>
                <c:pt idx="143">
                  <c:v>16284</c:v>
                </c:pt>
                <c:pt idx="144">
                  <c:v>16284</c:v>
                </c:pt>
                <c:pt idx="145">
                  <c:v>16284</c:v>
                </c:pt>
                <c:pt idx="146">
                  <c:v>16864</c:v>
                </c:pt>
                <c:pt idx="147">
                  <c:v>16864</c:v>
                </c:pt>
                <c:pt idx="148">
                  <c:v>16864</c:v>
                </c:pt>
                <c:pt idx="149">
                  <c:v>16864</c:v>
                </c:pt>
                <c:pt idx="150">
                  <c:v>19069</c:v>
                </c:pt>
                <c:pt idx="151">
                  <c:v>19069</c:v>
                </c:pt>
                <c:pt idx="152">
                  <c:v>19566</c:v>
                </c:pt>
                <c:pt idx="153">
                  <c:v>19988</c:v>
                </c:pt>
                <c:pt idx="154">
                  <c:v>19988</c:v>
                </c:pt>
                <c:pt idx="155">
                  <c:v>19988</c:v>
                </c:pt>
                <c:pt idx="156">
                  <c:v>19988</c:v>
                </c:pt>
                <c:pt idx="157">
                  <c:v>20109</c:v>
                </c:pt>
                <c:pt idx="158">
                  <c:v>20109</c:v>
                </c:pt>
                <c:pt idx="159">
                  <c:v>20109</c:v>
                </c:pt>
                <c:pt idx="160">
                  <c:v>20109</c:v>
                </c:pt>
                <c:pt idx="161">
                  <c:v>20109</c:v>
                </c:pt>
                <c:pt idx="162">
                  <c:v>19765</c:v>
                </c:pt>
                <c:pt idx="163">
                  <c:v>19375</c:v>
                </c:pt>
                <c:pt idx="164">
                  <c:v>19375</c:v>
                </c:pt>
                <c:pt idx="165">
                  <c:v>19375</c:v>
                </c:pt>
                <c:pt idx="166">
                  <c:v>19375</c:v>
                </c:pt>
                <c:pt idx="167">
                  <c:v>19375</c:v>
                </c:pt>
                <c:pt idx="168">
                  <c:v>18808</c:v>
                </c:pt>
                <c:pt idx="169">
                  <c:v>18497</c:v>
                </c:pt>
                <c:pt idx="170">
                  <c:v>18497</c:v>
                </c:pt>
                <c:pt idx="171">
                  <c:v>18299</c:v>
                </c:pt>
                <c:pt idx="172">
                  <c:v>18299</c:v>
                </c:pt>
                <c:pt idx="173">
                  <c:v>18299</c:v>
                </c:pt>
                <c:pt idx="174">
                  <c:v>18299</c:v>
                </c:pt>
                <c:pt idx="175">
                  <c:v>18370</c:v>
                </c:pt>
                <c:pt idx="176">
                  <c:v>18370</c:v>
                </c:pt>
                <c:pt idx="177">
                  <c:v>18370</c:v>
                </c:pt>
                <c:pt idx="178">
                  <c:v>18370</c:v>
                </c:pt>
                <c:pt idx="179">
                  <c:v>18420</c:v>
                </c:pt>
                <c:pt idx="180">
                  <c:v>18420</c:v>
                </c:pt>
                <c:pt idx="181">
                  <c:v>18420</c:v>
                </c:pt>
                <c:pt idx="182">
                  <c:v>18584</c:v>
                </c:pt>
                <c:pt idx="183">
                  <c:v>18584</c:v>
                </c:pt>
                <c:pt idx="184">
                  <c:v>18584</c:v>
                </c:pt>
                <c:pt idx="185">
                  <c:v>19206</c:v>
                </c:pt>
                <c:pt idx="186">
                  <c:v>19206</c:v>
                </c:pt>
                <c:pt idx="187">
                  <c:v>19206</c:v>
                </c:pt>
                <c:pt idx="188">
                  <c:v>19206</c:v>
                </c:pt>
                <c:pt idx="189">
                  <c:v>19159</c:v>
                </c:pt>
                <c:pt idx="190">
                  <c:v>19159</c:v>
                </c:pt>
                <c:pt idx="191">
                  <c:v>19502</c:v>
                </c:pt>
                <c:pt idx="192">
                  <c:v>19502</c:v>
                </c:pt>
                <c:pt idx="193">
                  <c:v>19502</c:v>
                </c:pt>
                <c:pt idx="194">
                  <c:v>20011</c:v>
                </c:pt>
                <c:pt idx="195">
                  <c:v>20382</c:v>
                </c:pt>
                <c:pt idx="196">
                  <c:v>20303</c:v>
                </c:pt>
                <c:pt idx="197">
                  <c:v>20303</c:v>
                </c:pt>
                <c:pt idx="198">
                  <c:v>20303</c:v>
                </c:pt>
                <c:pt idx="199">
                  <c:v>19308</c:v>
                </c:pt>
                <c:pt idx="200">
                  <c:v>19308</c:v>
                </c:pt>
                <c:pt idx="201">
                  <c:v>19308</c:v>
                </c:pt>
                <c:pt idx="202">
                  <c:v>19308</c:v>
                </c:pt>
                <c:pt idx="203">
                  <c:v>19308</c:v>
                </c:pt>
                <c:pt idx="204">
                  <c:v>18316</c:v>
                </c:pt>
                <c:pt idx="205">
                  <c:v>18316</c:v>
                </c:pt>
                <c:pt idx="206">
                  <c:v>18496</c:v>
                </c:pt>
                <c:pt idx="207">
                  <c:v>18496</c:v>
                </c:pt>
                <c:pt idx="208">
                  <c:v>18496</c:v>
                </c:pt>
                <c:pt idx="209">
                  <c:v>18740</c:v>
                </c:pt>
                <c:pt idx="210">
                  <c:v>18740</c:v>
                </c:pt>
                <c:pt idx="211">
                  <c:v>18740</c:v>
                </c:pt>
                <c:pt idx="212">
                  <c:v>19203</c:v>
                </c:pt>
                <c:pt idx="213">
                  <c:v>19203</c:v>
                </c:pt>
                <c:pt idx="214">
                  <c:v>19203</c:v>
                </c:pt>
                <c:pt idx="215">
                  <c:v>19406</c:v>
                </c:pt>
                <c:pt idx="216">
                  <c:v>19406</c:v>
                </c:pt>
                <c:pt idx="217">
                  <c:v>19431</c:v>
                </c:pt>
                <c:pt idx="218">
                  <c:v>19431</c:v>
                </c:pt>
                <c:pt idx="219">
                  <c:v>19431</c:v>
                </c:pt>
                <c:pt idx="220">
                  <c:v>19431</c:v>
                </c:pt>
                <c:pt idx="221">
                  <c:v>20167</c:v>
                </c:pt>
                <c:pt idx="222">
                  <c:v>20167</c:v>
                </c:pt>
                <c:pt idx="223">
                  <c:v>20389</c:v>
                </c:pt>
                <c:pt idx="224">
                  <c:v>20389</c:v>
                </c:pt>
                <c:pt idx="225">
                  <c:v>20389</c:v>
                </c:pt>
                <c:pt idx="226">
                  <c:v>20389</c:v>
                </c:pt>
                <c:pt idx="227">
                  <c:v>20373</c:v>
                </c:pt>
                <c:pt idx="228">
                  <c:v>20901</c:v>
                </c:pt>
                <c:pt idx="229">
                  <c:v>20901</c:v>
                </c:pt>
                <c:pt idx="230">
                  <c:v>20901</c:v>
                </c:pt>
                <c:pt idx="231">
                  <c:v>20901</c:v>
                </c:pt>
                <c:pt idx="232">
                  <c:v>20901</c:v>
                </c:pt>
                <c:pt idx="233">
                  <c:v>20978</c:v>
                </c:pt>
                <c:pt idx="234">
                  <c:v>21131</c:v>
                </c:pt>
                <c:pt idx="235">
                  <c:v>21131</c:v>
                </c:pt>
                <c:pt idx="236">
                  <c:v>21131</c:v>
                </c:pt>
                <c:pt idx="237">
                  <c:v>21131</c:v>
                </c:pt>
                <c:pt idx="238">
                  <c:v>21131</c:v>
                </c:pt>
                <c:pt idx="239">
                  <c:v>21456</c:v>
                </c:pt>
                <c:pt idx="240">
                  <c:v>21480</c:v>
                </c:pt>
                <c:pt idx="241">
                  <c:v>21480</c:v>
                </c:pt>
                <c:pt idx="242">
                  <c:v>21480</c:v>
                </c:pt>
                <c:pt idx="243">
                  <c:v>21480</c:v>
                </c:pt>
                <c:pt idx="244">
                  <c:v>21314</c:v>
                </c:pt>
                <c:pt idx="245">
                  <c:v>21314</c:v>
                </c:pt>
                <c:pt idx="246">
                  <c:v>21233</c:v>
                </c:pt>
                <c:pt idx="247">
                  <c:v>21233</c:v>
                </c:pt>
                <c:pt idx="248">
                  <c:v>21233</c:v>
                </c:pt>
                <c:pt idx="249">
                  <c:v>21233</c:v>
                </c:pt>
                <c:pt idx="250">
                  <c:v>21786</c:v>
                </c:pt>
                <c:pt idx="251">
                  <c:v>21786</c:v>
                </c:pt>
                <c:pt idx="252">
                  <c:v>21929</c:v>
                </c:pt>
                <c:pt idx="253">
                  <c:v>22354</c:v>
                </c:pt>
                <c:pt idx="254">
                  <c:v>23249</c:v>
                </c:pt>
                <c:pt idx="255">
                  <c:v>23249</c:v>
                </c:pt>
                <c:pt idx="256">
                  <c:v>22293</c:v>
                </c:pt>
                <c:pt idx="257">
                  <c:v>22300</c:v>
                </c:pt>
                <c:pt idx="258">
                  <c:v>22783</c:v>
                </c:pt>
                <c:pt idx="259">
                  <c:v>22783</c:v>
                </c:pt>
                <c:pt idx="260">
                  <c:v>23086</c:v>
                </c:pt>
                <c:pt idx="261">
                  <c:v>23086</c:v>
                </c:pt>
                <c:pt idx="262">
                  <c:v>23086</c:v>
                </c:pt>
                <c:pt idx="263">
                  <c:v>23255</c:v>
                </c:pt>
                <c:pt idx="264">
                  <c:v>23255</c:v>
                </c:pt>
                <c:pt idx="265">
                  <c:v>23255</c:v>
                </c:pt>
                <c:pt idx="266">
                  <c:v>23836</c:v>
                </c:pt>
                <c:pt idx="267">
                  <c:v>23836</c:v>
                </c:pt>
                <c:pt idx="268">
                  <c:v>23836</c:v>
                </c:pt>
                <c:pt idx="269">
                  <c:v>48030</c:v>
                </c:pt>
                <c:pt idx="270">
                  <c:v>23745</c:v>
                </c:pt>
                <c:pt idx="271">
                  <c:v>23745</c:v>
                </c:pt>
                <c:pt idx="272">
                  <c:v>23745</c:v>
                </c:pt>
                <c:pt idx="273">
                  <c:v>23831</c:v>
                </c:pt>
                <c:pt idx="274">
                  <c:v>23831</c:v>
                </c:pt>
                <c:pt idx="275">
                  <c:v>48454</c:v>
                </c:pt>
                <c:pt idx="276">
                  <c:v>48454</c:v>
                </c:pt>
                <c:pt idx="277">
                  <c:v>48454</c:v>
                </c:pt>
                <c:pt idx="278">
                  <c:v>48175</c:v>
                </c:pt>
                <c:pt idx="279">
                  <c:v>48273</c:v>
                </c:pt>
                <c:pt idx="280">
                  <c:v>48094</c:v>
                </c:pt>
                <c:pt idx="281">
                  <c:v>48094</c:v>
                </c:pt>
                <c:pt idx="282">
                  <c:v>47802</c:v>
                </c:pt>
                <c:pt idx="283">
                  <c:v>47802</c:v>
                </c:pt>
                <c:pt idx="284">
                  <c:v>47802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HD!$AG$2</c:f>
              <c:strCache>
                <c:ptCount val="1"/>
                <c:pt idx="0">
                  <c:v>PE-OI Chg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HD!$A$3:$A$381</c:f>
              <c:numCache>
                <c:formatCode>[$-14009]hh:mm;@</c:formatCode>
                <c:ptCount val="379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HD!$AG$3:$AG$380</c:f>
              <c:numCache>
                <c:formatCode>General</c:formatCode>
                <c:ptCount val="378"/>
                <c:pt idx="0">
                  <c:v>747</c:v>
                </c:pt>
                <c:pt idx="1">
                  <c:v>747</c:v>
                </c:pt>
                <c:pt idx="2">
                  <c:v>747</c:v>
                </c:pt>
                <c:pt idx="3">
                  <c:v>641</c:v>
                </c:pt>
                <c:pt idx="4">
                  <c:v>641</c:v>
                </c:pt>
                <c:pt idx="5">
                  <c:v>749</c:v>
                </c:pt>
                <c:pt idx="6">
                  <c:v>749</c:v>
                </c:pt>
                <c:pt idx="7">
                  <c:v>749</c:v>
                </c:pt>
                <c:pt idx="8">
                  <c:v>986</c:v>
                </c:pt>
                <c:pt idx="9">
                  <c:v>986</c:v>
                </c:pt>
                <c:pt idx="10">
                  <c:v>986</c:v>
                </c:pt>
                <c:pt idx="11">
                  <c:v>986</c:v>
                </c:pt>
                <c:pt idx="12">
                  <c:v>986</c:v>
                </c:pt>
                <c:pt idx="13">
                  <c:v>1114</c:v>
                </c:pt>
                <c:pt idx="14">
                  <c:v>1114</c:v>
                </c:pt>
                <c:pt idx="15">
                  <c:v>1114</c:v>
                </c:pt>
                <c:pt idx="16">
                  <c:v>1114</c:v>
                </c:pt>
                <c:pt idx="17">
                  <c:v>1114</c:v>
                </c:pt>
                <c:pt idx="18">
                  <c:v>1338</c:v>
                </c:pt>
                <c:pt idx="19">
                  <c:v>1338</c:v>
                </c:pt>
                <c:pt idx="20">
                  <c:v>1008</c:v>
                </c:pt>
                <c:pt idx="21">
                  <c:v>1008</c:v>
                </c:pt>
                <c:pt idx="22">
                  <c:v>1008</c:v>
                </c:pt>
                <c:pt idx="23">
                  <c:v>1008</c:v>
                </c:pt>
                <c:pt idx="24">
                  <c:v>323</c:v>
                </c:pt>
                <c:pt idx="25">
                  <c:v>281</c:v>
                </c:pt>
                <c:pt idx="26">
                  <c:v>281</c:v>
                </c:pt>
                <c:pt idx="27">
                  <c:v>281</c:v>
                </c:pt>
                <c:pt idx="28">
                  <c:v>281</c:v>
                </c:pt>
                <c:pt idx="29">
                  <c:v>226</c:v>
                </c:pt>
                <c:pt idx="30">
                  <c:v>996</c:v>
                </c:pt>
                <c:pt idx="31">
                  <c:v>1072</c:v>
                </c:pt>
                <c:pt idx="32">
                  <c:v>1072</c:v>
                </c:pt>
                <c:pt idx="33">
                  <c:v>1072</c:v>
                </c:pt>
                <c:pt idx="34">
                  <c:v>1072</c:v>
                </c:pt>
                <c:pt idx="35">
                  <c:v>946</c:v>
                </c:pt>
                <c:pt idx="36">
                  <c:v>946</c:v>
                </c:pt>
                <c:pt idx="37">
                  <c:v>946</c:v>
                </c:pt>
                <c:pt idx="38">
                  <c:v>946</c:v>
                </c:pt>
                <c:pt idx="39">
                  <c:v>887</c:v>
                </c:pt>
                <c:pt idx="40">
                  <c:v>923</c:v>
                </c:pt>
                <c:pt idx="41">
                  <c:v>923</c:v>
                </c:pt>
                <c:pt idx="42">
                  <c:v>923</c:v>
                </c:pt>
                <c:pt idx="43">
                  <c:v>923</c:v>
                </c:pt>
                <c:pt idx="44">
                  <c:v>1048</c:v>
                </c:pt>
                <c:pt idx="45">
                  <c:v>1048</c:v>
                </c:pt>
                <c:pt idx="46">
                  <c:v>1048</c:v>
                </c:pt>
                <c:pt idx="47">
                  <c:v>925</c:v>
                </c:pt>
                <c:pt idx="48">
                  <c:v>925</c:v>
                </c:pt>
                <c:pt idx="49">
                  <c:v>979</c:v>
                </c:pt>
                <c:pt idx="50">
                  <c:v>979</c:v>
                </c:pt>
                <c:pt idx="51">
                  <c:v>979</c:v>
                </c:pt>
                <c:pt idx="52">
                  <c:v>1014</c:v>
                </c:pt>
                <c:pt idx="53">
                  <c:v>1014</c:v>
                </c:pt>
                <c:pt idx="54">
                  <c:v>1014</c:v>
                </c:pt>
                <c:pt idx="55">
                  <c:v>1175</c:v>
                </c:pt>
                <c:pt idx="56">
                  <c:v>1175</c:v>
                </c:pt>
                <c:pt idx="57">
                  <c:v>1175</c:v>
                </c:pt>
                <c:pt idx="58">
                  <c:v>1259</c:v>
                </c:pt>
                <c:pt idx="59">
                  <c:v>1259</c:v>
                </c:pt>
                <c:pt idx="60">
                  <c:v>163</c:v>
                </c:pt>
                <c:pt idx="61">
                  <c:v>163</c:v>
                </c:pt>
                <c:pt idx="62">
                  <c:v>1295</c:v>
                </c:pt>
                <c:pt idx="63">
                  <c:v>1295</c:v>
                </c:pt>
                <c:pt idx="64">
                  <c:v>1201</c:v>
                </c:pt>
                <c:pt idx="65">
                  <c:v>1201</c:v>
                </c:pt>
                <c:pt idx="66">
                  <c:v>1201</c:v>
                </c:pt>
                <c:pt idx="67">
                  <c:v>1201</c:v>
                </c:pt>
                <c:pt idx="68">
                  <c:v>1198</c:v>
                </c:pt>
                <c:pt idx="69">
                  <c:v>1449</c:v>
                </c:pt>
                <c:pt idx="70">
                  <c:v>1449</c:v>
                </c:pt>
                <c:pt idx="71">
                  <c:v>1449</c:v>
                </c:pt>
                <c:pt idx="72">
                  <c:v>1593</c:v>
                </c:pt>
                <c:pt idx="73">
                  <c:v>1593</c:v>
                </c:pt>
                <c:pt idx="74">
                  <c:v>1593</c:v>
                </c:pt>
                <c:pt idx="75">
                  <c:v>1593</c:v>
                </c:pt>
                <c:pt idx="76">
                  <c:v>1546</c:v>
                </c:pt>
                <c:pt idx="77">
                  <c:v>1546</c:v>
                </c:pt>
                <c:pt idx="78">
                  <c:v>1546</c:v>
                </c:pt>
                <c:pt idx="79">
                  <c:v>1581</c:v>
                </c:pt>
                <c:pt idx="80">
                  <c:v>1581</c:v>
                </c:pt>
                <c:pt idx="81">
                  <c:v>1581</c:v>
                </c:pt>
                <c:pt idx="82">
                  <c:v>1363</c:v>
                </c:pt>
                <c:pt idx="83">
                  <c:v>1363</c:v>
                </c:pt>
                <c:pt idx="84">
                  <c:v>1363</c:v>
                </c:pt>
                <c:pt idx="85">
                  <c:v>1325</c:v>
                </c:pt>
                <c:pt idx="86">
                  <c:v>1325</c:v>
                </c:pt>
                <c:pt idx="87">
                  <c:v>1326</c:v>
                </c:pt>
                <c:pt idx="88">
                  <c:v>1326</c:v>
                </c:pt>
                <c:pt idx="89">
                  <c:v>1326</c:v>
                </c:pt>
                <c:pt idx="90">
                  <c:v>1326</c:v>
                </c:pt>
                <c:pt idx="91">
                  <c:v>1397</c:v>
                </c:pt>
                <c:pt idx="92">
                  <c:v>1397</c:v>
                </c:pt>
                <c:pt idx="93">
                  <c:v>1351</c:v>
                </c:pt>
                <c:pt idx="94">
                  <c:v>1351</c:v>
                </c:pt>
                <c:pt idx="95">
                  <c:v>1351</c:v>
                </c:pt>
                <c:pt idx="96">
                  <c:v>1262</c:v>
                </c:pt>
                <c:pt idx="97">
                  <c:v>1262</c:v>
                </c:pt>
                <c:pt idx="98">
                  <c:v>1262</c:v>
                </c:pt>
                <c:pt idx="99">
                  <c:v>1295</c:v>
                </c:pt>
                <c:pt idx="100">
                  <c:v>1295</c:v>
                </c:pt>
                <c:pt idx="101">
                  <c:v>1295</c:v>
                </c:pt>
                <c:pt idx="102">
                  <c:v>1295</c:v>
                </c:pt>
                <c:pt idx="103">
                  <c:v>1385</c:v>
                </c:pt>
                <c:pt idx="104">
                  <c:v>1385</c:v>
                </c:pt>
                <c:pt idx="105">
                  <c:v>1343</c:v>
                </c:pt>
                <c:pt idx="106">
                  <c:v>1343</c:v>
                </c:pt>
                <c:pt idx="107">
                  <c:v>1343</c:v>
                </c:pt>
                <c:pt idx="108">
                  <c:v>1343</c:v>
                </c:pt>
                <c:pt idx="109">
                  <c:v>1309</c:v>
                </c:pt>
                <c:pt idx="110">
                  <c:v>1309</c:v>
                </c:pt>
                <c:pt idx="111">
                  <c:v>1357</c:v>
                </c:pt>
                <c:pt idx="112">
                  <c:v>1357</c:v>
                </c:pt>
                <c:pt idx="113">
                  <c:v>1116</c:v>
                </c:pt>
                <c:pt idx="114">
                  <c:v>1116</c:v>
                </c:pt>
                <c:pt idx="115">
                  <c:v>1144</c:v>
                </c:pt>
                <c:pt idx="116">
                  <c:v>1160</c:v>
                </c:pt>
                <c:pt idx="117">
                  <c:v>1160</c:v>
                </c:pt>
                <c:pt idx="118">
                  <c:v>1175</c:v>
                </c:pt>
                <c:pt idx="119">
                  <c:v>1175</c:v>
                </c:pt>
                <c:pt idx="120">
                  <c:v>1318</c:v>
                </c:pt>
                <c:pt idx="121">
                  <c:v>1318</c:v>
                </c:pt>
                <c:pt idx="122">
                  <c:v>1074</c:v>
                </c:pt>
                <c:pt idx="123">
                  <c:v>1074</c:v>
                </c:pt>
                <c:pt idx="124">
                  <c:v>1074</c:v>
                </c:pt>
                <c:pt idx="125">
                  <c:v>1074</c:v>
                </c:pt>
                <c:pt idx="126">
                  <c:v>1074</c:v>
                </c:pt>
                <c:pt idx="127">
                  <c:v>924</c:v>
                </c:pt>
                <c:pt idx="128">
                  <c:v>769</c:v>
                </c:pt>
                <c:pt idx="129">
                  <c:v>769</c:v>
                </c:pt>
                <c:pt idx="130">
                  <c:v>769</c:v>
                </c:pt>
                <c:pt idx="131">
                  <c:v>968</c:v>
                </c:pt>
                <c:pt idx="132">
                  <c:v>968</c:v>
                </c:pt>
                <c:pt idx="133">
                  <c:v>998</c:v>
                </c:pt>
                <c:pt idx="134">
                  <c:v>985</c:v>
                </c:pt>
                <c:pt idx="135">
                  <c:v>985</c:v>
                </c:pt>
                <c:pt idx="136">
                  <c:v>985</c:v>
                </c:pt>
                <c:pt idx="137">
                  <c:v>985</c:v>
                </c:pt>
                <c:pt idx="138">
                  <c:v>1038</c:v>
                </c:pt>
                <c:pt idx="139">
                  <c:v>1038</c:v>
                </c:pt>
                <c:pt idx="140">
                  <c:v>849</c:v>
                </c:pt>
                <c:pt idx="141">
                  <c:v>912</c:v>
                </c:pt>
                <c:pt idx="142">
                  <c:v>912</c:v>
                </c:pt>
                <c:pt idx="143">
                  <c:v>912</c:v>
                </c:pt>
                <c:pt idx="144">
                  <c:v>912</c:v>
                </c:pt>
                <c:pt idx="145">
                  <c:v>942</c:v>
                </c:pt>
                <c:pt idx="146">
                  <c:v>942</c:v>
                </c:pt>
                <c:pt idx="147">
                  <c:v>942</c:v>
                </c:pt>
                <c:pt idx="148">
                  <c:v>942</c:v>
                </c:pt>
                <c:pt idx="149">
                  <c:v>942</c:v>
                </c:pt>
                <c:pt idx="150">
                  <c:v>932</c:v>
                </c:pt>
                <c:pt idx="151">
                  <c:v>1077</c:v>
                </c:pt>
                <c:pt idx="152">
                  <c:v>1077</c:v>
                </c:pt>
                <c:pt idx="153">
                  <c:v>1144</c:v>
                </c:pt>
                <c:pt idx="154">
                  <c:v>1144</c:v>
                </c:pt>
                <c:pt idx="155">
                  <c:v>1144</c:v>
                </c:pt>
                <c:pt idx="156">
                  <c:v>1144</c:v>
                </c:pt>
                <c:pt idx="157">
                  <c:v>1095</c:v>
                </c:pt>
                <c:pt idx="158">
                  <c:v>1095</c:v>
                </c:pt>
                <c:pt idx="159">
                  <c:v>1095</c:v>
                </c:pt>
                <c:pt idx="160">
                  <c:v>1095</c:v>
                </c:pt>
                <c:pt idx="161">
                  <c:v>1095</c:v>
                </c:pt>
                <c:pt idx="162">
                  <c:v>1068</c:v>
                </c:pt>
                <c:pt idx="163">
                  <c:v>1176</c:v>
                </c:pt>
                <c:pt idx="164">
                  <c:v>1176</c:v>
                </c:pt>
                <c:pt idx="165">
                  <c:v>1176</c:v>
                </c:pt>
                <c:pt idx="166">
                  <c:v>1176</c:v>
                </c:pt>
                <c:pt idx="167">
                  <c:v>1176</c:v>
                </c:pt>
                <c:pt idx="168">
                  <c:v>1300</c:v>
                </c:pt>
                <c:pt idx="169">
                  <c:v>1300</c:v>
                </c:pt>
                <c:pt idx="170">
                  <c:v>1346</c:v>
                </c:pt>
                <c:pt idx="171">
                  <c:v>1357</c:v>
                </c:pt>
                <c:pt idx="172">
                  <c:v>1357</c:v>
                </c:pt>
                <c:pt idx="173">
                  <c:v>1357</c:v>
                </c:pt>
                <c:pt idx="174">
                  <c:v>1357</c:v>
                </c:pt>
                <c:pt idx="175">
                  <c:v>1415</c:v>
                </c:pt>
                <c:pt idx="176">
                  <c:v>1415</c:v>
                </c:pt>
                <c:pt idx="177">
                  <c:v>1415</c:v>
                </c:pt>
                <c:pt idx="178">
                  <c:v>1415</c:v>
                </c:pt>
                <c:pt idx="179">
                  <c:v>1631</c:v>
                </c:pt>
                <c:pt idx="180">
                  <c:v>1631</c:v>
                </c:pt>
                <c:pt idx="181">
                  <c:v>1631</c:v>
                </c:pt>
                <c:pt idx="182">
                  <c:v>1631</c:v>
                </c:pt>
                <c:pt idx="183">
                  <c:v>1631</c:v>
                </c:pt>
                <c:pt idx="184">
                  <c:v>1648</c:v>
                </c:pt>
                <c:pt idx="185">
                  <c:v>1829</c:v>
                </c:pt>
                <c:pt idx="186">
                  <c:v>1829</c:v>
                </c:pt>
                <c:pt idx="187">
                  <c:v>1829</c:v>
                </c:pt>
                <c:pt idx="188">
                  <c:v>1829</c:v>
                </c:pt>
                <c:pt idx="189">
                  <c:v>1853</c:v>
                </c:pt>
                <c:pt idx="190">
                  <c:v>1853</c:v>
                </c:pt>
                <c:pt idx="191">
                  <c:v>1764</c:v>
                </c:pt>
                <c:pt idx="192">
                  <c:v>1764</c:v>
                </c:pt>
                <c:pt idx="193">
                  <c:v>1764</c:v>
                </c:pt>
                <c:pt idx="194">
                  <c:v>1380</c:v>
                </c:pt>
                <c:pt idx="195">
                  <c:v>1383</c:v>
                </c:pt>
                <c:pt idx="196">
                  <c:v>1383</c:v>
                </c:pt>
                <c:pt idx="197">
                  <c:v>1383</c:v>
                </c:pt>
                <c:pt idx="198">
                  <c:v>1616</c:v>
                </c:pt>
                <c:pt idx="199">
                  <c:v>1587</c:v>
                </c:pt>
                <c:pt idx="200">
                  <c:v>1587</c:v>
                </c:pt>
                <c:pt idx="201">
                  <c:v>1587</c:v>
                </c:pt>
                <c:pt idx="202">
                  <c:v>1587</c:v>
                </c:pt>
                <c:pt idx="203">
                  <c:v>1358</c:v>
                </c:pt>
                <c:pt idx="204">
                  <c:v>1358</c:v>
                </c:pt>
                <c:pt idx="205">
                  <c:v>1358</c:v>
                </c:pt>
                <c:pt idx="206">
                  <c:v>1328</c:v>
                </c:pt>
                <c:pt idx="207">
                  <c:v>1328</c:v>
                </c:pt>
                <c:pt idx="208">
                  <c:v>1328</c:v>
                </c:pt>
                <c:pt idx="209">
                  <c:v>1356</c:v>
                </c:pt>
                <c:pt idx="210">
                  <c:v>1356</c:v>
                </c:pt>
                <c:pt idx="211">
                  <c:v>1356</c:v>
                </c:pt>
                <c:pt idx="212">
                  <c:v>1324</c:v>
                </c:pt>
                <c:pt idx="213">
                  <c:v>1324</c:v>
                </c:pt>
                <c:pt idx="214">
                  <c:v>1324</c:v>
                </c:pt>
                <c:pt idx="215">
                  <c:v>1508</c:v>
                </c:pt>
                <c:pt idx="216">
                  <c:v>1543</c:v>
                </c:pt>
                <c:pt idx="217">
                  <c:v>1543</c:v>
                </c:pt>
                <c:pt idx="218">
                  <c:v>1543</c:v>
                </c:pt>
                <c:pt idx="219">
                  <c:v>1543</c:v>
                </c:pt>
                <c:pt idx="220">
                  <c:v>1543</c:v>
                </c:pt>
                <c:pt idx="221">
                  <c:v>1572</c:v>
                </c:pt>
                <c:pt idx="222">
                  <c:v>1572</c:v>
                </c:pt>
                <c:pt idx="223">
                  <c:v>1543</c:v>
                </c:pt>
                <c:pt idx="224">
                  <c:v>1543</c:v>
                </c:pt>
                <c:pt idx="225">
                  <c:v>1543</c:v>
                </c:pt>
                <c:pt idx="226">
                  <c:v>1543</c:v>
                </c:pt>
                <c:pt idx="227">
                  <c:v>1554</c:v>
                </c:pt>
                <c:pt idx="228">
                  <c:v>1554</c:v>
                </c:pt>
                <c:pt idx="229">
                  <c:v>1533</c:v>
                </c:pt>
                <c:pt idx="230">
                  <c:v>1533</c:v>
                </c:pt>
                <c:pt idx="231">
                  <c:v>1533</c:v>
                </c:pt>
                <c:pt idx="232">
                  <c:v>1533</c:v>
                </c:pt>
                <c:pt idx="233">
                  <c:v>1223</c:v>
                </c:pt>
                <c:pt idx="234">
                  <c:v>1165</c:v>
                </c:pt>
                <c:pt idx="235">
                  <c:v>1165</c:v>
                </c:pt>
                <c:pt idx="236">
                  <c:v>1165</c:v>
                </c:pt>
                <c:pt idx="237">
                  <c:v>1165</c:v>
                </c:pt>
                <c:pt idx="238">
                  <c:v>1373</c:v>
                </c:pt>
                <c:pt idx="239">
                  <c:v>1373</c:v>
                </c:pt>
                <c:pt idx="240">
                  <c:v>1449</c:v>
                </c:pt>
                <c:pt idx="241">
                  <c:v>1449</c:v>
                </c:pt>
                <c:pt idx="242">
                  <c:v>1449</c:v>
                </c:pt>
                <c:pt idx="243">
                  <c:v>1449</c:v>
                </c:pt>
                <c:pt idx="244">
                  <c:v>1360</c:v>
                </c:pt>
                <c:pt idx="245">
                  <c:v>1360</c:v>
                </c:pt>
                <c:pt idx="246">
                  <c:v>1294</c:v>
                </c:pt>
                <c:pt idx="247">
                  <c:v>1294</c:v>
                </c:pt>
                <c:pt idx="248">
                  <c:v>1294</c:v>
                </c:pt>
                <c:pt idx="249">
                  <c:v>1294</c:v>
                </c:pt>
                <c:pt idx="250">
                  <c:v>1350</c:v>
                </c:pt>
                <c:pt idx="251">
                  <c:v>1350</c:v>
                </c:pt>
                <c:pt idx="252">
                  <c:v>1131</c:v>
                </c:pt>
                <c:pt idx="253">
                  <c:v>1144</c:v>
                </c:pt>
                <c:pt idx="254">
                  <c:v>1072</c:v>
                </c:pt>
                <c:pt idx="255">
                  <c:v>1072</c:v>
                </c:pt>
                <c:pt idx="256">
                  <c:v>1095</c:v>
                </c:pt>
                <c:pt idx="257">
                  <c:v>1096</c:v>
                </c:pt>
                <c:pt idx="258">
                  <c:v>1118</c:v>
                </c:pt>
                <c:pt idx="259">
                  <c:v>1118</c:v>
                </c:pt>
                <c:pt idx="260">
                  <c:v>1050</c:v>
                </c:pt>
                <c:pt idx="261">
                  <c:v>1050</c:v>
                </c:pt>
                <c:pt idx="262">
                  <c:v>1050</c:v>
                </c:pt>
                <c:pt idx="263">
                  <c:v>1081</c:v>
                </c:pt>
                <c:pt idx="264">
                  <c:v>1081</c:v>
                </c:pt>
                <c:pt idx="265">
                  <c:v>1081</c:v>
                </c:pt>
                <c:pt idx="266">
                  <c:v>1087</c:v>
                </c:pt>
                <c:pt idx="267">
                  <c:v>1087</c:v>
                </c:pt>
                <c:pt idx="268">
                  <c:v>1087</c:v>
                </c:pt>
                <c:pt idx="269">
                  <c:v>186</c:v>
                </c:pt>
                <c:pt idx="270">
                  <c:v>1077</c:v>
                </c:pt>
                <c:pt idx="271">
                  <c:v>1077</c:v>
                </c:pt>
                <c:pt idx="272">
                  <c:v>1077</c:v>
                </c:pt>
                <c:pt idx="273">
                  <c:v>1044</c:v>
                </c:pt>
                <c:pt idx="274">
                  <c:v>1044</c:v>
                </c:pt>
                <c:pt idx="275">
                  <c:v>177</c:v>
                </c:pt>
                <c:pt idx="276">
                  <c:v>177</c:v>
                </c:pt>
                <c:pt idx="277">
                  <c:v>177</c:v>
                </c:pt>
                <c:pt idx="278">
                  <c:v>188</c:v>
                </c:pt>
                <c:pt idx="279">
                  <c:v>200</c:v>
                </c:pt>
                <c:pt idx="280">
                  <c:v>201</c:v>
                </c:pt>
                <c:pt idx="281">
                  <c:v>201</c:v>
                </c:pt>
                <c:pt idx="282">
                  <c:v>-99</c:v>
                </c:pt>
                <c:pt idx="283">
                  <c:v>-99</c:v>
                </c:pt>
                <c:pt idx="284">
                  <c:v>-99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08673295"/>
        <c:axId val="1408668015"/>
      </c:lineChart>
      <c:catAx>
        <c:axId val="1408673295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68015"/>
        <c:crosses val="autoZero"/>
        <c:auto val="1"/>
        <c:lblAlgn val="ctr"/>
        <c:lblOffset val="100"/>
        <c:tickLblSkip val="1"/>
        <c:noMultiLvlLbl val="0"/>
      </c:catAx>
      <c:valAx>
        <c:axId val="14086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6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38888888888889"/>
          <c:h val="0.898148148148148"/>
        </c:manualLayout>
      </c:layout>
      <c:lineChart>
        <c:grouping val="standard"/>
        <c:varyColors val="0"/>
        <c:ser>
          <c:idx val="0"/>
          <c:order val="0"/>
          <c:tx>
            <c:strRef>
              <c:f>HD!$X$2</c:f>
              <c:strCache>
                <c:ptCount val="1"/>
                <c:pt idx="0">
                  <c:v>CE-OI Chg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HD!$A$3:$A$380</c:f>
              <c:numCache>
                <c:formatCode>[$-14009]hh:mm;@</c:formatCode>
                <c:ptCount val="378"/>
                <c:pt idx="0" c:formatCode="[$-14009]hh:mm;@">
                  <c:v>45019.3916041667</c:v>
                </c:pt>
                <c:pt idx="1" c:formatCode="[$-14009]hh:mm;@">
                  <c:v>45019.392241088</c:v>
                </c:pt>
                <c:pt idx="2" c:formatCode="[$-14009]hh:mm;@">
                  <c:v>45019.3930211806</c:v>
                </c:pt>
                <c:pt idx="3" c:formatCode="[$-14009]hh:mm;@">
                  <c:v>45019.3936655093</c:v>
                </c:pt>
                <c:pt idx="4" c:formatCode="[$-14009]hh:mm;@">
                  <c:v>45019.3944570602</c:v>
                </c:pt>
                <c:pt idx="5" c:formatCode="[$-14009]hh:mm;@">
                  <c:v>45019.395122338</c:v>
                </c:pt>
                <c:pt idx="6" c:formatCode="[$-14009]hh:mm;@">
                  <c:v>45019.3958820602</c:v>
                </c:pt>
                <c:pt idx="7" c:formatCode="[$-14009]hh:mm;@">
                  <c:v>45019.3965989583</c:v>
                </c:pt>
                <c:pt idx="8" c:formatCode="[$-14009]hh:mm;@">
                  <c:v>45019.3973350694</c:v>
                </c:pt>
                <c:pt idx="9" c:formatCode="[$-14009]hh:mm;@">
                  <c:v>45019.3979534722</c:v>
                </c:pt>
                <c:pt idx="10" c:formatCode="[$-14009]hh:mm;@">
                  <c:v>45019.3986920139</c:v>
                </c:pt>
                <c:pt idx="11" c:formatCode="[$-14009]hh:mm;@">
                  <c:v>45019.3994319444</c:v>
                </c:pt>
                <c:pt idx="12" c:formatCode="[$-14009]hh:mm;@">
                  <c:v>45019.4002384259</c:v>
                </c:pt>
                <c:pt idx="13" c:formatCode="[$-14009]hh:mm;@">
                  <c:v>45019.4009480324</c:v>
                </c:pt>
                <c:pt idx="14" c:formatCode="[$-14009]hh:mm;@">
                  <c:v>45019.4015591435</c:v>
                </c:pt>
                <c:pt idx="15" c:formatCode="[$-14009]hh:mm;@">
                  <c:v>45019.4024278935</c:v>
                </c:pt>
                <c:pt idx="16" c:formatCode="[$-14009]hh:mm;@">
                  <c:v>45019.4031862269</c:v>
                </c:pt>
                <c:pt idx="17" c:formatCode="[$-14009]hh:mm;@">
                  <c:v>45019.403927662</c:v>
                </c:pt>
                <c:pt idx="18" c:formatCode="[$-14009]hh:mm;@">
                  <c:v>45019.4045445602</c:v>
                </c:pt>
                <c:pt idx="19" c:formatCode="[$-14009]hh:mm;@">
                  <c:v>45019.4053201389</c:v>
                </c:pt>
                <c:pt idx="20" c:formatCode="[$-14009]hh:mm;@">
                  <c:v>45019.4059341435</c:v>
                </c:pt>
                <c:pt idx="21" c:formatCode="[$-14009]hh:mm;@">
                  <c:v>45019.4067939815</c:v>
                </c:pt>
                <c:pt idx="22" c:formatCode="[$-14009]hh:mm;@">
                  <c:v>45019.4075388889</c:v>
                </c:pt>
                <c:pt idx="23" c:formatCode="[$-14009]hh:mm;@">
                  <c:v>45019.40815625</c:v>
                </c:pt>
                <c:pt idx="24" c:formatCode="[$-14009]hh:mm;@">
                  <c:v>45019.4089356481</c:v>
                </c:pt>
                <c:pt idx="25" c:formatCode="[$-14009]hh:mm;@">
                  <c:v>45019.4096758102</c:v>
                </c:pt>
                <c:pt idx="26" c:formatCode="[$-14009]hh:mm;@">
                  <c:v>45019.4102954861</c:v>
                </c:pt>
                <c:pt idx="27" c:formatCode="[$-14009]hh:mm;@">
                  <c:v>45019.4110859954</c:v>
                </c:pt>
                <c:pt idx="28" c:formatCode="[$-14009]hh:mm;@">
                  <c:v>45019.4117297454</c:v>
                </c:pt>
                <c:pt idx="29" c:formatCode="[$-14009]hh:mm;@">
                  <c:v>45019.4125123843</c:v>
                </c:pt>
                <c:pt idx="30" c:formatCode="[$-14009]hh:mm;@">
                  <c:v>45019.4131486111</c:v>
                </c:pt>
                <c:pt idx="31" c:formatCode="[$-14009]hh:mm;@">
                  <c:v>45019.4139071759</c:v>
                </c:pt>
                <c:pt idx="32" c:formatCode="[$-14009]hh:mm;@">
                  <c:v>45019.4145498843</c:v>
                </c:pt>
                <c:pt idx="33" c:formatCode="[$-14009]hh:mm;@">
                  <c:v>45019.4153429398</c:v>
                </c:pt>
                <c:pt idx="34" c:formatCode="[$-14009]hh:mm;@">
                  <c:v>45019.4159981481</c:v>
                </c:pt>
                <c:pt idx="35" c:formatCode="[$-14009]hh:mm;@">
                  <c:v>45019.4167554398</c:v>
                </c:pt>
                <c:pt idx="36" c:formatCode="[$-14009]hh:mm;@">
                  <c:v>45019.4174928241</c:v>
                </c:pt>
                <c:pt idx="37" c:formatCode="[$-14009]hh:mm;@">
                  <c:v>45019.4182314815</c:v>
                </c:pt>
                <c:pt idx="38" c:formatCode="[$-14009]hh:mm;@">
                  <c:v>45019.4188475694</c:v>
                </c:pt>
                <c:pt idx="39" c:formatCode="[$-14009]hh:mm;@">
                  <c:v>45019.4196253472</c:v>
                </c:pt>
                <c:pt idx="40" c:formatCode="[$-14009]hh:mm;@">
                  <c:v>45019.4203678241</c:v>
                </c:pt>
                <c:pt idx="41" c:formatCode="[$-14009]hh:mm;@">
                  <c:v>45019.4211076389</c:v>
                </c:pt>
                <c:pt idx="42" c:formatCode="[$-14009]hh:mm;@">
                  <c:v>45019.4217246528</c:v>
                </c:pt>
                <c:pt idx="43" c:formatCode="[$-14009]hh:mm;@">
                  <c:v>45019.4224915509</c:v>
                </c:pt>
                <c:pt idx="44" c:formatCode="[$-14009]hh:mm;@">
                  <c:v>45019.4232320602</c:v>
                </c:pt>
                <c:pt idx="45" c:formatCode="[$-14009]hh:mm;@">
                  <c:v>45019.4238521991</c:v>
                </c:pt>
                <c:pt idx="46" c:formatCode="[$-14009]hh:mm;@">
                  <c:v>45019.424662037</c:v>
                </c:pt>
                <c:pt idx="47" c:formatCode="[$-14009]hh:mm;@">
                  <c:v>45019.4252788194</c:v>
                </c:pt>
                <c:pt idx="48" c:formatCode="[$-14009]hh:mm;@">
                  <c:v>45019.4260703704</c:v>
                </c:pt>
                <c:pt idx="49" c:formatCode="[$-14009]hh:mm;@">
                  <c:v>45019.4266762731</c:v>
                </c:pt>
                <c:pt idx="50" c:formatCode="[$-14009]hh:mm;@">
                  <c:v>45019.4274435185</c:v>
                </c:pt>
                <c:pt idx="51" c:formatCode="[$-14009]hh:mm;@">
                  <c:v>45019.4281813657</c:v>
                </c:pt>
                <c:pt idx="52" c:formatCode="[$-14009]hh:mm;@">
                  <c:v>45019.4289229167</c:v>
                </c:pt>
                <c:pt idx="53" c:formatCode="[$-14009]hh:mm;@">
                  <c:v>45019.4295440972</c:v>
                </c:pt>
                <c:pt idx="54" c:formatCode="[$-14009]hh:mm;@">
                  <c:v>45019.4302850694</c:v>
                </c:pt>
                <c:pt idx="55" c:formatCode="[$-14009]hh:mm;@">
                  <c:v>45019.4310246528</c:v>
                </c:pt>
                <c:pt idx="56" c:formatCode="[$-14009]hh:mm;@">
                  <c:v>45019.4316416667</c:v>
                </c:pt>
                <c:pt idx="57" c:formatCode="[$-14009]hh:mm;@">
                  <c:v>45019.4323993056</c:v>
                </c:pt>
                <c:pt idx="58" c:formatCode="[$-14009]hh:mm;@">
                  <c:v>45019.4331403935</c:v>
                </c:pt>
                <c:pt idx="59" c:formatCode="[$-14009]hh:mm;@">
                  <c:v>45019.4338859954</c:v>
                </c:pt>
                <c:pt idx="60" c:formatCode="[$-14009]hh:mm;@">
                  <c:v>45019.4345042824</c:v>
                </c:pt>
                <c:pt idx="61" c:formatCode="[$-14009]hh:mm;@">
                  <c:v>45019.435259375</c:v>
                </c:pt>
                <c:pt idx="62" c:formatCode="[$-14009]hh:mm;@">
                  <c:v>45019.4359987269</c:v>
                </c:pt>
                <c:pt idx="63" c:formatCode="[$-14009]hh:mm;@">
                  <c:v>45019.4366179398</c:v>
                </c:pt>
                <c:pt idx="64" c:formatCode="[$-14009]hh:mm;@">
                  <c:v>45019.4374083333</c:v>
                </c:pt>
                <c:pt idx="65" c:formatCode="[$-14009]hh:mm;@">
                  <c:v>45019.4381482639</c:v>
                </c:pt>
                <c:pt idx="66" c:formatCode="[$-14009]hh:mm;@">
                  <c:v>45019.4387663194</c:v>
                </c:pt>
                <c:pt idx="67" c:formatCode="[$-14009]hh:mm;@">
                  <c:v>45019.4395415509</c:v>
                </c:pt>
                <c:pt idx="68" c:formatCode="[$-14009]hh:mm;@">
                  <c:v>45019.4402790509</c:v>
                </c:pt>
                <c:pt idx="69" c:formatCode="[$-14009]hh:mm;@">
                  <c:v>45019.4409006944</c:v>
                </c:pt>
                <c:pt idx="70" c:formatCode="[$-14009]hh:mm;@">
                  <c:v>45019.441653125</c:v>
                </c:pt>
                <c:pt idx="71" c:formatCode="[$-14009]hh:mm;@">
                  <c:v>45019.4423972222</c:v>
                </c:pt>
                <c:pt idx="72" c:formatCode="[$-14009]hh:mm;@">
                  <c:v>45019.4430170139</c:v>
                </c:pt>
                <c:pt idx="73" c:formatCode="[$-14009]hh:mm;@">
                  <c:v>45019.4437908565</c:v>
                </c:pt>
                <c:pt idx="74" c:formatCode="[$-14009]hh:mm;@">
                  <c:v>45019.4445353009</c:v>
                </c:pt>
                <c:pt idx="75" c:formatCode="[$-14009]hh:mm;@">
                  <c:v>45019.4451577546</c:v>
                </c:pt>
                <c:pt idx="76" c:formatCode="[$-14009]hh:mm;@">
                  <c:v>45019.445934838</c:v>
                </c:pt>
                <c:pt idx="77" c:formatCode="[$-14009]hh:mm;@">
                  <c:v>45019.446681713</c:v>
                </c:pt>
                <c:pt idx="78" c:formatCode="[$-14009]hh:mm;@">
                  <c:v>45019.4473018519</c:v>
                </c:pt>
                <c:pt idx="79" c:formatCode="[$-14009]hh:mm;@">
                  <c:v>45019.4480523148</c:v>
                </c:pt>
                <c:pt idx="80" c:formatCode="[$-14009]hh:mm;@">
                  <c:v>45019.4487917824</c:v>
                </c:pt>
                <c:pt idx="81" c:formatCode="[$-14009]hh:mm;@">
                  <c:v>45019.4494148148</c:v>
                </c:pt>
                <c:pt idx="82" c:formatCode="[$-14009]hh:mm;@">
                  <c:v>45019.4501803241</c:v>
                </c:pt>
                <c:pt idx="83" c:formatCode="[$-14009]hh:mm;@">
                  <c:v>45019.4509319444</c:v>
                </c:pt>
                <c:pt idx="84" c:formatCode="[$-14009]hh:mm;@">
                  <c:v>45019.4515515046</c:v>
                </c:pt>
                <c:pt idx="85" c:formatCode="[$-14009]hh:mm;@">
                  <c:v>45019.4523206018</c:v>
                </c:pt>
                <c:pt idx="86" c:formatCode="[$-14009]hh:mm;@">
                  <c:v>45019.4530648148</c:v>
                </c:pt>
                <c:pt idx="87" c:formatCode="[$-14009]hh:mm;@">
                  <c:v>45019.4538072917</c:v>
                </c:pt>
                <c:pt idx="88" c:formatCode="[$-14009]hh:mm;@">
                  <c:v>45019.4544222222</c:v>
                </c:pt>
                <c:pt idx="89" c:formatCode="[$-14009]hh:mm;@">
                  <c:v>45019.4551803241</c:v>
                </c:pt>
                <c:pt idx="90" c:formatCode="[$-14009]hh:mm;@">
                  <c:v>45019.455905787</c:v>
                </c:pt>
                <c:pt idx="91" c:formatCode="[$-14009]hh:mm;@">
                  <c:v>45019.4565471065</c:v>
                </c:pt>
                <c:pt idx="92" c:formatCode="[$-14009]hh:mm;@">
                  <c:v>45019.4573405093</c:v>
                </c:pt>
                <c:pt idx="93" c:formatCode="[$-14009]hh:mm;@">
                  <c:v>45019.4579936343</c:v>
                </c:pt>
                <c:pt idx="94" c:formatCode="[$-14009]hh:mm;@">
                  <c:v>45019.4587428241</c:v>
                </c:pt>
                <c:pt idx="95" c:formatCode="[$-14009]hh:mm;@">
                  <c:v>45019.4593923611</c:v>
                </c:pt>
                <c:pt idx="96" c:formatCode="[$-14009]hh:mm;@">
                  <c:v>45019.460183912</c:v>
                </c:pt>
                <c:pt idx="97" c:formatCode="[$-14009]hh:mm;@">
                  <c:v>45019.4608055556</c:v>
                </c:pt>
                <c:pt idx="98" c:formatCode="[$-14009]hh:mm;@">
                  <c:v>45019.461578125</c:v>
                </c:pt>
                <c:pt idx="99" c:formatCode="[$-14009]hh:mm;@">
                  <c:v>45019.4623248843</c:v>
                </c:pt>
                <c:pt idx="100" c:formatCode="[$-14009]hh:mm;@">
                  <c:v>45019.4629606481</c:v>
                </c:pt>
                <c:pt idx="101" c:formatCode="[$-14009]hh:mm;@">
                  <c:v>45019.4637136574</c:v>
                </c:pt>
                <c:pt idx="102" c:formatCode="[$-14009]hh:mm;@">
                  <c:v>45019.4644587963</c:v>
                </c:pt>
                <c:pt idx="103" c:formatCode="[$-14009]hh:mm;@">
                  <c:v>45019.4650787037</c:v>
                </c:pt>
                <c:pt idx="104" c:formatCode="[$-14009]hh:mm;@">
                  <c:v>45019.4658324074</c:v>
                </c:pt>
                <c:pt idx="105" c:formatCode="[$-14009]hh:mm;@">
                  <c:v>45019.4665826389</c:v>
                </c:pt>
                <c:pt idx="106" c:formatCode="[$-14009]hh:mm;@">
                  <c:v>45019.4671989583</c:v>
                </c:pt>
                <c:pt idx="107" c:formatCode="[$-14009]hh:mm;@">
                  <c:v>45019.4679674768</c:v>
                </c:pt>
                <c:pt idx="108" c:formatCode="[$-14009]hh:mm;@">
                  <c:v>45019.4687134259</c:v>
                </c:pt>
                <c:pt idx="109" c:formatCode="[$-14009]hh:mm;@">
                  <c:v>45019.469328588</c:v>
                </c:pt>
                <c:pt idx="110" c:formatCode="[$-14009]hh:mm;@">
                  <c:v>45019.4700971065</c:v>
                </c:pt>
                <c:pt idx="111" c:formatCode="[$-14009]hh:mm;@">
                  <c:v>45019.4708346065</c:v>
                </c:pt>
                <c:pt idx="112" c:formatCode="[$-14009]hh:mm;@">
                  <c:v>45019.471459375</c:v>
                </c:pt>
                <c:pt idx="113" c:formatCode="[$-14009]hh:mm;@">
                  <c:v>45019.4722743056</c:v>
                </c:pt>
                <c:pt idx="114" c:formatCode="[$-14009]hh:mm;@">
                  <c:v>45019.4729133102</c:v>
                </c:pt>
                <c:pt idx="115" c:formatCode="[$-14009]hh:mm;@">
                  <c:v>45019.4736890046</c:v>
                </c:pt>
                <c:pt idx="116" c:formatCode="[$-14009]hh:mm;@">
                  <c:v>45019.4743287037</c:v>
                </c:pt>
                <c:pt idx="117" c:formatCode="[$-14009]hh:mm;@">
                  <c:v>45019.4750928241</c:v>
                </c:pt>
                <c:pt idx="118" c:formatCode="[$-14009]hh:mm;@">
                  <c:v>45019.4758614583</c:v>
                </c:pt>
                <c:pt idx="119" c:formatCode="[$-14009]hh:mm;@">
                  <c:v>45019.476505787</c:v>
                </c:pt>
                <c:pt idx="120" c:formatCode="[$-14009]hh:mm;@">
                  <c:v>45019.4772875</c:v>
                </c:pt>
                <c:pt idx="121" c:formatCode="[$-14009]hh:mm;@">
                  <c:v>45019.4779019676</c:v>
                </c:pt>
                <c:pt idx="122" c:formatCode="[$-14009]hh:mm;@">
                  <c:v>45019.4786873843</c:v>
                </c:pt>
                <c:pt idx="123" c:formatCode="[$-14009]hh:mm;@">
                  <c:v>45019.4793351852</c:v>
                </c:pt>
                <c:pt idx="124" c:formatCode="[$-14009]hh:mm;@">
                  <c:v>45019.480116088</c:v>
                </c:pt>
                <c:pt idx="125" c:formatCode="[$-14009]hh:mm;@">
                  <c:v>45019.4807377315</c:v>
                </c:pt>
                <c:pt idx="126" c:formatCode="[$-14009]hh:mm;@">
                  <c:v>45019.4815280093</c:v>
                </c:pt>
                <c:pt idx="127" c:formatCode="[$-14009]hh:mm;@">
                  <c:v>45019.4821774306</c:v>
                </c:pt>
                <c:pt idx="128" c:formatCode="[$-14009]hh:mm;@">
                  <c:v>45019.4829358796</c:v>
                </c:pt>
                <c:pt idx="129" c:formatCode="[$-14009]hh:mm;@">
                  <c:v>45019.4835865741</c:v>
                </c:pt>
                <c:pt idx="130" c:formatCode="[$-14009]hh:mm;@">
                  <c:v>45019.4843594907</c:v>
                </c:pt>
                <c:pt idx="131" c:formatCode="[$-14009]hh:mm;@">
                  <c:v>45019.4851190972</c:v>
                </c:pt>
                <c:pt idx="132" c:formatCode="[$-14009]hh:mm;@">
                  <c:v>45019.48575</c:v>
                </c:pt>
                <c:pt idx="133" c:formatCode="[$-14009]hh:mm;@">
                  <c:v>45019.4865290509</c:v>
                </c:pt>
                <c:pt idx="134" c:formatCode="[$-14009]hh:mm;@">
                  <c:v>45019.4871672454</c:v>
                </c:pt>
                <c:pt idx="135" c:formatCode="[$-14009]hh:mm;@">
                  <c:v>45019.4878909722</c:v>
                </c:pt>
                <c:pt idx="136" c:formatCode="[$-14009]hh:mm;@">
                  <c:v>45019.4886568287</c:v>
                </c:pt>
                <c:pt idx="137" c:formatCode="[$-14009]hh:mm;@">
                  <c:v>45019.4892949074</c:v>
                </c:pt>
                <c:pt idx="138" c:formatCode="[$-14009]hh:mm;@">
                  <c:v>45019.4900783565</c:v>
                </c:pt>
                <c:pt idx="139" c:formatCode="[$-14009]hh:mm;@">
                  <c:v>45019.4907314815</c:v>
                </c:pt>
                <c:pt idx="140" c:formatCode="[$-14009]hh:mm;@">
                  <c:v>45019.4914064815</c:v>
                </c:pt>
                <c:pt idx="141" c:formatCode="[$-14009]hh:mm;@">
                  <c:v>45019.4922195602</c:v>
                </c:pt>
                <c:pt idx="142" c:formatCode="[$-14009]hh:mm;@">
                  <c:v>45019.4928592593</c:v>
                </c:pt>
                <c:pt idx="143" c:formatCode="[$-14009]hh:mm;@">
                  <c:v>45019.4936021991</c:v>
                </c:pt>
                <c:pt idx="144" c:formatCode="[$-14009]hh:mm;@">
                  <c:v>45019.4943512731</c:v>
                </c:pt>
                <c:pt idx="145" c:formatCode="[$-14009]hh:mm;@">
                  <c:v>45019.4949739583</c:v>
                </c:pt>
                <c:pt idx="146" c:formatCode="[$-14009]hh:mm;@">
                  <c:v>45019.4957527778</c:v>
                </c:pt>
                <c:pt idx="147" c:formatCode="[$-14009]hh:mm;@">
                  <c:v>45019.4964967593</c:v>
                </c:pt>
                <c:pt idx="148" c:formatCode="[$-14009]hh:mm;@">
                  <c:v>45019.4971134259</c:v>
                </c:pt>
                <c:pt idx="149" c:formatCode="[$-14009]hh:mm;@">
                  <c:v>45019.4978793981</c:v>
                </c:pt>
                <c:pt idx="150" c:formatCode="[$-14009]hh:mm;@">
                  <c:v>45019.4986233796</c:v>
                </c:pt>
                <c:pt idx="151" c:formatCode="[$-14009]hh:mm;@">
                  <c:v>45019.499244213</c:v>
                </c:pt>
                <c:pt idx="152" c:formatCode="[$-14009]hh:mm;@">
                  <c:v>45019.5000244213</c:v>
                </c:pt>
                <c:pt idx="153" c:formatCode="[$-14009]hh:mm;@">
                  <c:v>45019.5007638889</c:v>
                </c:pt>
                <c:pt idx="154" c:formatCode="[$-14009]hh:mm;@">
                  <c:v>45019.5015038194</c:v>
                </c:pt>
                <c:pt idx="155" c:formatCode="[$-14009]hh:mm;@">
                  <c:v>45019.5021135417</c:v>
                </c:pt>
                <c:pt idx="156" c:formatCode="[$-14009]hh:mm;@">
                  <c:v>45019.5028758102</c:v>
                </c:pt>
                <c:pt idx="157" c:formatCode="[$-14009]hh:mm;@">
                  <c:v>45019.5036167824</c:v>
                </c:pt>
                <c:pt idx="158" c:formatCode="[$-14009]hh:mm;@">
                  <c:v>45019.5042371528</c:v>
                </c:pt>
                <c:pt idx="159" c:formatCode="[$-14009]hh:mm;@">
                  <c:v>45019.5050055556</c:v>
                </c:pt>
                <c:pt idx="160" c:formatCode="[$-14009]hh:mm;@">
                  <c:v>45019.5057488426</c:v>
                </c:pt>
                <c:pt idx="161" c:formatCode="[$-14009]hh:mm;@">
                  <c:v>45019.5063803241</c:v>
                </c:pt>
                <c:pt idx="162" c:formatCode="[$-14009]hh:mm;@">
                  <c:v>45019.5071731482</c:v>
                </c:pt>
                <c:pt idx="163" c:formatCode="[$-14009]hh:mm;@">
                  <c:v>45019.507703125</c:v>
                </c:pt>
                <c:pt idx="164" c:formatCode="[$-14009]hh:mm;@">
                  <c:v>45019.5085819444</c:v>
                </c:pt>
                <c:pt idx="165" c:formatCode="[$-14009]hh:mm;@">
                  <c:v>45019.5092126157</c:v>
                </c:pt>
                <c:pt idx="166" c:formatCode="[$-14009]hh:mm;@">
                  <c:v>45019.5100358796</c:v>
                </c:pt>
                <c:pt idx="167" c:formatCode="[$-14009]hh:mm;@">
                  <c:v>45019.5106748843</c:v>
                </c:pt>
                <c:pt idx="168" c:formatCode="[$-14009]hh:mm;@">
                  <c:v>45019.5114237268</c:v>
                </c:pt>
                <c:pt idx="169" c:formatCode="[$-14009]hh:mm;@">
                  <c:v>45019.512169213</c:v>
                </c:pt>
                <c:pt idx="170" c:formatCode="[$-14009]hh:mm;@">
                  <c:v>45019.5127863426</c:v>
                </c:pt>
                <c:pt idx="171" c:formatCode="[$-14009]hh:mm;@">
                  <c:v>45019.5135533565</c:v>
                </c:pt>
                <c:pt idx="172" c:formatCode="[$-14009]hh:mm;@">
                  <c:v>45019.5142982639</c:v>
                </c:pt>
                <c:pt idx="173" c:formatCode="[$-14009]hh:mm;@">
                  <c:v>45019.514546875</c:v>
                </c:pt>
                <c:pt idx="174" c:formatCode="[$-14009]hh:mm;@">
                  <c:v>45019.5163976852</c:v>
                </c:pt>
                <c:pt idx="175" c:formatCode="[$-14009]hh:mm;@">
                  <c:v>45019.5171457176</c:v>
                </c:pt>
                <c:pt idx="176" c:formatCode="[$-14009]hh:mm;@">
                  <c:v>45019.5177613426</c:v>
                </c:pt>
                <c:pt idx="177" c:formatCode="[$-14009]hh:mm;@">
                  <c:v>45019.5185193287</c:v>
                </c:pt>
                <c:pt idx="178" c:formatCode="[$-14009]hh:mm;@">
                  <c:v>45019.5187666667</c:v>
                </c:pt>
                <c:pt idx="179" c:formatCode="[$-14009]hh:mm;@">
                  <c:v>45019.5201216435</c:v>
                </c:pt>
                <c:pt idx="180" c:formatCode="[$-14009]hh:mm;@">
                  <c:v>45019.520571412</c:v>
                </c:pt>
                <c:pt idx="181" c:formatCode="[$-14009]hh:mm;@">
                  <c:v>45019.5215033565</c:v>
                </c:pt>
                <c:pt idx="182" c:formatCode="[$-14009]hh:mm;@">
                  <c:v>45019.5222427083</c:v>
                </c:pt>
                <c:pt idx="183" c:formatCode="[$-14009]hh:mm;@">
                  <c:v>45019.5228583333</c:v>
                </c:pt>
                <c:pt idx="184" c:formatCode="[$-14009]hh:mm;@">
                  <c:v>45019.5236293982</c:v>
                </c:pt>
                <c:pt idx="185" c:formatCode="[$-14009]hh:mm;@">
                  <c:v>45019.5243696759</c:v>
                </c:pt>
                <c:pt idx="186" c:formatCode="[$-14009]hh:mm;@">
                  <c:v>45019.525006713</c:v>
                </c:pt>
                <c:pt idx="187" c:formatCode="[$-14009]hh:mm;@">
                  <c:v>45019.5257871528</c:v>
                </c:pt>
                <c:pt idx="188" c:formatCode="[$-14009]hh:mm;@">
                  <c:v>45019.5264959491</c:v>
                </c:pt>
                <c:pt idx="189" c:formatCode="[$-14009]hh:mm;@">
                  <c:v>45019.5272336806</c:v>
                </c:pt>
                <c:pt idx="190" c:formatCode="[$-14009]hh:mm;@">
                  <c:v>45019.5278663194</c:v>
                </c:pt>
                <c:pt idx="191" c:formatCode="[$-14009]hh:mm;@">
                  <c:v>45019.5287802083</c:v>
                </c:pt>
                <c:pt idx="192" c:formatCode="[$-14009]hh:mm;@">
                  <c:v>45019.529421412</c:v>
                </c:pt>
                <c:pt idx="193" c:formatCode="[$-14009]hh:mm;@">
                  <c:v>45019.5302178241</c:v>
                </c:pt>
                <c:pt idx="194" c:formatCode="[$-14009]hh:mm;@">
                  <c:v>45019.5413653935</c:v>
                </c:pt>
                <c:pt idx="195" c:formatCode="[$-14009]hh:mm;@">
                  <c:v>45019.5419842593</c:v>
                </c:pt>
                <c:pt idx="196" c:formatCode="[$-14009]hh:mm;@">
                  <c:v>45019.5427383102</c:v>
                </c:pt>
                <c:pt idx="197" c:formatCode="[$-14009]hh:mm;@">
                  <c:v>45019.5434925926</c:v>
                </c:pt>
                <c:pt idx="198" c:formatCode="[$-14009]hh:mm;@">
                  <c:v>45019.5441134259</c:v>
                </c:pt>
                <c:pt idx="199" c:formatCode="[$-14009]hh:mm;@">
                  <c:v>45019.5448935185</c:v>
                </c:pt>
                <c:pt idx="200" c:formatCode="[$-14009]hh:mm;@">
                  <c:v>45019.5455342593</c:v>
                </c:pt>
                <c:pt idx="201" c:formatCode="[$-14009]hh:mm;@">
                  <c:v>45019.5462983796</c:v>
                </c:pt>
                <c:pt idx="202" c:formatCode="[$-14009]hh:mm;@">
                  <c:v>45019.5470325232</c:v>
                </c:pt>
                <c:pt idx="203" c:formatCode="[$-14009]hh:mm;@">
                  <c:v>45019.5477688657</c:v>
                </c:pt>
                <c:pt idx="204" c:formatCode="[$-14009]hh:mm;@">
                  <c:v>45019.5483861111</c:v>
                </c:pt>
                <c:pt idx="205" c:formatCode="[$-14009]hh:mm;@">
                  <c:v>45019.5491449074</c:v>
                </c:pt>
                <c:pt idx="206" c:formatCode="[$-14009]hh:mm;@">
                  <c:v>45019.549887963</c:v>
                </c:pt>
                <c:pt idx="207" c:formatCode="[$-14009]hh:mm;@">
                  <c:v>45019.5505068287</c:v>
                </c:pt>
                <c:pt idx="208" c:formatCode="[$-14009]hh:mm;@">
                  <c:v>45019.5512751157</c:v>
                </c:pt>
                <c:pt idx="209" c:formatCode="[$-14009]hh:mm;@">
                  <c:v>45019.5520175926</c:v>
                </c:pt>
                <c:pt idx="210" c:formatCode="[$-14009]hh:mm;@">
                  <c:v>45019.5526447917</c:v>
                </c:pt>
                <c:pt idx="211" c:formatCode="[$-14009]hh:mm;@">
                  <c:v>45019.5533975694</c:v>
                </c:pt>
                <c:pt idx="212" c:formatCode="[$-14009]hh:mm;@">
                  <c:v>45019.5541540509</c:v>
                </c:pt>
                <c:pt idx="213" c:formatCode="[$-14009]hh:mm;@">
                  <c:v>45019.5552340278</c:v>
                </c:pt>
                <c:pt idx="214" c:formatCode="[$-14009]hh:mm;@">
                  <c:v>45019.5559787037</c:v>
                </c:pt>
                <c:pt idx="215" c:formatCode="[$-14009]hh:mm;@">
                  <c:v>45019.5566206018</c:v>
                </c:pt>
                <c:pt idx="216" c:formatCode="[$-14009]hh:mm;@">
                  <c:v>45019.5573960648</c:v>
                </c:pt>
                <c:pt idx="217" c:formatCode="[$-14009]hh:mm;@">
                  <c:v>45019.5581465278</c:v>
                </c:pt>
                <c:pt idx="218" c:formatCode="[$-14009]hh:mm;@">
                  <c:v>45019.5587717593</c:v>
                </c:pt>
                <c:pt idx="219" c:formatCode="[$-14009]hh:mm;@">
                  <c:v>45019.5595230324</c:v>
                </c:pt>
                <c:pt idx="220" c:formatCode="[$-14009]hh:mm;@">
                  <c:v>45019.5603479167</c:v>
                </c:pt>
                <c:pt idx="221" c:formatCode="[$-14009]hh:mm;@">
                  <c:v>45019.5610217593</c:v>
                </c:pt>
                <c:pt idx="222" c:formatCode="[$-14009]hh:mm;@">
                  <c:v>45019.5617586806</c:v>
                </c:pt>
                <c:pt idx="223" c:formatCode="[$-14009]hh:mm;@">
                  <c:v>45019.5623877315</c:v>
                </c:pt>
                <c:pt idx="224" c:formatCode="[$-14009]hh:mm;@">
                  <c:v>45019.5631664352</c:v>
                </c:pt>
                <c:pt idx="225" c:formatCode="[$-14009]hh:mm;@">
                  <c:v>45019.5639034722</c:v>
                </c:pt>
                <c:pt idx="226" c:formatCode="[$-14009]hh:mm;@">
                  <c:v>45019.5645184028</c:v>
                </c:pt>
                <c:pt idx="227" c:formatCode="[$-14009]hh:mm;@">
                  <c:v>45019.5653328704</c:v>
                </c:pt>
                <c:pt idx="228" c:formatCode="[$-14009]hh:mm;@">
                  <c:v>45019.5660803241</c:v>
                </c:pt>
                <c:pt idx="229" c:formatCode="[$-14009]hh:mm;@">
                  <c:v>45019.5666987268</c:v>
                </c:pt>
                <c:pt idx="230" c:formatCode="[$-14009]hh:mm;@">
                  <c:v>45019.5674577546</c:v>
                </c:pt>
                <c:pt idx="231" c:formatCode="[$-14009]hh:mm;@">
                  <c:v>45019.568196875</c:v>
                </c:pt>
                <c:pt idx="232" c:formatCode="[$-14009]hh:mm;@">
                  <c:v>45019.5689478009</c:v>
                </c:pt>
                <c:pt idx="233" c:formatCode="[$-14009]hh:mm;@">
                  <c:v>45019.5695612269</c:v>
                </c:pt>
                <c:pt idx="234" c:formatCode="[$-14009]hh:mm;@">
                  <c:v>45019.5703305556</c:v>
                </c:pt>
                <c:pt idx="235" c:formatCode="[$-14009]hh:mm;@">
                  <c:v>45019.5710829861</c:v>
                </c:pt>
                <c:pt idx="236" c:formatCode="[$-14009]hh:mm;@">
                  <c:v>45019.5718266204</c:v>
                </c:pt>
                <c:pt idx="237" c:formatCode="[$-14009]hh:mm;@">
                  <c:v>45019.5724481481</c:v>
                </c:pt>
                <c:pt idx="238" c:formatCode="[$-14009]hh:mm;@">
                  <c:v>45019.5732162037</c:v>
                </c:pt>
                <c:pt idx="239" c:formatCode="[$-14009]hh:mm;@">
                  <c:v>45019.5739658565</c:v>
                </c:pt>
                <c:pt idx="240" c:formatCode="[$-14009]hh:mm;@">
                  <c:v>45019.5747076389</c:v>
                </c:pt>
                <c:pt idx="241" c:formatCode="[$-14009]hh:mm;@">
                  <c:v>45019.5753260417</c:v>
                </c:pt>
                <c:pt idx="242" c:formatCode="[$-14009]hh:mm;@">
                  <c:v>45019.5760822917</c:v>
                </c:pt>
                <c:pt idx="243" c:formatCode="[$-14009]hh:mm;@">
                  <c:v>45019.5768284722</c:v>
                </c:pt>
                <c:pt idx="244" c:formatCode="[$-14009]hh:mm;@">
                  <c:v>45019.5775738426</c:v>
                </c:pt>
                <c:pt idx="245" c:formatCode="[$-14009]hh:mm;@">
                  <c:v>45019.5781971065</c:v>
                </c:pt>
                <c:pt idx="246" c:formatCode="[$-14009]hh:mm;@">
                  <c:v>45019.5789515046</c:v>
                </c:pt>
                <c:pt idx="247" c:formatCode="[$-14009]hh:mm;@">
                  <c:v>45019.5796957176</c:v>
                </c:pt>
                <c:pt idx="248" c:formatCode="[$-14009]hh:mm;@">
                  <c:v>45019.5804494213</c:v>
                </c:pt>
                <c:pt idx="249" c:formatCode="[$-14009]hh:mm;@">
                  <c:v>45019.581065162</c:v>
                </c:pt>
                <c:pt idx="250" c:formatCode="[$-14009]hh:mm;@">
                  <c:v>45019.5818229167</c:v>
                </c:pt>
                <c:pt idx="251" c:formatCode="[$-14009]hh:mm;@">
                  <c:v>45019.5825725694</c:v>
                </c:pt>
                <c:pt idx="252" c:formatCode="[$-14009]hh:mm;@">
                  <c:v>45019.5841512731</c:v>
                </c:pt>
                <c:pt idx="253" c:formatCode="[$-14009]hh:mm;@">
                  <c:v>45019.5857761574</c:v>
                </c:pt>
                <c:pt idx="254" c:formatCode="[$-14009]hh:mm;@">
                  <c:v>45019.5873887732</c:v>
                </c:pt>
                <c:pt idx="255" c:formatCode="[$-14009]hh:mm;@">
                  <c:v>45019.5890005787</c:v>
                </c:pt>
                <c:pt idx="256" c:formatCode="[$-14009]hh:mm;@">
                  <c:v>45019.5936513889</c:v>
                </c:pt>
                <c:pt idx="257" c:formatCode="[$-14009]hh:mm;@">
                  <c:v>45019.5944028935</c:v>
                </c:pt>
                <c:pt idx="258" c:formatCode="[$-14009]hh:mm;@">
                  <c:v>45019.5950221065</c:v>
                </c:pt>
                <c:pt idx="259" c:formatCode="[$-14009]hh:mm;@">
                  <c:v>45019.5956724537</c:v>
                </c:pt>
                <c:pt idx="260" c:formatCode="[$-14009]hh:mm;@">
                  <c:v>45019.5977717593</c:v>
                </c:pt>
                <c:pt idx="261" c:formatCode="[$-14009]hh:mm;@">
                  <c:v>45019.5985108796</c:v>
                </c:pt>
                <c:pt idx="262" c:formatCode="[$-14009]hh:mm;@">
                  <c:v>45019.5991346065</c:v>
                </c:pt>
                <c:pt idx="263" c:formatCode="[$-14009]hh:mm;@">
                  <c:v>45019.5998849537</c:v>
                </c:pt>
                <c:pt idx="264" c:formatCode="[$-14009]hh:mm;@">
                  <c:v>45019.6006263889</c:v>
                </c:pt>
                <c:pt idx="265" c:formatCode="[$-14009]hh:mm;@">
                  <c:v>45019.60136875</c:v>
                </c:pt>
                <c:pt idx="266" c:formatCode="[$-14009]hh:mm;@">
                  <c:v>45019.6019849537</c:v>
                </c:pt>
                <c:pt idx="267" c:formatCode="[$-14009]hh:mm;@">
                  <c:v>45019.6027390046</c:v>
                </c:pt>
                <c:pt idx="268" c:formatCode="[$-14009]hh:mm;@">
                  <c:v>45019.6033890046</c:v>
                </c:pt>
                <c:pt idx="269" c:formatCode="[$-14009]hh:mm;@">
                  <c:v>45019.6040828704</c:v>
                </c:pt>
                <c:pt idx="270" c:formatCode="[$-14009]hh:mm;@">
                  <c:v>45019.6048886574</c:v>
                </c:pt>
                <c:pt idx="271" c:formatCode="[$-14009]hh:mm;@">
                  <c:v>45019.6055447917</c:v>
                </c:pt>
                <c:pt idx="272" c:formatCode="[$-14009]hh:mm;@">
                  <c:v>45019.60620625</c:v>
                </c:pt>
                <c:pt idx="273" c:formatCode="[$-14009]hh:mm;@">
                  <c:v>45019.6070108796</c:v>
                </c:pt>
                <c:pt idx="274" c:formatCode="[$-14009]hh:mm;@">
                  <c:v>45019.6076670139</c:v>
                </c:pt>
                <c:pt idx="275" c:formatCode="[$-14009]hh:mm;@">
                  <c:v>45019.6083280093</c:v>
                </c:pt>
                <c:pt idx="276" c:formatCode="[$-14009]hh:mm;@">
                  <c:v>45019.6091385417</c:v>
                </c:pt>
                <c:pt idx="277" c:formatCode="[$-14009]hh:mm;@">
                  <c:v>45019.6098045139</c:v>
                </c:pt>
                <c:pt idx="278" c:formatCode="[$-14009]hh:mm;@">
                  <c:v>45019.6114262731</c:v>
                </c:pt>
                <c:pt idx="279" c:formatCode="[$-14009]hh:mm;@">
                  <c:v>45019.61305</c:v>
                </c:pt>
                <c:pt idx="280" c:formatCode="[$-14009]hh:mm;@">
                  <c:v>45019.6146803241</c:v>
                </c:pt>
                <c:pt idx="281" c:formatCode="[$-14009]hh:mm;@">
                  <c:v>45019.6163023148</c:v>
                </c:pt>
                <c:pt idx="282" c:formatCode="[$-14009]hh:mm;@">
                  <c:v>45019.6661119213</c:v>
                </c:pt>
                <c:pt idx="283" c:formatCode="[$-14009]hh:mm;@">
                  <c:v>45019.6668195602</c:v>
                </c:pt>
                <c:pt idx="284" c:formatCode="[$-14009]hh:mm;@">
                  <c:v>45019.6675759259</c:v>
                </c:pt>
              </c:numCache>
            </c:numRef>
          </c:cat>
          <c:val>
            <c:numRef>
              <c:f>HD!$V$3:$V$380</c:f>
              <c:numCache>
                <c:formatCode>General</c:formatCode>
                <c:ptCount val="378"/>
                <c:pt idx="0">
                  <c:v>4838</c:v>
                </c:pt>
                <c:pt idx="1">
                  <c:v>4838</c:v>
                </c:pt>
                <c:pt idx="2">
                  <c:v>4838</c:v>
                </c:pt>
                <c:pt idx="3">
                  <c:v>52209</c:v>
                </c:pt>
                <c:pt idx="4">
                  <c:v>52209</c:v>
                </c:pt>
                <c:pt idx="5">
                  <c:v>10993</c:v>
                </c:pt>
                <c:pt idx="6">
                  <c:v>10993</c:v>
                </c:pt>
                <c:pt idx="7">
                  <c:v>10993</c:v>
                </c:pt>
                <c:pt idx="8">
                  <c:v>10993</c:v>
                </c:pt>
                <c:pt idx="9">
                  <c:v>16312</c:v>
                </c:pt>
                <c:pt idx="10">
                  <c:v>21375</c:v>
                </c:pt>
                <c:pt idx="11">
                  <c:v>21375</c:v>
                </c:pt>
                <c:pt idx="12">
                  <c:v>21375</c:v>
                </c:pt>
                <c:pt idx="13">
                  <c:v>23570</c:v>
                </c:pt>
                <c:pt idx="14">
                  <c:v>23570</c:v>
                </c:pt>
                <c:pt idx="15">
                  <c:v>23570</c:v>
                </c:pt>
                <c:pt idx="16">
                  <c:v>23570</c:v>
                </c:pt>
                <c:pt idx="17">
                  <c:v>23570</c:v>
                </c:pt>
                <c:pt idx="18">
                  <c:v>26448</c:v>
                </c:pt>
                <c:pt idx="19">
                  <c:v>26448</c:v>
                </c:pt>
                <c:pt idx="20">
                  <c:v>27836</c:v>
                </c:pt>
                <c:pt idx="21">
                  <c:v>27836</c:v>
                </c:pt>
                <c:pt idx="22">
                  <c:v>27836</c:v>
                </c:pt>
                <c:pt idx="23">
                  <c:v>27836</c:v>
                </c:pt>
                <c:pt idx="24">
                  <c:v>91382</c:v>
                </c:pt>
                <c:pt idx="25">
                  <c:v>85384</c:v>
                </c:pt>
                <c:pt idx="26">
                  <c:v>85384</c:v>
                </c:pt>
                <c:pt idx="27">
                  <c:v>85384</c:v>
                </c:pt>
                <c:pt idx="28">
                  <c:v>85384</c:v>
                </c:pt>
                <c:pt idx="29">
                  <c:v>84210</c:v>
                </c:pt>
                <c:pt idx="30">
                  <c:v>25716</c:v>
                </c:pt>
                <c:pt idx="31">
                  <c:v>27287</c:v>
                </c:pt>
                <c:pt idx="32">
                  <c:v>27287</c:v>
                </c:pt>
                <c:pt idx="33">
                  <c:v>27287</c:v>
                </c:pt>
                <c:pt idx="34">
                  <c:v>27287</c:v>
                </c:pt>
                <c:pt idx="35">
                  <c:v>27168</c:v>
                </c:pt>
                <c:pt idx="36">
                  <c:v>27168</c:v>
                </c:pt>
                <c:pt idx="37">
                  <c:v>27168</c:v>
                </c:pt>
                <c:pt idx="38">
                  <c:v>27168</c:v>
                </c:pt>
                <c:pt idx="39">
                  <c:v>27614</c:v>
                </c:pt>
                <c:pt idx="40">
                  <c:v>27614</c:v>
                </c:pt>
                <c:pt idx="41">
                  <c:v>29148</c:v>
                </c:pt>
                <c:pt idx="42">
                  <c:v>29148</c:v>
                </c:pt>
                <c:pt idx="43">
                  <c:v>29148</c:v>
                </c:pt>
                <c:pt idx="44">
                  <c:v>30157</c:v>
                </c:pt>
                <c:pt idx="45">
                  <c:v>30157</c:v>
                </c:pt>
                <c:pt idx="46">
                  <c:v>30157</c:v>
                </c:pt>
                <c:pt idx="47">
                  <c:v>31090</c:v>
                </c:pt>
                <c:pt idx="48">
                  <c:v>31090</c:v>
                </c:pt>
                <c:pt idx="49">
                  <c:v>31090</c:v>
                </c:pt>
                <c:pt idx="50">
                  <c:v>31090</c:v>
                </c:pt>
                <c:pt idx="51">
                  <c:v>30291</c:v>
                </c:pt>
                <c:pt idx="52">
                  <c:v>30159</c:v>
                </c:pt>
                <c:pt idx="53">
                  <c:v>30159</c:v>
                </c:pt>
                <c:pt idx="54">
                  <c:v>30159</c:v>
                </c:pt>
                <c:pt idx="55">
                  <c:v>30159</c:v>
                </c:pt>
                <c:pt idx="56">
                  <c:v>29457</c:v>
                </c:pt>
                <c:pt idx="57">
                  <c:v>29457</c:v>
                </c:pt>
                <c:pt idx="58">
                  <c:v>30848</c:v>
                </c:pt>
                <c:pt idx="59">
                  <c:v>30848</c:v>
                </c:pt>
                <c:pt idx="60">
                  <c:v>94323</c:v>
                </c:pt>
                <c:pt idx="61">
                  <c:v>94323</c:v>
                </c:pt>
                <c:pt idx="62">
                  <c:v>28084</c:v>
                </c:pt>
                <c:pt idx="63">
                  <c:v>28084</c:v>
                </c:pt>
                <c:pt idx="64">
                  <c:v>27241</c:v>
                </c:pt>
                <c:pt idx="65">
                  <c:v>27241</c:v>
                </c:pt>
                <c:pt idx="66">
                  <c:v>27241</c:v>
                </c:pt>
                <c:pt idx="67">
                  <c:v>27241</c:v>
                </c:pt>
                <c:pt idx="68">
                  <c:v>28354</c:v>
                </c:pt>
                <c:pt idx="69">
                  <c:v>29249</c:v>
                </c:pt>
                <c:pt idx="70">
                  <c:v>29249</c:v>
                </c:pt>
                <c:pt idx="71">
                  <c:v>29249</c:v>
                </c:pt>
                <c:pt idx="72">
                  <c:v>30853</c:v>
                </c:pt>
                <c:pt idx="73">
                  <c:v>30853</c:v>
                </c:pt>
                <c:pt idx="74">
                  <c:v>30853</c:v>
                </c:pt>
                <c:pt idx="75">
                  <c:v>30853</c:v>
                </c:pt>
                <c:pt idx="76">
                  <c:v>33443</c:v>
                </c:pt>
                <c:pt idx="77">
                  <c:v>33443</c:v>
                </c:pt>
                <c:pt idx="78">
                  <c:v>33443</c:v>
                </c:pt>
                <c:pt idx="79">
                  <c:v>33383</c:v>
                </c:pt>
                <c:pt idx="80">
                  <c:v>33383</c:v>
                </c:pt>
                <c:pt idx="81">
                  <c:v>33383</c:v>
                </c:pt>
                <c:pt idx="82">
                  <c:v>37939</c:v>
                </c:pt>
                <c:pt idx="83">
                  <c:v>37939</c:v>
                </c:pt>
                <c:pt idx="84">
                  <c:v>37939</c:v>
                </c:pt>
                <c:pt idx="85">
                  <c:v>42639</c:v>
                </c:pt>
                <c:pt idx="86">
                  <c:v>42639</c:v>
                </c:pt>
                <c:pt idx="87">
                  <c:v>42448</c:v>
                </c:pt>
                <c:pt idx="88">
                  <c:v>42448</c:v>
                </c:pt>
                <c:pt idx="89">
                  <c:v>42448</c:v>
                </c:pt>
                <c:pt idx="90">
                  <c:v>42448</c:v>
                </c:pt>
                <c:pt idx="91">
                  <c:v>43599</c:v>
                </c:pt>
                <c:pt idx="92">
                  <c:v>43599</c:v>
                </c:pt>
                <c:pt idx="93">
                  <c:v>45451</c:v>
                </c:pt>
                <c:pt idx="94">
                  <c:v>45451</c:v>
                </c:pt>
                <c:pt idx="95">
                  <c:v>45451</c:v>
                </c:pt>
                <c:pt idx="96">
                  <c:v>46040</c:v>
                </c:pt>
                <c:pt idx="97">
                  <c:v>46040</c:v>
                </c:pt>
                <c:pt idx="98">
                  <c:v>46040</c:v>
                </c:pt>
                <c:pt idx="99">
                  <c:v>47811</c:v>
                </c:pt>
                <c:pt idx="100">
                  <c:v>47811</c:v>
                </c:pt>
                <c:pt idx="101">
                  <c:v>47811</c:v>
                </c:pt>
                <c:pt idx="102">
                  <c:v>47811</c:v>
                </c:pt>
                <c:pt idx="103">
                  <c:v>48375</c:v>
                </c:pt>
                <c:pt idx="104">
                  <c:v>48375</c:v>
                </c:pt>
                <c:pt idx="105">
                  <c:v>49584</c:v>
                </c:pt>
                <c:pt idx="106">
                  <c:v>49584</c:v>
                </c:pt>
                <c:pt idx="107">
                  <c:v>49584</c:v>
                </c:pt>
                <c:pt idx="108">
                  <c:v>49584</c:v>
                </c:pt>
                <c:pt idx="109">
                  <c:v>51838</c:v>
                </c:pt>
                <c:pt idx="110">
                  <c:v>51838</c:v>
                </c:pt>
                <c:pt idx="111">
                  <c:v>39369</c:v>
                </c:pt>
                <c:pt idx="112">
                  <c:v>39369</c:v>
                </c:pt>
                <c:pt idx="113">
                  <c:v>54134</c:v>
                </c:pt>
                <c:pt idx="114">
                  <c:v>54134</c:v>
                </c:pt>
                <c:pt idx="115">
                  <c:v>56322</c:v>
                </c:pt>
                <c:pt idx="116">
                  <c:v>56749</c:v>
                </c:pt>
                <c:pt idx="117">
                  <c:v>56749</c:v>
                </c:pt>
                <c:pt idx="118">
                  <c:v>57219</c:v>
                </c:pt>
                <c:pt idx="119">
                  <c:v>57219</c:v>
                </c:pt>
                <c:pt idx="120">
                  <c:v>45276</c:v>
                </c:pt>
                <c:pt idx="121">
                  <c:v>45276</c:v>
                </c:pt>
                <c:pt idx="122">
                  <c:v>45276</c:v>
                </c:pt>
                <c:pt idx="123">
                  <c:v>47369</c:v>
                </c:pt>
                <c:pt idx="124">
                  <c:v>47369</c:v>
                </c:pt>
                <c:pt idx="125">
                  <c:v>47369</c:v>
                </c:pt>
                <c:pt idx="126">
                  <c:v>51402</c:v>
                </c:pt>
                <c:pt idx="127">
                  <c:v>51402</c:v>
                </c:pt>
                <c:pt idx="128">
                  <c:v>55050</c:v>
                </c:pt>
                <c:pt idx="129">
                  <c:v>55050</c:v>
                </c:pt>
                <c:pt idx="130">
                  <c:v>55050</c:v>
                </c:pt>
                <c:pt idx="131">
                  <c:v>64722</c:v>
                </c:pt>
                <c:pt idx="132">
                  <c:v>64722</c:v>
                </c:pt>
                <c:pt idx="133">
                  <c:v>70156</c:v>
                </c:pt>
                <c:pt idx="134">
                  <c:v>69315</c:v>
                </c:pt>
                <c:pt idx="135">
                  <c:v>69315</c:v>
                </c:pt>
                <c:pt idx="136">
                  <c:v>69315</c:v>
                </c:pt>
                <c:pt idx="137">
                  <c:v>69315</c:v>
                </c:pt>
                <c:pt idx="138">
                  <c:v>70264</c:v>
                </c:pt>
                <c:pt idx="139">
                  <c:v>70264</c:v>
                </c:pt>
                <c:pt idx="140">
                  <c:v>69921</c:v>
                </c:pt>
                <c:pt idx="141">
                  <c:v>71632</c:v>
                </c:pt>
                <c:pt idx="142">
                  <c:v>71632</c:v>
                </c:pt>
                <c:pt idx="143">
                  <c:v>71632</c:v>
                </c:pt>
                <c:pt idx="144">
                  <c:v>71632</c:v>
                </c:pt>
                <c:pt idx="145">
                  <c:v>71632</c:v>
                </c:pt>
                <c:pt idx="146">
                  <c:v>72935</c:v>
                </c:pt>
                <c:pt idx="147">
                  <c:v>72935</c:v>
                </c:pt>
                <c:pt idx="148">
                  <c:v>72935</c:v>
                </c:pt>
                <c:pt idx="149">
                  <c:v>72935</c:v>
                </c:pt>
                <c:pt idx="150">
                  <c:v>73619</c:v>
                </c:pt>
                <c:pt idx="151">
                  <c:v>73619</c:v>
                </c:pt>
                <c:pt idx="152">
                  <c:v>73285</c:v>
                </c:pt>
                <c:pt idx="153">
                  <c:v>71840</c:v>
                </c:pt>
                <c:pt idx="154">
                  <c:v>71840</c:v>
                </c:pt>
                <c:pt idx="155">
                  <c:v>71840</c:v>
                </c:pt>
                <c:pt idx="156">
                  <c:v>71840</c:v>
                </c:pt>
                <c:pt idx="157">
                  <c:v>70908</c:v>
                </c:pt>
                <c:pt idx="158">
                  <c:v>70908</c:v>
                </c:pt>
                <c:pt idx="159">
                  <c:v>70908</c:v>
                </c:pt>
                <c:pt idx="160">
                  <c:v>70908</c:v>
                </c:pt>
                <c:pt idx="161">
                  <c:v>70908</c:v>
                </c:pt>
                <c:pt idx="162">
                  <c:v>70963</c:v>
                </c:pt>
                <c:pt idx="163">
                  <c:v>71177</c:v>
                </c:pt>
                <c:pt idx="164">
                  <c:v>71177</c:v>
                </c:pt>
                <c:pt idx="165">
                  <c:v>71177</c:v>
                </c:pt>
                <c:pt idx="166">
                  <c:v>71177</c:v>
                </c:pt>
                <c:pt idx="167">
                  <c:v>71177</c:v>
                </c:pt>
                <c:pt idx="168">
                  <c:v>69990</c:v>
                </c:pt>
                <c:pt idx="169">
                  <c:v>67820</c:v>
                </c:pt>
                <c:pt idx="170">
                  <c:v>67820</c:v>
                </c:pt>
                <c:pt idx="171">
                  <c:v>66700</c:v>
                </c:pt>
                <c:pt idx="172">
                  <c:v>66700</c:v>
                </c:pt>
                <c:pt idx="173">
                  <c:v>66700</c:v>
                </c:pt>
                <c:pt idx="174">
                  <c:v>66700</c:v>
                </c:pt>
                <c:pt idx="175">
                  <c:v>67718</c:v>
                </c:pt>
                <c:pt idx="176">
                  <c:v>67718</c:v>
                </c:pt>
                <c:pt idx="177">
                  <c:v>67718</c:v>
                </c:pt>
                <c:pt idx="178">
                  <c:v>67718</c:v>
                </c:pt>
                <c:pt idx="179">
                  <c:v>67629</c:v>
                </c:pt>
                <c:pt idx="180">
                  <c:v>67629</c:v>
                </c:pt>
                <c:pt idx="181">
                  <c:v>67629</c:v>
                </c:pt>
                <c:pt idx="182">
                  <c:v>67560</c:v>
                </c:pt>
                <c:pt idx="183">
                  <c:v>67560</c:v>
                </c:pt>
                <c:pt idx="184">
                  <c:v>67560</c:v>
                </c:pt>
                <c:pt idx="185">
                  <c:v>69214</c:v>
                </c:pt>
                <c:pt idx="186">
                  <c:v>69214</c:v>
                </c:pt>
                <c:pt idx="187">
                  <c:v>69214</c:v>
                </c:pt>
                <c:pt idx="188">
                  <c:v>69214</c:v>
                </c:pt>
                <c:pt idx="189">
                  <c:v>69074</c:v>
                </c:pt>
                <c:pt idx="190">
                  <c:v>69074</c:v>
                </c:pt>
                <c:pt idx="191">
                  <c:v>69159</c:v>
                </c:pt>
                <c:pt idx="192">
                  <c:v>69159</c:v>
                </c:pt>
                <c:pt idx="193">
                  <c:v>69159</c:v>
                </c:pt>
                <c:pt idx="194">
                  <c:v>70081</c:v>
                </c:pt>
                <c:pt idx="195">
                  <c:v>69833</c:v>
                </c:pt>
                <c:pt idx="196">
                  <c:v>69099</c:v>
                </c:pt>
                <c:pt idx="197">
                  <c:v>69099</c:v>
                </c:pt>
                <c:pt idx="198">
                  <c:v>69099</c:v>
                </c:pt>
                <c:pt idx="199">
                  <c:v>66846</c:v>
                </c:pt>
                <c:pt idx="200">
                  <c:v>66846</c:v>
                </c:pt>
                <c:pt idx="201">
                  <c:v>66846</c:v>
                </c:pt>
                <c:pt idx="202">
                  <c:v>66846</c:v>
                </c:pt>
                <c:pt idx="203">
                  <c:v>66846</c:v>
                </c:pt>
                <c:pt idx="204">
                  <c:v>65915</c:v>
                </c:pt>
                <c:pt idx="205">
                  <c:v>65915</c:v>
                </c:pt>
                <c:pt idx="206">
                  <c:v>63208</c:v>
                </c:pt>
                <c:pt idx="207">
                  <c:v>63208</c:v>
                </c:pt>
                <c:pt idx="208">
                  <c:v>63208</c:v>
                </c:pt>
                <c:pt idx="209">
                  <c:v>58797</c:v>
                </c:pt>
                <c:pt idx="210">
                  <c:v>58797</c:v>
                </c:pt>
                <c:pt idx="211">
                  <c:v>58797</c:v>
                </c:pt>
                <c:pt idx="212">
                  <c:v>58755</c:v>
                </c:pt>
                <c:pt idx="213">
                  <c:v>58755</c:v>
                </c:pt>
                <c:pt idx="214">
                  <c:v>58755</c:v>
                </c:pt>
                <c:pt idx="215">
                  <c:v>59538</c:v>
                </c:pt>
                <c:pt idx="216">
                  <c:v>59538</c:v>
                </c:pt>
                <c:pt idx="217">
                  <c:v>59184</c:v>
                </c:pt>
                <c:pt idx="218">
                  <c:v>59184</c:v>
                </c:pt>
                <c:pt idx="219">
                  <c:v>59184</c:v>
                </c:pt>
                <c:pt idx="220">
                  <c:v>59184</c:v>
                </c:pt>
                <c:pt idx="221">
                  <c:v>60198</c:v>
                </c:pt>
                <c:pt idx="222">
                  <c:v>60198</c:v>
                </c:pt>
                <c:pt idx="223">
                  <c:v>60714</c:v>
                </c:pt>
                <c:pt idx="224">
                  <c:v>60714</c:v>
                </c:pt>
                <c:pt idx="225">
                  <c:v>60714</c:v>
                </c:pt>
                <c:pt idx="226">
                  <c:v>60714</c:v>
                </c:pt>
                <c:pt idx="227">
                  <c:v>60378</c:v>
                </c:pt>
                <c:pt idx="228">
                  <c:v>59502</c:v>
                </c:pt>
                <c:pt idx="229">
                  <c:v>59502</c:v>
                </c:pt>
                <c:pt idx="230">
                  <c:v>59502</c:v>
                </c:pt>
                <c:pt idx="231">
                  <c:v>59502</c:v>
                </c:pt>
                <c:pt idx="232">
                  <c:v>59502</c:v>
                </c:pt>
                <c:pt idx="233">
                  <c:v>59967</c:v>
                </c:pt>
                <c:pt idx="234">
                  <c:v>61133</c:v>
                </c:pt>
                <c:pt idx="235">
                  <c:v>61133</c:v>
                </c:pt>
                <c:pt idx="236">
                  <c:v>61133</c:v>
                </c:pt>
                <c:pt idx="237">
                  <c:v>61133</c:v>
                </c:pt>
                <c:pt idx="238">
                  <c:v>61133</c:v>
                </c:pt>
                <c:pt idx="239">
                  <c:v>62454</c:v>
                </c:pt>
                <c:pt idx="240">
                  <c:v>66253</c:v>
                </c:pt>
                <c:pt idx="241">
                  <c:v>66253</c:v>
                </c:pt>
                <c:pt idx="242">
                  <c:v>66253</c:v>
                </c:pt>
                <c:pt idx="243">
                  <c:v>66253</c:v>
                </c:pt>
                <c:pt idx="244">
                  <c:v>65838</c:v>
                </c:pt>
                <c:pt idx="245">
                  <c:v>65838</c:v>
                </c:pt>
                <c:pt idx="246">
                  <c:v>64216</c:v>
                </c:pt>
                <c:pt idx="247">
                  <c:v>64216</c:v>
                </c:pt>
                <c:pt idx="248">
                  <c:v>64216</c:v>
                </c:pt>
                <c:pt idx="249">
                  <c:v>64216</c:v>
                </c:pt>
                <c:pt idx="250">
                  <c:v>64218</c:v>
                </c:pt>
                <c:pt idx="251">
                  <c:v>64218</c:v>
                </c:pt>
                <c:pt idx="252">
                  <c:v>64535</c:v>
                </c:pt>
                <c:pt idx="253">
                  <c:v>63711</c:v>
                </c:pt>
                <c:pt idx="254">
                  <c:v>63330</c:v>
                </c:pt>
                <c:pt idx="255">
                  <c:v>63330</c:v>
                </c:pt>
                <c:pt idx="256">
                  <c:v>60397</c:v>
                </c:pt>
                <c:pt idx="257">
                  <c:v>59849</c:v>
                </c:pt>
                <c:pt idx="258">
                  <c:v>60361</c:v>
                </c:pt>
                <c:pt idx="259">
                  <c:v>60361</c:v>
                </c:pt>
                <c:pt idx="260">
                  <c:v>58237</c:v>
                </c:pt>
                <c:pt idx="261">
                  <c:v>58237</c:v>
                </c:pt>
                <c:pt idx="262">
                  <c:v>58237</c:v>
                </c:pt>
                <c:pt idx="263">
                  <c:v>57727</c:v>
                </c:pt>
                <c:pt idx="264">
                  <c:v>57727</c:v>
                </c:pt>
                <c:pt idx="265">
                  <c:v>57727</c:v>
                </c:pt>
                <c:pt idx="266">
                  <c:v>56469</c:v>
                </c:pt>
                <c:pt idx="267">
                  <c:v>56469</c:v>
                </c:pt>
                <c:pt idx="268">
                  <c:v>56469</c:v>
                </c:pt>
                <c:pt idx="269">
                  <c:v>136295</c:v>
                </c:pt>
                <c:pt idx="270">
                  <c:v>55822</c:v>
                </c:pt>
                <c:pt idx="271">
                  <c:v>55822</c:v>
                </c:pt>
                <c:pt idx="272">
                  <c:v>55822</c:v>
                </c:pt>
                <c:pt idx="273">
                  <c:v>55514</c:v>
                </c:pt>
                <c:pt idx="274">
                  <c:v>55514</c:v>
                </c:pt>
                <c:pt idx="275">
                  <c:v>132062</c:v>
                </c:pt>
                <c:pt idx="276">
                  <c:v>132062</c:v>
                </c:pt>
                <c:pt idx="277">
                  <c:v>132062</c:v>
                </c:pt>
                <c:pt idx="278">
                  <c:v>130416</c:v>
                </c:pt>
                <c:pt idx="279">
                  <c:v>127796</c:v>
                </c:pt>
                <c:pt idx="280">
                  <c:v>125890</c:v>
                </c:pt>
                <c:pt idx="281">
                  <c:v>125890</c:v>
                </c:pt>
                <c:pt idx="282">
                  <c:v>47748</c:v>
                </c:pt>
                <c:pt idx="283">
                  <c:v>47748</c:v>
                </c:pt>
                <c:pt idx="284">
                  <c:v>47748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HD!$Y$2</c:f>
              <c:strCache>
                <c:ptCount val="1"/>
                <c:pt idx="0">
                  <c:v>PE-OI Chg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HD!$W$3:$W$380</c:f>
              <c:numCache>
                <c:formatCode>General</c:formatCode>
                <c:ptCount val="378"/>
                <c:pt idx="0">
                  <c:v>10894</c:v>
                </c:pt>
                <c:pt idx="1">
                  <c:v>10894</c:v>
                </c:pt>
                <c:pt idx="2">
                  <c:v>10894</c:v>
                </c:pt>
                <c:pt idx="3">
                  <c:v>44864</c:v>
                </c:pt>
                <c:pt idx="4">
                  <c:v>44864</c:v>
                </c:pt>
                <c:pt idx="5">
                  <c:v>16903</c:v>
                </c:pt>
                <c:pt idx="6">
                  <c:v>20504</c:v>
                </c:pt>
                <c:pt idx="7">
                  <c:v>20504</c:v>
                </c:pt>
                <c:pt idx="8">
                  <c:v>21503</c:v>
                </c:pt>
                <c:pt idx="9">
                  <c:v>21503</c:v>
                </c:pt>
                <c:pt idx="10">
                  <c:v>21503</c:v>
                </c:pt>
                <c:pt idx="11">
                  <c:v>21503</c:v>
                </c:pt>
                <c:pt idx="12">
                  <c:v>21503</c:v>
                </c:pt>
                <c:pt idx="13">
                  <c:v>23466</c:v>
                </c:pt>
                <c:pt idx="14">
                  <c:v>23466</c:v>
                </c:pt>
                <c:pt idx="15">
                  <c:v>26064</c:v>
                </c:pt>
                <c:pt idx="16">
                  <c:v>26064</c:v>
                </c:pt>
                <c:pt idx="17">
                  <c:v>26064</c:v>
                </c:pt>
                <c:pt idx="18">
                  <c:v>28028</c:v>
                </c:pt>
                <c:pt idx="19">
                  <c:v>29046</c:v>
                </c:pt>
                <c:pt idx="20">
                  <c:v>29046</c:v>
                </c:pt>
                <c:pt idx="21">
                  <c:v>29046</c:v>
                </c:pt>
                <c:pt idx="22">
                  <c:v>29046</c:v>
                </c:pt>
                <c:pt idx="23">
                  <c:v>29046</c:v>
                </c:pt>
                <c:pt idx="24">
                  <c:v>49788</c:v>
                </c:pt>
                <c:pt idx="25">
                  <c:v>56437</c:v>
                </c:pt>
                <c:pt idx="26">
                  <c:v>56437</c:v>
                </c:pt>
                <c:pt idx="27">
                  <c:v>56437</c:v>
                </c:pt>
                <c:pt idx="28">
                  <c:v>56437</c:v>
                </c:pt>
                <c:pt idx="29">
                  <c:v>58376</c:v>
                </c:pt>
                <c:pt idx="30">
                  <c:v>33097</c:v>
                </c:pt>
                <c:pt idx="31">
                  <c:v>33172</c:v>
                </c:pt>
                <c:pt idx="32">
                  <c:v>33172</c:v>
                </c:pt>
                <c:pt idx="33">
                  <c:v>33172</c:v>
                </c:pt>
                <c:pt idx="34">
                  <c:v>33172</c:v>
                </c:pt>
                <c:pt idx="35">
                  <c:v>33389</c:v>
                </c:pt>
                <c:pt idx="36">
                  <c:v>33389</c:v>
                </c:pt>
                <c:pt idx="37">
                  <c:v>33389</c:v>
                </c:pt>
                <c:pt idx="38">
                  <c:v>33389</c:v>
                </c:pt>
                <c:pt idx="39">
                  <c:v>34501</c:v>
                </c:pt>
                <c:pt idx="40">
                  <c:v>35585</c:v>
                </c:pt>
                <c:pt idx="41">
                  <c:v>35585</c:v>
                </c:pt>
                <c:pt idx="42">
                  <c:v>35585</c:v>
                </c:pt>
                <c:pt idx="43">
                  <c:v>35585</c:v>
                </c:pt>
                <c:pt idx="44">
                  <c:v>35351</c:v>
                </c:pt>
                <c:pt idx="45">
                  <c:v>35351</c:v>
                </c:pt>
                <c:pt idx="46">
                  <c:v>35351</c:v>
                </c:pt>
                <c:pt idx="47">
                  <c:v>35702</c:v>
                </c:pt>
                <c:pt idx="48">
                  <c:v>35702</c:v>
                </c:pt>
                <c:pt idx="49">
                  <c:v>36422</c:v>
                </c:pt>
                <c:pt idx="50">
                  <c:v>36422</c:v>
                </c:pt>
                <c:pt idx="51">
                  <c:v>36422</c:v>
                </c:pt>
                <c:pt idx="52">
                  <c:v>36368</c:v>
                </c:pt>
                <c:pt idx="53">
                  <c:v>36368</c:v>
                </c:pt>
                <c:pt idx="54">
                  <c:v>36368</c:v>
                </c:pt>
                <c:pt idx="55">
                  <c:v>36368</c:v>
                </c:pt>
                <c:pt idx="56">
                  <c:v>36735</c:v>
                </c:pt>
                <c:pt idx="57">
                  <c:v>36735</c:v>
                </c:pt>
                <c:pt idx="58">
                  <c:v>37274</c:v>
                </c:pt>
                <c:pt idx="59">
                  <c:v>37274</c:v>
                </c:pt>
                <c:pt idx="60">
                  <c:v>72056</c:v>
                </c:pt>
                <c:pt idx="61">
                  <c:v>72056</c:v>
                </c:pt>
                <c:pt idx="62">
                  <c:v>38250</c:v>
                </c:pt>
                <c:pt idx="63">
                  <c:v>38250</c:v>
                </c:pt>
                <c:pt idx="64">
                  <c:v>38750</c:v>
                </c:pt>
                <c:pt idx="65">
                  <c:v>38750</c:v>
                </c:pt>
                <c:pt idx="66">
                  <c:v>38750</c:v>
                </c:pt>
                <c:pt idx="67">
                  <c:v>38750</c:v>
                </c:pt>
                <c:pt idx="68">
                  <c:v>38111</c:v>
                </c:pt>
                <c:pt idx="69">
                  <c:v>37561</c:v>
                </c:pt>
                <c:pt idx="70">
                  <c:v>37561</c:v>
                </c:pt>
                <c:pt idx="71">
                  <c:v>37561</c:v>
                </c:pt>
                <c:pt idx="72">
                  <c:v>37060</c:v>
                </c:pt>
                <c:pt idx="73">
                  <c:v>37060</c:v>
                </c:pt>
                <c:pt idx="74">
                  <c:v>37060</c:v>
                </c:pt>
                <c:pt idx="75">
                  <c:v>37060</c:v>
                </c:pt>
                <c:pt idx="76">
                  <c:v>36523</c:v>
                </c:pt>
                <c:pt idx="77">
                  <c:v>36523</c:v>
                </c:pt>
                <c:pt idx="78">
                  <c:v>36523</c:v>
                </c:pt>
                <c:pt idx="79">
                  <c:v>35334</c:v>
                </c:pt>
                <c:pt idx="80">
                  <c:v>35334</c:v>
                </c:pt>
                <c:pt idx="81">
                  <c:v>35334</c:v>
                </c:pt>
                <c:pt idx="82">
                  <c:v>33027</c:v>
                </c:pt>
                <c:pt idx="83">
                  <c:v>33027</c:v>
                </c:pt>
                <c:pt idx="84">
                  <c:v>33027</c:v>
                </c:pt>
                <c:pt idx="85">
                  <c:v>32428</c:v>
                </c:pt>
                <c:pt idx="86">
                  <c:v>32428</c:v>
                </c:pt>
                <c:pt idx="87">
                  <c:v>32684</c:v>
                </c:pt>
                <c:pt idx="88">
                  <c:v>32684</c:v>
                </c:pt>
                <c:pt idx="89">
                  <c:v>32684</c:v>
                </c:pt>
                <c:pt idx="90">
                  <c:v>32684</c:v>
                </c:pt>
                <c:pt idx="91">
                  <c:v>32991</c:v>
                </c:pt>
                <c:pt idx="92">
                  <c:v>32991</c:v>
                </c:pt>
                <c:pt idx="93">
                  <c:v>34942</c:v>
                </c:pt>
                <c:pt idx="94">
                  <c:v>34942</c:v>
                </c:pt>
                <c:pt idx="95">
                  <c:v>34942</c:v>
                </c:pt>
                <c:pt idx="96">
                  <c:v>34576</c:v>
                </c:pt>
                <c:pt idx="97">
                  <c:v>34576</c:v>
                </c:pt>
                <c:pt idx="98">
                  <c:v>34576</c:v>
                </c:pt>
                <c:pt idx="99">
                  <c:v>36311</c:v>
                </c:pt>
                <c:pt idx="100">
                  <c:v>36311</c:v>
                </c:pt>
                <c:pt idx="101">
                  <c:v>36311</c:v>
                </c:pt>
                <c:pt idx="102">
                  <c:v>36311</c:v>
                </c:pt>
                <c:pt idx="103">
                  <c:v>36456</c:v>
                </c:pt>
                <c:pt idx="104">
                  <c:v>36456</c:v>
                </c:pt>
                <c:pt idx="105">
                  <c:v>36689</c:v>
                </c:pt>
                <c:pt idx="106">
                  <c:v>36689</c:v>
                </c:pt>
                <c:pt idx="107">
                  <c:v>36689</c:v>
                </c:pt>
                <c:pt idx="108">
                  <c:v>36689</c:v>
                </c:pt>
                <c:pt idx="109">
                  <c:v>35540</c:v>
                </c:pt>
                <c:pt idx="110">
                  <c:v>34323</c:v>
                </c:pt>
                <c:pt idx="111">
                  <c:v>25403</c:v>
                </c:pt>
                <c:pt idx="112">
                  <c:v>25403</c:v>
                </c:pt>
                <c:pt idx="113">
                  <c:v>34323</c:v>
                </c:pt>
                <c:pt idx="114">
                  <c:v>34323</c:v>
                </c:pt>
                <c:pt idx="115">
                  <c:v>33892</c:v>
                </c:pt>
                <c:pt idx="116">
                  <c:v>34116</c:v>
                </c:pt>
                <c:pt idx="117">
                  <c:v>34116</c:v>
                </c:pt>
                <c:pt idx="118">
                  <c:v>33171</c:v>
                </c:pt>
                <c:pt idx="119">
                  <c:v>33171</c:v>
                </c:pt>
                <c:pt idx="120">
                  <c:v>28830</c:v>
                </c:pt>
                <c:pt idx="121">
                  <c:v>28830</c:v>
                </c:pt>
                <c:pt idx="122">
                  <c:v>27934</c:v>
                </c:pt>
                <c:pt idx="123">
                  <c:v>27934</c:v>
                </c:pt>
                <c:pt idx="124">
                  <c:v>27934</c:v>
                </c:pt>
                <c:pt idx="125">
                  <c:v>27934</c:v>
                </c:pt>
                <c:pt idx="126">
                  <c:v>27934</c:v>
                </c:pt>
                <c:pt idx="127">
                  <c:v>25017</c:v>
                </c:pt>
                <c:pt idx="128">
                  <c:v>26030</c:v>
                </c:pt>
                <c:pt idx="129">
                  <c:v>26030</c:v>
                </c:pt>
                <c:pt idx="130">
                  <c:v>26030</c:v>
                </c:pt>
                <c:pt idx="131">
                  <c:v>31052</c:v>
                </c:pt>
                <c:pt idx="132">
                  <c:v>31052</c:v>
                </c:pt>
                <c:pt idx="133">
                  <c:v>30832</c:v>
                </c:pt>
                <c:pt idx="134">
                  <c:v>29840</c:v>
                </c:pt>
                <c:pt idx="135">
                  <c:v>29840</c:v>
                </c:pt>
                <c:pt idx="136">
                  <c:v>29840</c:v>
                </c:pt>
                <c:pt idx="137">
                  <c:v>29840</c:v>
                </c:pt>
                <c:pt idx="138">
                  <c:v>30214</c:v>
                </c:pt>
                <c:pt idx="139">
                  <c:v>30214</c:v>
                </c:pt>
                <c:pt idx="140">
                  <c:v>30839</c:v>
                </c:pt>
                <c:pt idx="141">
                  <c:v>29931</c:v>
                </c:pt>
                <c:pt idx="142">
                  <c:v>29931</c:v>
                </c:pt>
                <c:pt idx="143">
                  <c:v>29931</c:v>
                </c:pt>
                <c:pt idx="144">
                  <c:v>29931</c:v>
                </c:pt>
                <c:pt idx="145">
                  <c:v>29931</c:v>
                </c:pt>
                <c:pt idx="146">
                  <c:v>30009</c:v>
                </c:pt>
                <c:pt idx="147">
                  <c:v>30009</c:v>
                </c:pt>
                <c:pt idx="148">
                  <c:v>30009</c:v>
                </c:pt>
                <c:pt idx="149">
                  <c:v>30009</c:v>
                </c:pt>
                <c:pt idx="150">
                  <c:v>30900</c:v>
                </c:pt>
                <c:pt idx="151">
                  <c:v>31128</c:v>
                </c:pt>
                <c:pt idx="152">
                  <c:v>31128</c:v>
                </c:pt>
                <c:pt idx="153">
                  <c:v>31938</c:v>
                </c:pt>
                <c:pt idx="154">
                  <c:v>31938</c:v>
                </c:pt>
                <c:pt idx="155">
                  <c:v>31938</c:v>
                </c:pt>
                <c:pt idx="156">
                  <c:v>31938</c:v>
                </c:pt>
                <c:pt idx="157">
                  <c:v>33749</c:v>
                </c:pt>
                <c:pt idx="158">
                  <c:v>33749</c:v>
                </c:pt>
                <c:pt idx="159">
                  <c:v>33749</c:v>
                </c:pt>
                <c:pt idx="160">
                  <c:v>33749</c:v>
                </c:pt>
                <c:pt idx="161">
                  <c:v>33749</c:v>
                </c:pt>
                <c:pt idx="162">
                  <c:v>34027</c:v>
                </c:pt>
                <c:pt idx="163">
                  <c:v>33431</c:v>
                </c:pt>
                <c:pt idx="164">
                  <c:v>33431</c:v>
                </c:pt>
                <c:pt idx="165">
                  <c:v>33431</c:v>
                </c:pt>
                <c:pt idx="166">
                  <c:v>33431</c:v>
                </c:pt>
                <c:pt idx="167">
                  <c:v>33431</c:v>
                </c:pt>
                <c:pt idx="168">
                  <c:v>34003</c:v>
                </c:pt>
                <c:pt idx="169">
                  <c:v>35413</c:v>
                </c:pt>
                <c:pt idx="170">
                  <c:v>35413</c:v>
                </c:pt>
                <c:pt idx="171">
                  <c:v>37003</c:v>
                </c:pt>
                <c:pt idx="172">
                  <c:v>37003</c:v>
                </c:pt>
                <c:pt idx="173">
                  <c:v>37003</c:v>
                </c:pt>
                <c:pt idx="174">
                  <c:v>37003</c:v>
                </c:pt>
                <c:pt idx="175">
                  <c:v>37163</c:v>
                </c:pt>
                <c:pt idx="176">
                  <c:v>37163</c:v>
                </c:pt>
                <c:pt idx="177">
                  <c:v>37163</c:v>
                </c:pt>
                <c:pt idx="178">
                  <c:v>37163</c:v>
                </c:pt>
                <c:pt idx="179">
                  <c:v>39218</c:v>
                </c:pt>
                <c:pt idx="180">
                  <c:v>39218</c:v>
                </c:pt>
                <c:pt idx="181">
                  <c:v>39218</c:v>
                </c:pt>
                <c:pt idx="182">
                  <c:v>40408</c:v>
                </c:pt>
                <c:pt idx="183">
                  <c:v>40408</c:v>
                </c:pt>
                <c:pt idx="184">
                  <c:v>40408</c:v>
                </c:pt>
                <c:pt idx="185">
                  <c:v>40770</c:v>
                </c:pt>
                <c:pt idx="186">
                  <c:v>40770</c:v>
                </c:pt>
                <c:pt idx="187">
                  <c:v>40770</c:v>
                </c:pt>
                <c:pt idx="188">
                  <c:v>40770</c:v>
                </c:pt>
                <c:pt idx="189">
                  <c:v>41340</c:v>
                </c:pt>
                <c:pt idx="190">
                  <c:v>41340</c:v>
                </c:pt>
                <c:pt idx="191">
                  <c:v>41451</c:v>
                </c:pt>
                <c:pt idx="192">
                  <c:v>41451</c:v>
                </c:pt>
                <c:pt idx="193">
                  <c:v>41451</c:v>
                </c:pt>
                <c:pt idx="194">
                  <c:v>41789</c:v>
                </c:pt>
                <c:pt idx="195">
                  <c:v>41789</c:v>
                </c:pt>
                <c:pt idx="196">
                  <c:v>41789</c:v>
                </c:pt>
                <c:pt idx="197">
                  <c:v>41789</c:v>
                </c:pt>
                <c:pt idx="198">
                  <c:v>42245</c:v>
                </c:pt>
                <c:pt idx="199">
                  <c:v>44120</c:v>
                </c:pt>
                <c:pt idx="200">
                  <c:v>44120</c:v>
                </c:pt>
                <c:pt idx="201">
                  <c:v>44120</c:v>
                </c:pt>
                <c:pt idx="202">
                  <c:v>44120</c:v>
                </c:pt>
                <c:pt idx="203">
                  <c:v>44120</c:v>
                </c:pt>
                <c:pt idx="204">
                  <c:v>41173</c:v>
                </c:pt>
                <c:pt idx="205">
                  <c:v>41173</c:v>
                </c:pt>
                <c:pt idx="206">
                  <c:v>41312</c:v>
                </c:pt>
                <c:pt idx="207">
                  <c:v>41312</c:v>
                </c:pt>
                <c:pt idx="208">
                  <c:v>41312</c:v>
                </c:pt>
                <c:pt idx="209">
                  <c:v>41498</c:v>
                </c:pt>
                <c:pt idx="210">
                  <c:v>41498</c:v>
                </c:pt>
                <c:pt idx="211">
                  <c:v>41498</c:v>
                </c:pt>
                <c:pt idx="212">
                  <c:v>41859</c:v>
                </c:pt>
                <c:pt idx="213">
                  <c:v>41859</c:v>
                </c:pt>
                <c:pt idx="214">
                  <c:v>41859</c:v>
                </c:pt>
                <c:pt idx="215">
                  <c:v>41875</c:v>
                </c:pt>
                <c:pt idx="216">
                  <c:v>41875</c:v>
                </c:pt>
                <c:pt idx="217">
                  <c:v>41866</c:v>
                </c:pt>
                <c:pt idx="218">
                  <c:v>41866</c:v>
                </c:pt>
                <c:pt idx="219">
                  <c:v>41866</c:v>
                </c:pt>
                <c:pt idx="220">
                  <c:v>41866</c:v>
                </c:pt>
                <c:pt idx="221">
                  <c:v>43485</c:v>
                </c:pt>
                <c:pt idx="222">
                  <c:v>43893</c:v>
                </c:pt>
                <c:pt idx="223">
                  <c:v>43893</c:v>
                </c:pt>
                <c:pt idx="224">
                  <c:v>43893</c:v>
                </c:pt>
                <c:pt idx="225">
                  <c:v>43893</c:v>
                </c:pt>
                <c:pt idx="226">
                  <c:v>43893</c:v>
                </c:pt>
                <c:pt idx="227">
                  <c:v>44297</c:v>
                </c:pt>
                <c:pt idx="228">
                  <c:v>44297</c:v>
                </c:pt>
                <c:pt idx="229">
                  <c:v>43261</c:v>
                </c:pt>
                <c:pt idx="230">
                  <c:v>43261</c:v>
                </c:pt>
                <c:pt idx="231">
                  <c:v>43261</c:v>
                </c:pt>
                <c:pt idx="232">
                  <c:v>43261</c:v>
                </c:pt>
                <c:pt idx="233">
                  <c:v>42376</c:v>
                </c:pt>
                <c:pt idx="234">
                  <c:v>42805</c:v>
                </c:pt>
                <c:pt idx="235">
                  <c:v>42805</c:v>
                </c:pt>
                <c:pt idx="236">
                  <c:v>42805</c:v>
                </c:pt>
                <c:pt idx="237">
                  <c:v>42805</c:v>
                </c:pt>
                <c:pt idx="238">
                  <c:v>42071</c:v>
                </c:pt>
                <c:pt idx="239">
                  <c:v>42071</c:v>
                </c:pt>
                <c:pt idx="240">
                  <c:v>41292</c:v>
                </c:pt>
                <c:pt idx="241">
                  <c:v>41292</c:v>
                </c:pt>
                <c:pt idx="242">
                  <c:v>41292</c:v>
                </c:pt>
                <c:pt idx="243">
                  <c:v>41292</c:v>
                </c:pt>
                <c:pt idx="244">
                  <c:v>40802</c:v>
                </c:pt>
                <c:pt idx="245">
                  <c:v>40802</c:v>
                </c:pt>
                <c:pt idx="246">
                  <c:v>40666</c:v>
                </c:pt>
                <c:pt idx="247">
                  <c:v>40666</c:v>
                </c:pt>
                <c:pt idx="248">
                  <c:v>40666</c:v>
                </c:pt>
                <c:pt idx="249">
                  <c:v>40666</c:v>
                </c:pt>
                <c:pt idx="250">
                  <c:v>40732</c:v>
                </c:pt>
                <c:pt idx="251">
                  <c:v>40732</c:v>
                </c:pt>
                <c:pt idx="252">
                  <c:v>40766</c:v>
                </c:pt>
                <c:pt idx="253">
                  <c:v>40660</c:v>
                </c:pt>
                <c:pt idx="254">
                  <c:v>41718</c:v>
                </c:pt>
                <c:pt idx="255">
                  <c:v>41718</c:v>
                </c:pt>
                <c:pt idx="256">
                  <c:v>42484</c:v>
                </c:pt>
                <c:pt idx="257">
                  <c:v>43065</c:v>
                </c:pt>
                <c:pt idx="258">
                  <c:v>43612</c:v>
                </c:pt>
                <c:pt idx="259">
                  <c:v>43612</c:v>
                </c:pt>
                <c:pt idx="260">
                  <c:v>43141</c:v>
                </c:pt>
                <c:pt idx="261">
                  <c:v>43141</c:v>
                </c:pt>
                <c:pt idx="262">
                  <c:v>43141</c:v>
                </c:pt>
                <c:pt idx="263">
                  <c:v>44343</c:v>
                </c:pt>
                <c:pt idx="264">
                  <c:v>44343</c:v>
                </c:pt>
                <c:pt idx="265">
                  <c:v>44343</c:v>
                </c:pt>
                <c:pt idx="266">
                  <c:v>43936</c:v>
                </c:pt>
                <c:pt idx="267">
                  <c:v>43936</c:v>
                </c:pt>
                <c:pt idx="268">
                  <c:v>43936</c:v>
                </c:pt>
                <c:pt idx="269">
                  <c:v>70130</c:v>
                </c:pt>
                <c:pt idx="270">
                  <c:v>44183</c:v>
                </c:pt>
                <c:pt idx="271">
                  <c:v>44183</c:v>
                </c:pt>
                <c:pt idx="272">
                  <c:v>44183</c:v>
                </c:pt>
                <c:pt idx="273">
                  <c:v>44538</c:v>
                </c:pt>
                <c:pt idx="274">
                  <c:v>44538</c:v>
                </c:pt>
                <c:pt idx="275">
                  <c:v>69918</c:v>
                </c:pt>
                <c:pt idx="276">
                  <c:v>69918</c:v>
                </c:pt>
                <c:pt idx="277">
                  <c:v>69918</c:v>
                </c:pt>
                <c:pt idx="278">
                  <c:v>69775</c:v>
                </c:pt>
                <c:pt idx="279">
                  <c:v>70431</c:v>
                </c:pt>
                <c:pt idx="280">
                  <c:v>68584</c:v>
                </c:pt>
                <c:pt idx="281">
                  <c:v>68584</c:v>
                </c:pt>
                <c:pt idx="282">
                  <c:v>57650</c:v>
                </c:pt>
                <c:pt idx="283">
                  <c:v>57650</c:v>
                </c:pt>
                <c:pt idx="284">
                  <c:v>57650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997428319"/>
        <c:axId val="997426399"/>
      </c:lineChart>
      <c:catAx>
        <c:axId val="997428319"/>
        <c:scaling>
          <c:orientation val="minMax"/>
        </c:scaling>
        <c:delete val="1"/>
        <c:axPos val="b"/>
        <c:numFmt formatCode="[$-14009]hh:mm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7426399"/>
        <c:crosses val="autoZero"/>
        <c:auto val="1"/>
        <c:lblAlgn val="ctr"/>
        <c:lblOffset val="100"/>
        <c:tickLblSkip val="1"/>
        <c:noMultiLvlLbl val="0"/>
      </c:catAx>
      <c:valAx>
        <c:axId val="99742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742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7620</xdr:rowOff>
    </xdr:from>
    <xdr:to>
      <xdr:col>4</xdr:col>
      <xdr:colOff>449580</xdr:colOff>
      <xdr:row>14</xdr:row>
      <xdr:rowOff>15240</xdr:rowOff>
    </xdr:to>
    <xdr:graphicFrame>
      <xdr:nvGraphicFramePr>
        <xdr:cNvPr id="2" name="Chart 1"/>
        <xdr:cNvGraphicFramePr/>
      </xdr:nvGraphicFramePr>
      <xdr:xfrm>
        <a:off x="0" y="190500"/>
        <a:ext cx="2918460" cy="2385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9</xdr:col>
      <xdr:colOff>449580</xdr:colOff>
      <xdr:row>14</xdr:row>
      <xdr:rowOff>7620</xdr:rowOff>
    </xdr:to>
    <xdr:graphicFrame>
      <xdr:nvGraphicFramePr>
        <xdr:cNvPr id="3" name="Chart 2"/>
        <xdr:cNvGraphicFramePr/>
      </xdr:nvGraphicFramePr>
      <xdr:xfrm>
        <a:off x="3086100" y="182880"/>
        <a:ext cx="2918460" cy="2385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14</xdr:col>
      <xdr:colOff>449580</xdr:colOff>
      <xdr:row>14</xdr:row>
      <xdr:rowOff>7620</xdr:rowOff>
    </xdr:to>
    <xdr:graphicFrame>
      <xdr:nvGraphicFramePr>
        <xdr:cNvPr id="4" name="Chart 3"/>
        <xdr:cNvGraphicFramePr/>
      </xdr:nvGraphicFramePr>
      <xdr:xfrm>
        <a:off x="6172200" y="182880"/>
        <a:ext cx="2918460" cy="2385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19</xdr:col>
      <xdr:colOff>441960</xdr:colOff>
      <xdr:row>14</xdr:row>
      <xdr:rowOff>38100</xdr:rowOff>
    </xdr:to>
    <xdr:graphicFrame>
      <xdr:nvGraphicFramePr>
        <xdr:cNvPr id="5" name="Chart 4"/>
        <xdr:cNvGraphicFramePr/>
      </xdr:nvGraphicFramePr>
      <xdr:xfrm>
        <a:off x="9258300" y="182880"/>
        <a:ext cx="2910840" cy="2415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4</xdr:col>
      <xdr:colOff>449580</xdr:colOff>
      <xdr:row>28</xdr:row>
      <xdr:rowOff>7620</xdr:rowOff>
    </xdr:to>
    <xdr:graphicFrame>
      <xdr:nvGraphicFramePr>
        <xdr:cNvPr id="6" name="Chart 5"/>
        <xdr:cNvGraphicFramePr/>
      </xdr:nvGraphicFramePr>
      <xdr:xfrm>
        <a:off x="0" y="2743200"/>
        <a:ext cx="2918460" cy="2385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9</xdr:col>
      <xdr:colOff>449580</xdr:colOff>
      <xdr:row>28</xdr:row>
      <xdr:rowOff>7620</xdr:rowOff>
    </xdr:to>
    <xdr:graphicFrame>
      <xdr:nvGraphicFramePr>
        <xdr:cNvPr id="7" name="Chart 6"/>
        <xdr:cNvGraphicFramePr/>
      </xdr:nvGraphicFramePr>
      <xdr:xfrm>
        <a:off x="3086100" y="2743200"/>
        <a:ext cx="2918460" cy="2385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14</xdr:col>
      <xdr:colOff>449580</xdr:colOff>
      <xdr:row>28</xdr:row>
      <xdr:rowOff>7620</xdr:rowOff>
    </xdr:to>
    <xdr:graphicFrame>
      <xdr:nvGraphicFramePr>
        <xdr:cNvPr id="8" name="Chart 7"/>
        <xdr:cNvGraphicFramePr/>
      </xdr:nvGraphicFramePr>
      <xdr:xfrm>
        <a:off x="6172200" y="2743200"/>
        <a:ext cx="2918460" cy="2385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19</xdr:col>
      <xdr:colOff>449580</xdr:colOff>
      <xdr:row>28</xdr:row>
      <xdr:rowOff>7620</xdr:rowOff>
    </xdr:to>
    <xdr:graphicFrame>
      <xdr:nvGraphicFramePr>
        <xdr:cNvPr id="9" name="Chart 8"/>
        <xdr:cNvGraphicFramePr/>
      </xdr:nvGraphicFramePr>
      <xdr:xfrm>
        <a:off x="9258300" y="2743200"/>
        <a:ext cx="2918460" cy="2385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24</xdr:col>
      <xdr:colOff>441960</xdr:colOff>
      <xdr:row>14</xdr:row>
      <xdr:rowOff>38100</xdr:rowOff>
    </xdr:to>
    <xdr:graphicFrame>
      <xdr:nvGraphicFramePr>
        <xdr:cNvPr id="10" name="Chart 9"/>
        <xdr:cNvGraphicFramePr/>
      </xdr:nvGraphicFramePr>
      <xdr:xfrm>
        <a:off x="12344400" y="182880"/>
        <a:ext cx="2910840" cy="2415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0</xdr:colOff>
      <xdr:row>15</xdr:row>
      <xdr:rowOff>0</xdr:rowOff>
    </xdr:from>
    <xdr:to>
      <xdr:col>24</xdr:col>
      <xdr:colOff>441960</xdr:colOff>
      <xdr:row>28</xdr:row>
      <xdr:rowOff>38100</xdr:rowOff>
    </xdr:to>
    <xdr:graphicFrame>
      <xdr:nvGraphicFramePr>
        <xdr:cNvPr id="11" name="Chart 10"/>
        <xdr:cNvGraphicFramePr/>
      </xdr:nvGraphicFramePr>
      <xdr:xfrm>
        <a:off x="12344400" y="2743200"/>
        <a:ext cx="2910840" cy="2415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91440</xdr:colOff>
      <xdr:row>0</xdr:row>
      <xdr:rowOff>121920</xdr:rowOff>
    </xdr:from>
    <xdr:to>
      <xdr:col>4</xdr:col>
      <xdr:colOff>53340</xdr:colOff>
      <xdr:row>25</xdr:row>
      <xdr:rowOff>144780</xdr:rowOff>
    </xdr:to>
    <xdr:graphicFrame>
      <xdr:nvGraphicFramePr>
        <xdr:cNvPr id="3" name="Chart 2"/>
        <xdr:cNvGraphicFramePr/>
      </xdr:nvGraphicFramePr>
      <xdr:xfrm>
        <a:off x="91440" y="121920"/>
        <a:ext cx="2430780" cy="4594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1332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" defaultRowHeight="14.4"/>
  <cols>
    <col min="3" max="3" width="9.88888888888889" customWidth="1"/>
    <col min="4" max="4" width="10.3333333333333" customWidth="1"/>
    <col min="5" max="5" width="37.1111111111111" customWidth="1"/>
    <col min="6" max="6" width="11.4444444444444" customWidth="1"/>
    <col min="7" max="7" width="19.1111111111111" customWidth="1"/>
    <col min="8" max="8" width="22.3333333333333" customWidth="1"/>
    <col min="9" max="9" width="19.1111111111111" customWidth="1"/>
    <col min="10" max="10" width="14.3333333333333" customWidth="1"/>
    <col min="11" max="11" width="8" customWidth="1"/>
    <col min="20" max="20" width="14" customWidth="1"/>
    <col min="21" max="21" width="13.6666666666667" customWidth="1"/>
    <col min="25" max="25" width="9.88888888888889" customWidth="1"/>
  </cols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5">
      <c r="A2">
        <v>0</v>
      </c>
      <c r="B2">
        <v>8500</v>
      </c>
      <c r="C2" s="8">
        <v>45106</v>
      </c>
      <c r="D2" t="s">
        <v>20</v>
      </c>
      <c r="E2" t="s">
        <v>21</v>
      </c>
      <c r="F2">
        <v>319.5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17398.05</v>
      </c>
      <c r="U2" t="s">
        <v>22</v>
      </c>
      <c r="Y2" s="8">
        <v>45106</v>
      </c>
    </row>
    <row r="3" spans="1:25">
      <c r="A3">
        <v>1</v>
      </c>
      <c r="B3">
        <v>10000</v>
      </c>
      <c r="C3" s="8">
        <v>45106</v>
      </c>
      <c r="D3" t="s">
        <v>20</v>
      </c>
      <c r="E3" t="s">
        <v>23</v>
      </c>
      <c r="F3">
        <v>1755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3000</v>
      </c>
      <c r="O3">
        <v>0</v>
      </c>
      <c r="P3">
        <v>750</v>
      </c>
      <c r="Q3">
        <v>1.1</v>
      </c>
      <c r="R3">
        <v>0</v>
      </c>
      <c r="S3">
        <v>0</v>
      </c>
      <c r="T3">
        <v>17398.05</v>
      </c>
      <c r="U3" t="s">
        <v>24</v>
      </c>
      <c r="Y3" s="8">
        <v>45288</v>
      </c>
    </row>
    <row r="4" spans="1:25">
      <c r="A4">
        <v>2</v>
      </c>
      <c r="B4">
        <v>10500</v>
      </c>
      <c r="C4" s="8">
        <v>45106</v>
      </c>
      <c r="D4" t="s">
        <v>20</v>
      </c>
      <c r="E4" t="s">
        <v>25</v>
      </c>
      <c r="F4">
        <v>3004.5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2250</v>
      </c>
      <c r="O4">
        <v>0</v>
      </c>
      <c r="P4">
        <v>750</v>
      </c>
      <c r="Q4">
        <v>1.05</v>
      </c>
      <c r="R4">
        <v>0</v>
      </c>
      <c r="S4">
        <v>0</v>
      </c>
      <c r="T4">
        <v>17398.05</v>
      </c>
      <c r="U4" t="s">
        <v>24</v>
      </c>
      <c r="Y4" s="8">
        <v>46387</v>
      </c>
    </row>
    <row r="5" spans="1:25">
      <c r="A5">
        <v>3</v>
      </c>
      <c r="B5">
        <v>11000</v>
      </c>
      <c r="C5" s="8">
        <v>45106</v>
      </c>
      <c r="D5" t="s">
        <v>20</v>
      </c>
      <c r="E5" t="s">
        <v>26</v>
      </c>
      <c r="F5">
        <v>5837</v>
      </c>
      <c r="G5">
        <v>21</v>
      </c>
      <c r="H5">
        <v>0.361072902338377</v>
      </c>
      <c r="I5">
        <v>33</v>
      </c>
      <c r="J5">
        <v>0</v>
      </c>
      <c r="K5">
        <v>2.5</v>
      </c>
      <c r="L5">
        <v>-0.45</v>
      </c>
      <c r="M5">
        <v>-15.2542372881356</v>
      </c>
      <c r="N5">
        <v>25650</v>
      </c>
      <c r="O5">
        <v>2500</v>
      </c>
      <c r="P5">
        <v>450</v>
      </c>
      <c r="Q5">
        <v>2.5</v>
      </c>
      <c r="R5">
        <v>50</v>
      </c>
      <c r="S5">
        <v>2.75</v>
      </c>
      <c r="T5">
        <v>17398.05</v>
      </c>
      <c r="U5" t="s">
        <v>24</v>
      </c>
      <c r="Y5" s="8">
        <v>45014</v>
      </c>
    </row>
    <row r="6" spans="1:25">
      <c r="A6">
        <v>4</v>
      </c>
      <c r="B6">
        <v>11000</v>
      </c>
      <c r="C6" s="8">
        <v>45106</v>
      </c>
      <c r="D6" t="s">
        <v>20</v>
      </c>
      <c r="E6" t="s">
        <v>27</v>
      </c>
      <c r="F6">
        <v>522.5</v>
      </c>
      <c r="G6">
        <v>1</v>
      </c>
      <c r="H6">
        <v>0.191754554170662</v>
      </c>
      <c r="I6">
        <v>2</v>
      </c>
      <c r="J6">
        <v>0</v>
      </c>
      <c r="K6">
        <v>6350</v>
      </c>
      <c r="L6">
        <v>64.3999999999996</v>
      </c>
      <c r="M6">
        <v>1.02456408298332</v>
      </c>
      <c r="N6">
        <v>450</v>
      </c>
      <c r="O6">
        <v>250</v>
      </c>
      <c r="P6">
        <v>450</v>
      </c>
      <c r="Q6">
        <v>6356.75</v>
      </c>
      <c r="R6">
        <v>250</v>
      </c>
      <c r="S6">
        <v>6618.9</v>
      </c>
      <c r="T6">
        <v>17398.05</v>
      </c>
      <c r="U6" t="s">
        <v>22</v>
      </c>
      <c r="Y6" s="8">
        <v>46198</v>
      </c>
    </row>
    <row r="7" spans="1:25">
      <c r="A7">
        <v>5</v>
      </c>
      <c r="B7">
        <v>11000</v>
      </c>
      <c r="C7" s="8">
        <v>45288</v>
      </c>
      <c r="D7" t="s">
        <v>20</v>
      </c>
      <c r="E7" t="s">
        <v>28</v>
      </c>
      <c r="F7">
        <v>6.5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3.8</v>
      </c>
      <c r="R7">
        <v>0</v>
      </c>
      <c r="S7">
        <v>0</v>
      </c>
      <c r="T7">
        <v>17398.05</v>
      </c>
      <c r="U7" t="s">
        <v>24</v>
      </c>
      <c r="Y7" s="8">
        <v>46751</v>
      </c>
    </row>
    <row r="8" spans="1:25">
      <c r="A8">
        <v>6</v>
      </c>
      <c r="B8">
        <v>11000</v>
      </c>
      <c r="C8" s="8">
        <v>46387</v>
      </c>
      <c r="D8" t="s">
        <v>20</v>
      </c>
      <c r="E8" t="s">
        <v>29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750</v>
      </c>
      <c r="O8">
        <v>0</v>
      </c>
      <c r="P8">
        <v>750</v>
      </c>
      <c r="Q8">
        <v>0.05</v>
      </c>
      <c r="R8">
        <v>0</v>
      </c>
      <c r="S8">
        <v>0</v>
      </c>
      <c r="T8">
        <v>17398.05</v>
      </c>
      <c r="U8" t="s">
        <v>24</v>
      </c>
      <c r="Y8" s="8">
        <v>45470</v>
      </c>
    </row>
    <row r="9" spans="1:25">
      <c r="A9">
        <v>7</v>
      </c>
      <c r="B9">
        <v>11500</v>
      </c>
      <c r="C9" s="8">
        <v>45106</v>
      </c>
      <c r="D9" t="s">
        <v>20</v>
      </c>
      <c r="E9" t="s">
        <v>30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2250</v>
      </c>
      <c r="O9">
        <v>50</v>
      </c>
      <c r="P9">
        <v>750</v>
      </c>
      <c r="Q9">
        <v>1.45</v>
      </c>
      <c r="R9">
        <v>50</v>
      </c>
      <c r="S9">
        <v>3.05</v>
      </c>
      <c r="T9">
        <v>17398.05</v>
      </c>
      <c r="U9" t="s">
        <v>24</v>
      </c>
      <c r="Y9" s="8">
        <v>45652</v>
      </c>
    </row>
    <row r="10" spans="1:25">
      <c r="A10">
        <v>8</v>
      </c>
      <c r="B10">
        <v>11900</v>
      </c>
      <c r="C10" s="8">
        <v>45106</v>
      </c>
      <c r="D10" t="s">
        <v>20</v>
      </c>
      <c r="E10" t="s">
        <v>31</v>
      </c>
      <c r="F10">
        <v>14</v>
      </c>
      <c r="G10">
        <v>0</v>
      </c>
      <c r="H10">
        <v>0</v>
      </c>
      <c r="I10">
        <v>1</v>
      </c>
      <c r="J10">
        <v>0</v>
      </c>
      <c r="K10">
        <v>3.05</v>
      </c>
      <c r="L10">
        <v>0</v>
      </c>
      <c r="M10">
        <v>0</v>
      </c>
      <c r="N10">
        <v>2800</v>
      </c>
      <c r="O10">
        <v>0</v>
      </c>
      <c r="P10">
        <v>2050</v>
      </c>
      <c r="Q10">
        <v>3.05</v>
      </c>
      <c r="R10">
        <v>0</v>
      </c>
      <c r="S10">
        <v>0</v>
      </c>
      <c r="T10">
        <v>17398.05</v>
      </c>
      <c r="U10" t="s">
        <v>24</v>
      </c>
      <c r="Y10" s="8">
        <v>45834</v>
      </c>
    </row>
    <row r="11" spans="1:25">
      <c r="A11">
        <v>9</v>
      </c>
      <c r="B11">
        <v>12000</v>
      </c>
      <c r="C11" s="8">
        <v>45106</v>
      </c>
      <c r="D11" t="s">
        <v>20</v>
      </c>
      <c r="E11" t="s">
        <v>32</v>
      </c>
      <c r="F11">
        <v>44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4500</v>
      </c>
      <c r="O11">
        <v>0</v>
      </c>
      <c r="P11">
        <v>600</v>
      </c>
      <c r="Q11">
        <v>3.05</v>
      </c>
      <c r="R11">
        <v>0</v>
      </c>
      <c r="S11">
        <v>0</v>
      </c>
      <c r="T11">
        <v>17398.05</v>
      </c>
      <c r="U11" t="s">
        <v>24</v>
      </c>
      <c r="Y11" s="8">
        <v>46015</v>
      </c>
    </row>
    <row r="12" spans="1:25">
      <c r="A12">
        <v>10</v>
      </c>
      <c r="B12">
        <v>12000</v>
      </c>
      <c r="C12" s="8">
        <v>45106</v>
      </c>
      <c r="D12" t="s">
        <v>20</v>
      </c>
      <c r="E12" t="s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500</v>
      </c>
      <c r="P12">
        <v>50</v>
      </c>
      <c r="Q12">
        <v>5150</v>
      </c>
      <c r="R12">
        <v>500</v>
      </c>
      <c r="S12">
        <v>5605</v>
      </c>
      <c r="T12">
        <v>17398.05</v>
      </c>
      <c r="U12" t="s">
        <v>22</v>
      </c>
      <c r="Y12" s="8">
        <v>46562</v>
      </c>
    </row>
    <row r="13" spans="1:25">
      <c r="A13">
        <v>11</v>
      </c>
      <c r="B13">
        <v>12000</v>
      </c>
      <c r="C13" s="8">
        <v>45470</v>
      </c>
      <c r="D13" t="s">
        <v>20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0</v>
      </c>
      <c r="P13">
        <v>50</v>
      </c>
      <c r="Q13">
        <v>0.7</v>
      </c>
      <c r="R13">
        <v>0</v>
      </c>
      <c r="S13">
        <v>0</v>
      </c>
      <c r="T13">
        <v>17398.05</v>
      </c>
      <c r="U13" t="s">
        <v>24</v>
      </c>
      <c r="Y13" s="8">
        <v>45197</v>
      </c>
    </row>
    <row r="14" spans="1:25">
      <c r="A14">
        <v>12</v>
      </c>
      <c r="B14">
        <v>12000</v>
      </c>
      <c r="C14" s="8">
        <v>45652</v>
      </c>
      <c r="D14" t="s">
        <v>20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750</v>
      </c>
      <c r="O14">
        <v>0</v>
      </c>
      <c r="P14">
        <v>750</v>
      </c>
      <c r="Q14">
        <v>0.05</v>
      </c>
      <c r="R14">
        <v>0</v>
      </c>
      <c r="S14">
        <v>0</v>
      </c>
      <c r="T14">
        <v>17398.05</v>
      </c>
      <c r="U14" t="s">
        <v>24</v>
      </c>
      <c r="Y14" s="8">
        <v>45022</v>
      </c>
    </row>
    <row r="15" spans="1:25">
      <c r="A15">
        <v>13</v>
      </c>
      <c r="B15">
        <v>12000</v>
      </c>
      <c r="C15" s="8">
        <v>45834</v>
      </c>
      <c r="D15" t="s">
        <v>20</v>
      </c>
      <c r="E15" t="s">
        <v>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800</v>
      </c>
      <c r="O15">
        <v>0</v>
      </c>
      <c r="P15">
        <v>750</v>
      </c>
      <c r="Q15">
        <v>0.25</v>
      </c>
      <c r="R15">
        <v>0</v>
      </c>
      <c r="S15">
        <v>0</v>
      </c>
      <c r="T15">
        <v>17398.05</v>
      </c>
      <c r="U15" t="s">
        <v>24</v>
      </c>
      <c r="Y15" s="8">
        <v>45043</v>
      </c>
    </row>
    <row r="16" spans="1:25">
      <c r="A16">
        <v>14</v>
      </c>
      <c r="B16">
        <v>12000</v>
      </c>
      <c r="C16" s="8">
        <v>46015</v>
      </c>
      <c r="D16" t="s">
        <v>20</v>
      </c>
      <c r="E16" t="s">
        <v>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750</v>
      </c>
      <c r="O16">
        <v>0</v>
      </c>
      <c r="P16">
        <v>750</v>
      </c>
      <c r="Q16">
        <v>0.05</v>
      </c>
      <c r="R16">
        <v>0</v>
      </c>
      <c r="S16">
        <v>0</v>
      </c>
      <c r="T16">
        <v>17398.05</v>
      </c>
      <c r="U16" t="s">
        <v>24</v>
      </c>
      <c r="Y16" s="8">
        <v>45071</v>
      </c>
    </row>
    <row r="17" spans="1:25">
      <c r="A17">
        <v>15</v>
      </c>
      <c r="B17">
        <v>12000</v>
      </c>
      <c r="C17" s="8">
        <v>46198</v>
      </c>
      <c r="D17" t="s">
        <v>20</v>
      </c>
      <c r="E17" t="s">
        <v>38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950</v>
      </c>
      <c r="O17">
        <v>0</v>
      </c>
      <c r="P17">
        <v>750</v>
      </c>
      <c r="Q17">
        <v>20.05</v>
      </c>
      <c r="R17">
        <v>0</v>
      </c>
      <c r="S17">
        <v>0</v>
      </c>
      <c r="T17">
        <v>17398.05</v>
      </c>
      <c r="U17" t="s">
        <v>24</v>
      </c>
      <c r="Y17" s="8">
        <v>45008</v>
      </c>
    </row>
    <row r="18" spans="1:25">
      <c r="A18">
        <v>16</v>
      </c>
      <c r="B18">
        <v>12000</v>
      </c>
      <c r="C18" s="8">
        <v>46198</v>
      </c>
      <c r="D18" t="s">
        <v>20</v>
      </c>
      <c r="E18" t="s">
        <v>39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</v>
      </c>
      <c r="P18">
        <v>0</v>
      </c>
      <c r="Q18">
        <v>0</v>
      </c>
      <c r="R18">
        <v>50</v>
      </c>
      <c r="S18">
        <v>7950</v>
      </c>
      <c r="T18">
        <v>17398.05</v>
      </c>
      <c r="U18" t="s">
        <v>22</v>
      </c>
      <c r="Y18" s="8">
        <v>45029</v>
      </c>
    </row>
    <row r="19" spans="1:25">
      <c r="A19">
        <v>17</v>
      </c>
      <c r="B19">
        <v>12000</v>
      </c>
      <c r="C19" s="8">
        <v>46387</v>
      </c>
      <c r="D19" t="s">
        <v>20</v>
      </c>
      <c r="E19" t="s">
        <v>40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750</v>
      </c>
      <c r="O19">
        <v>50</v>
      </c>
      <c r="P19">
        <v>750</v>
      </c>
      <c r="Q19">
        <v>0.05</v>
      </c>
      <c r="R19">
        <v>50</v>
      </c>
      <c r="S19">
        <v>290</v>
      </c>
      <c r="T19">
        <v>17398.05</v>
      </c>
      <c r="U19" t="s">
        <v>24</v>
      </c>
      <c r="Y19" s="8">
        <v>45036</v>
      </c>
    </row>
    <row r="20" spans="1:21">
      <c r="A20">
        <v>18</v>
      </c>
      <c r="B20">
        <v>12000</v>
      </c>
      <c r="C20" s="8">
        <v>46562</v>
      </c>
      <c r="D20" t="s">
        <v>20</v>
      </c>
      <c r="E20" t="s">
        <v>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750</v>
      </c>
      <c r="O20">
        <v>0</v>
      </c>
      <c r="P20">
        <v>750</v>
      </c>
      <c r="Q20">
        <v>0.05</v>
      </c>
      <c r="R20">
        <v>0</v>
      </c>
      <c r="S20">
        <v>0</v>
      </c>
      <c r="T20">
        <v>17398.05</v>
      </c>
      <c r="U20" t="s">
        <v>24</v>
      </c>
    </row>
    <row r="21" spans="1:21">
      <c r="A21">
        <v>19</v>
      </c>
      <c r="B21">
        <v>12000</v>
      </c>
      <c r="C21" s="8">
        <v>46751</v>
      </c>
      <c r="D21" t="s">
        <v>20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750</v>
      </c>
      <c r="O21">
        <v>0</v>
      </c>
      <c r="P21">
        <v>750</v>
      </c>
      <c r="Q21">
        <v>0.05</v>
      </c>
      <c r="R21">
        <v>0</v>
      </c>
      <c r="S21">
        <v>0</v>
      </c>
      <c r="T21">
        <v>17398.05</v>
      </c>
      <c r="U21" t="s">
        <v>24</v>
      </c>
    </row>
    <row r="22" spans="1:21">
      <c r="A22">
        <v>20</v>
      </c>
      <c r="B22">
        <v>12000</v>
      </c>
      <c r="C22" s="8">
        <v>45197</v>
      </c>
      <c r="D22" t="s">
        <v>20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350</v>
      </c>
      <c r="O22">
        <v>0</v>
      </c>
      <c r="P22">
        <v>50</v>
      </c>
      <c r="Q22">
        <v>0.8</v>
      </c>
      <c r="R22">
        <v>0</v>
      </c>
      <c r="S22">
        <v>0</v>
      </c>
      <c r="T22">
        <v>17398.05</v>
      </c>
      <c r="U22" t="s">
        <v>24</v>
      </c>
    </row>
    <row r="23" spans="1:21">
      <c r="A23">
        <v>21</v>
      </c>
      <c r="B23">
        <v>12000</v>
      </c>
      <c r="C23" s="8">
        <v>45379</v>
      </c>
      <c r="D23" t="s">
        <v>20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750</v>
      </c>
      <c r="O23">
        <v>0</v>
      </c>
      <c r="P23">
        <v>750</v>
      </c>
      <c r="Q23">
        <v>0.05</v>
      </c>
      <c r="R23">
        <v>0</v>
      </c>
      <c r="S23">
        <v>0</v>
      </c>
      <c r="T23">
        <v>17398.05</v>
      </c>
      <c r="U23" t="s">
        <v>24</v>
      </c>
    </row>
    <row r="24" spans="1:21">
      <c r="A24">
        <v>22</v>
      </c>
      <c r="B24">
        <v>12000</v>
      </c>
      <c r="C24" s="8">
        <v>45288</v>
      </c>
      <c r="D24" t="s">
        <v>20</v>
      </c>
      <c r="E24" t="s">
        <v>45</v>
      </c>
      <c r="F24">
        <v>282</v>
      </c>
      <c r="G24">
        <v>18</v>
      </c>
      <c r="H24">
        <v>6.81818181818182</v>
      </c>
      <c r="I24">
        <v>35</v>
      </c>
      <c r="J24">
        <v>0</v>
      </c>
      <c r="K24">
        <v>26.35</v>
      </c>
      <c r="L24">
        <v>1.85</v>
      </c>
      <c r="M24">
        <v>7.55102040816327</v>
      </c>
      <c r="N24">
        <v>3800</v>
      </c>
      <c r="O24">
        <v>2350</v>
      </c>
      <c r="P24">
        <v>750</v>
      </c>
      <c r="Q24">
        <v>17.8</v>
      </c>
      <c r="R24">
        <v>500</v>
      </c>
      <c r="S24">
        <v>26.5</v>
      </c>
      <c r="T24">
        <v>17398.05</v>
      </c>
      <c r="U24" t="s">
        <v>24</v>
      </c>
    </row>
    <row r="25" spans="1:21">
      <c r="A25">
        <v>23</v>
      </c>
      <c r="B25">
        <v>12100</v>
      </c>
      <c r="C25" s="8">
        <v>45106</v>
      </c>
      <c r="D25" t="s">
        <v>20</v>
      </c>
      <c r="E25" t="s">
        <v>46</v>
      </c>
      <c r="F25">
        <v>61.5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2250</v>
      </c>
      <c r="O25">
        <v>0</v>
      </c>
      <c r="P25">
        <v>750</v>
      </c>
      <c r="Q25">
        <v>1.45</v>
      </c>
      <c r="R25">
        <v>0</v>
      </c>
      <c r="S25">
        <v>0</v>
      </c>
      <c r="T25">
        <v>17398.05</v>
      </c>
      <c r="U25" t="s">
        <v>24</v>
      </c>
    </row>
    <row r="26" spans="1:21">
      <c r="A26">
        <v>24</v>
      </c>
      <c r="B26">
        <v>12200</v>
      </c>
      <c r="C26" s="8">
        <v>45106</v>
      </c>
      <c r="D26" t="s">
        <v>20</v>
      </c>
      <c r="E26" t="s">
        <v>47</v>
      </c>
      <c r="F26">
        <v>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2250</v>
      </c>
      <c r="O26">
        <v>0</v>
      </c>
      <c r="P26">
        <v>750</v>
      </c>
      <c r="Q26">
        <v>1.45</v>
      </c>
      <c r="R26">
        <v>0</v>
      </c>
      <c r="S26">
        <v>0</v>
      </c>
      <c r="T26">
        <v>17398.05</v>
      </c>
      <c r="U26" t="s">
        <v>24</v>
      </c>
    </row>
    <row r="27" spans="1:21">
      <c r="A27">
        <v>25</v>
      </c>
      <c r="B27">
        <v>12700</v>
      </c>
      <c r="C27" s="8">
        <v>45288</v>
      </c>
      <c r="D27" t="s">
        <v>20</v>
      </c>
      <c r="E27" t="s">
        <v>48</v>
      </c>
      <c r="F27">
        <v>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750</v>
      </c>
      <c r="O27">
        <v>750</v>
      </c>
      <c r="P27">
        <v>750</v>
      </c>
      <c r="Q27">
        <v>6.65</v>
      </c>
      <c r="R27">
        <v>750</v>
      </c>
      <c r="S27">
        <v>44.95</v>
      </c>
      <c r="T27">
        <v>17398.05</v>
      </c>
      <c r="U27" t="s">
        <v>24</v>
      </c>
    </row>
    <row r="28" spans="1:21">
      <c r="A28">
        <v>26</v>
      </c>
      <c r="B28">
        <v>13000</v>
      </c>
      <c r="C28" s="8">
        <v>46387</v>
      </c>
      <c r="D28" t="s">
        <v>20</v>
      </c>
      <c r="E28" t="s">
        <v>49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800</v>
      </c>
      <c r="O28">
        <v>50</v>
      </c>
      <c r="P28">
        <v>50</v>
      </c>
      <c r="Q28">
        <v>161.45</v>
      </c>
      <c r="R28">
        <v>50</v>
      </c>
      <c r="S28">
        <v>460</v>
      </c>
      <c r="T28">
        <v>17398.05</v>
      </c>
      <c r="U28" t="s">
        <v>24</v>
      </c>
    </row>
    <row r="29" spans="1:21">
      <c r="A29">
        <v>27</v>
      </c>
      <c r="B29">
        <v>13000</v>
      </c>
      <c r="C29" s="8">
        <v>45652</v>
      </c>
      <c r="D29" t="s">
        <v>20</v>
      </c>
      <c r="E29" t="s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750</v>
      </c>
      <c r="O29">
        <v>0</v>
      </c>
      <c r="P29">
        <v>750</v>
      </c>
      <c r="Q29">
        <v>18.05</v>
      </c>
      <c r="R29">
        <v>0</v>
      </c>
      <c r="S29">
        <v>0</v>
      </c>
      <c r="T29">
        <v>17398.05</v>
      </c>
      <c r="U29" t="s">
        <v>24</v>
      </c>
    </row>
    <row r="30" spans="1:21">
      <c r="A30">
        <v>28</v>
      </c>
      <c r="B30">
        <v>13000</v>
      </c>
      <c r="C30" s="8">
        <v>45834</v>
      </c>
      <c r="D30" t="s">
        <v>20</v>
      </c>
      <c r="E30" t="s">
        <v>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800</v>
      </c>
      <c r="O30">
        <v>0</v>
      </c>
      <c r="P30">
        <v>750</v>
      </c>
      <c r="Q30">
        <v>0.25</v>
      </c>
      <c r="R30">
        <v>0</v>
      </c>
      <c r="S30">
        <v>0</v>
      </c>
      <c r="T30">
        <v>17398.05</v>
      </c>
      <c r="U30" t="s">
        <v>24</v>
      </c>
    </row>
    <row r="31" spans="1:21">
      <c r="A31">
        <v>29</v>
      </c>
      <c r="B31">
        <v>13000</v>
      </c>
      <c r="C31" s="8">
        <v>46015</v>
      </c>
      <c r="D31" t="s">
        <v>20</v>
      </c>
      <c r="E31" t="s">
        <v>52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750</v>
      </c>
      <c r="O31">
        <v>0</v>
      </c>
      <c r="P31">
        <v>750</v>
      </c>
      <c r="Q31">
        <v>0.05</v>
      </c>
      <c r="R31">
        <v>0</v>
      </c>
      <c r="S31">
        <v>0</v>
      </c>
      <c r="T31">
        <v>17398.05</v>
      </c>
      <c r="U31" t="s">
        <v>24</v>
      </c>
    </row>
    <row r="32" spans="1:21">
      <c r="A32">
        <v>30</v>
      </c>
      <c r="B32">
        <v>13000</v>
      </c>
      <c r="C32" s="8">
        <v>46198</v>
      </c>
      <c r="D32" t="s">
        <v>20</v>
      </c>
      <c r="E32" t="s">
        <v>53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750</v>
      </c>
      <c r="O32">
        <v>0</v>
      </c>
      <c r="P32">
        <v>750</v>
      </c>
      <c r="Q32">
        <v>0.05</v>
      </c>
      <c r="R32">
        <v>0</v>
      </c>
      <c r="S32">
        <v>0</v>
      </c>
      <c r="T32">
        <v>17398.05</v>
      </c>
      <c r="U32" t="s">
        <v>24</v>
      </c>
    </row>
    <row r="33" spans="1:21">
      <c r="A33">
        <v>31</v>
      </c>
      <c r="B33">
        <v>13000</v>
      </c>
      <c r="C33" s="8">
        <v>45288</v>
      </c>
      <c r="D33" t="s">
        <v>20</v>
      </c>
      <c r="E33" t="s">
        <v>54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100</v>
      </c>
      <c r="P33">
        <v>0</v>
      </c>
      <c r="Q33">
        <v>0</v>
      </c>
      <c r="R33">
        <v>100</v>
      </c>
      <c r="S33">
        <v>4950</v>
      </c>
      <c r="T33">
        <v>17398.05</v>
      </c>
      <c r="U33" t="s">
        <v>22</v>
      </c>
    </row>
    <row r="34" spans="1:21">
      <c r="A34">
        <v>32</v>
      </c>
      <c r="B34">
        <v>13000</v>
      </c>
      <c r="C34" s="8">
        <v>45288</v>
      </c>
      <c r="D34" t="s">
        <v>20</v>
      </c>
      <c r="E34" t="s">
        <v>55</v>
      </c>
      <c r="F34">
        <v>971</v>
      </c>
      <c r="G34">
        <v>66</v>
      </c>
      <c r="H34">
        <v>7.29281767955801</v>
      </c>
      <c r="I34">
        <v>174</v>
      </c>
      <c r="J34">
        <v>22.76</v>
      </c>
      <c r="K34">
        <v>33.8</v>
      </c>
      <c r="L34">
        <v>-5.8</v>
      </c>
      <c r="M34">
        <v>-14.6464646464647</v>
      </c>
      <c r="N34">
        <v>4550</v>
      </c>
      <c r="O34">
        <v>1850</v>
      </c>
      <c r="P34">
        <v>450</v>
      </c>
      <c r="Q34">
        <v>33.1</v>
      </c>
      <c r="R34">
        <v>50</v>
      </c>
      <c r="S34">
        <v>36</v>
      </c>
      <c r="T34">
        <v>17398.05</v>
      </c>
      <c r="U34" t="s">
        <v>24</v>
      </c>
    </row>
    <row r="35" spans="1:21">
      <c r="A35">
        <v>33</v>
      </c>
      <c r="B35">
        <v>13000</v>
      </c>
      <c r="C35" s="8">
        <v>46562</v>
      </c>
      <c r="D35" t="s">
        <v>20</v>
      </c>
      <c r="E35" t="s">
        <v>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750</v>
      </c>
      <c r="O35">
        <v>0</v>
      </c>
      <c r="P35">
        <v>750</v>
      </c>
      <c r="Q35">
        <v>0.05</v>
      </c>
      <c r="R35">
        <v>0</v>
      </c>
      <c r="S35">
        <v>0</v>
      </c>
      <c r="T35">
        <v>17398.05</v>
      </c>
      <c r="U35" t="s">
        <v>24</v>
      </c>
    </row>
    <row r="36" spans="1:21">
      <c r="A36">
        <v>34</v>
      </c>
      <c r="B36">
        <v>13000</v>
      </c>
      <c r="C36" s="8">
        <v>46751</v>
      </c>
      <c r="D36" t="s">
        <v>20</v>
      </c>
      <c r="E36" t="s">
        <v>57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750</v>
      </c>
      <c r="O36">
        <v>0</v>
      </c>
      <c r="P36">
        <v>750</v>
      </c>
      <c r="Q36">
        <v>0.05</v>
      </c>
      <c r="R36">
        <v>0</v>
      </c>
      <c r="S36">
        <v>0</v>
      </c>
      <c r="T36">
        <v>17398.05</v>
      </c>
      <c r="U36" t="s">
        <v>24</v>
      </c>
    </row>
    <row r="37" spans="1:21">
      <c r="A37">
        <v>35</v>
      </c>
      <c r="B37">
        <v>13000</v>
      </c>
      <c r="C37" s="8">
        <v>45106</v>
      </c>
      <c r="D37" t="s">
        <v>20</v>
      </c>
      <c r="E37" t="s">
        <v>58</v>
      </c>
      <c r="F37">
        <v>10901</v>
      </c>
      <c r="G37">
        <v>-1</v>
      </c>
      <c r="H37">
        <v>-0.0091726288754357</v>
      </c>
      <c r="I37">
        <v>53</v>
      </c>
      <c r="J37">
        <v>0</v>
      </c>
      <c r="K37">
        <v>4460</v>
      </c>
      <c r="L37">
        <v>38.8999999999996</v>
      </c>
      <c r="M37">
        <v>0.879871525186031</v>
      </c>
      <c r="N37">
        <v>2050</v>
      </c>
      <c r="O37">
        <v>600</v>
      </c>
      <c r="P37">
        <v>50</v>
      </c>
      <c r="Q37">
        <v>4433.55</v>
      </c>
      <c r="R37">
        <v>50</v>
      </c>
      <c r="S37">
        <v>4456.75</v>
      </c>
      <c r="T37">
        <v>17398.05</v>
      </c>
      <c r="U37" t="s">
        <v>22</v>
      </c>
    </row>
    <row r="38" spans="1:21">
      <c r="A38">
        <v>36</v>
      </c>
      <c r="B38">
        <v>13000</v>
      </c>
      <c r="C38" s="8">
        <v>45106</v>
      </c>
      <c r="D38" t="s">
        <v>20</v>
      </c>
      <c r="E38" t="s">
        <v>59</v>
      </c>
      <c r="F38">
        <v>5201</v>
      </c>
      <c r="G38">
        <v>21</v>
      </c>
      <c r="H38">
        <v>0.405405405405405</v>
      </c>
      <c r="I38">
        <v>226</v>
      </c>
      <c r="J38">
        <v>26.66</v>
      </c>
      <c r="K38">
        <v>4.9</v>
      </c>
      <c r="L38">
        <v>-0.55</v>
      </c>
      <c r="M38">
        <v>-10.0917431192661</v>
      </c>
      <c r="N38">
        <v>24150</v>
      </c>
      <c r="O38">
        <v>9300</v>
      </c>
      <c r="P38">
        <v>250</v>
      </c>
      <c r="Q38">
        <v>4.7</v>
      </c>
      <c r="R38">
        <v>750</v>
      </c>
      <c r="S38">
        <v>4.9</v>
      </c>
      <c r="T38">
        <v>17398.05</v>
      </c>
      <c r="U38" t="s">
        <v>24</v>
      </c>
    </row>
    <row r="39" spans="1:21">
      <c r="A39">
        <v>37</v>
      </c>
      <c r="B39">
        <v>13000</v>
      </c>
      <c r="C39" s="8">
        <v>45379</v>
      </c>
      <c r="D39" t="s">
        <v>20</v>
      </c>
      <c r="E39" t="s">
        <v>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750</v>
      </c>
      <c r="O39">
        <v>0</v>
      </c>
      <c r="P39">
        <v>750</v>
      </c>
      <c r="Q39">
        <v>0.05</v>
      </c>
      <c r="R39">
        <v>0</v>
      </c>
      <c r="S39">
        <v>0</v>
      </c>
      <c r="T39">
        <v>17398.05</v>
      </c>
      <c r="U39" t="s">
        <v>24</v>
      </c>
    </row>
    <row r="40" spans="1:21">
      <c r="A40">
        <v>38</v>
      </c>
      <c r="B40">
        <v>13000</v>
      </c>
      <c r="C40" s="8">
        <v>45470</v>
      </c>
      <c r="D40" t="s">
        <v>20</v>
      </c>
      <c r="E40" t="s">
        <v>61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800</v>
      </c>
      <c r="O40">
        <v>0</v>
      </c>
      <c r="P40">
        <v>750</v>
      </c>
      <c r="Q40">
        <v>1.25</v>
      </c>
      <c r="R40">
        <v>0</v>
      </c>
      <c r="S40">
        <v>0</v>
      </c>
      <c r="T40">
        <v>17398.05</v>
      </c>
      <c r="U40" t="s">
        <v>24</v>
      </c>
    </row>
    <row r="41" spans="1:21">
      <c r="A41">
        <v>39</v>
      </c>
      <c r="B41">
        <v>13000</v>
      </c>
      <c r="C41" s="8">
        <v>45197</v>
      </c>
      <c r="D41" t="s">
        <v>20</v>
      </c>
      <c r="E41" t="s">
        <v>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850</v>
      </c>
      <c r="O41">
        <v>0</v>
      </c>
      <c r="P41">
        <v>750</v>
      </c>
      <c r="Q41">
        <v>6.65</v>
      </c>
      <c r="R41">
        <v>0</v>
      </c>
      <c r="S41">
        <v>0</v>
      </c>
      <c r="T41">
        <v>17398.05</v>
      </c>
      <c r="U41" t="s">
        <v>24</v>
      </c>
    </row>
    <row r="42" spans="1:21">
      <c r="A42">
        <v>40</v>
      </c>
      <c r="B42">
        <v>13500</v>
      </c>
      <c r="C42" s="8">
        <v>45288</v>
      </c>
      <c r="D42" t="s">
        <v>20</v>
      </c>
      <c r="E42" t="s">
        <v>63</v>
      </c>
      <c r="F42">
        <v>239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1600</v>
      </c>
      <c r="O42">
        <v>750</v>
      </c>
      <c r="P42">
        <v>750</v>
      </c>
      <c r="Q42">
        <v>35.05</v>
      </c>
      <c r="R42">
        <v>750</v>
      </c>
      <c r="S42">
        <v>58.95</v>
      </c>
      <c r="T42">
        <v>17398.05</v>
      </c>
      <c r="U42" t="s">
        <v>24</v>
      </c>
    </row>
    <row r="43" spans="1:21">
      <c r="A43">
        <v>41</v>
      </c>
      <c r="B43">
        <v>13500</v>
      </c>
      <c r="C43" s="8">
        <v>45106</v>
      </c>
      <c r="D43" t="s">
        <v>20</v>
      </c>
      <c r="E43" t="s">
        <v>64</v>
      </c>
      <c r="F43">
        <v>233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19850</v>
      </c>
      <c r="O43">
        <v>0</v>
      </c>
      <c r="P43">
        <v>19450</v>
      </c>
      <c r="Q43">
        <v>3.75</v>
      </c>
      <c r="R43">
        <v>0</v>
      </c>
      <c r="S43">
        <v>0</v>
      </c>
      <c r="T43">
        <v>17398.05</v>
      </c>
      <c r="U43" t="s">
        <v>24</v>
      </c>
    </row>
    <row r="44" spans="1:21">
      <c r="A44">
        <v>42</v>
      </c>
      <c r="B44">
        <v>13500</v>
      </c>
      <c r="C44" s="8">
        <v>45106</v>
      </c>
      <c r="D44" t="s">
        <v>20</v>
      </c>
      <c r="E44" t="s">
        <v>65</v>
      </c>
      <c r="F44">
        <v>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1800</v>
      </c>
      <c r="O44">
        <v>0</v>
      </c>
      <c r="P44">
        <v>1800</v>
      </c>
      <c r="Q44">
        <v>3428.8</v>
      </c>
      <c r="R44">
        <v>0</v>
      </c>
      <c r="S44">
        <v>0</v>
      </c>
      <c r="T44">
        <v>17398.05</v>
      </c>
      <c r="U44" t="s">
        <v>22</v>
      </c>
    </row>
    <row r="45" spans="1:21">
      <c r="A45">
        <v>43</v>
      </c>
      <c r="B45">
        <v>14000</v>
      </c>
      <c r="C45" s="8">
        <v>45379</v>
      </c>
      <c r="D45" t="s">
        <v>20</v>
      </c>
      <c r="E45" t="s">
        <v>66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750</v>
      </c>
      <c r="O45">
        <v>0</v>
      </c>
      <c r="P45">
        <v>750</v>
      </c>
      <c r="Q45">
        <v>0.05</v>
      </c>
      <c r="R45">
        <v>0</v>
      </c>
      <c r="S45">
        <v>0</v>
      </c>
      <c r="T45">
        <v>17398.05</v>
      </c>
      <c r="U45" t="s">
        <v>24</v>
      </c>
    </row>
    <row r="46" spans="1:21">
      <c r="A46">
        <v>44</v>
      </c>
      <c r="B46">
        <v>14000</v>
      </c>
      <c r="C46" s="8">
        <v>45470</v>
      </c>
      <c r="D46" t="s">
        <v>20</v>
      </c>
      <c r="E46" t="s">
        <v>67</v>
      </c>
      <c r="F46">
        <v>186.5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2000</v>
      </c>
      <c r="O46">
        <v>0</v>
      </c>
      <c r="P46">
        <v>750</v>
      </c>
      <c r="Q46">
        <v>130.6</v>
      </c>
      <c r="R46">
        <v>0</v>
      </c>
      <c r="S46">
        <v>0</v>
      </c>
      <c r="T46">
        <v>17398.05</v>
      </c>
      <c r="U46" t="s">
        <v>24</v>
      </c>
    </row>
    <row r="47" spans="1:21">
      <c r="A47">
        <v>45</v>
      </c>
      <c r="B47">
        <v>14000</v>
      </c>
      <c r="C47" s="8">
        <v>45652</v>
      </c>
      <c r="D47" t="s">
        <v>20</v>
      </c>
      <c r="E47" t="s">
        <v>68</v>
      </c>
      <c r="F47">
        <v>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1100</v>
      </c>
      <c r="O47">
        <v>0</v>
      </c>
      <c r="P47">
        <v>750</v>
      </c>
      <c r="Q47">
        <v>170.05</v>
      </c>
      <c r="R47">
        <v>0</v>
      </c>
      <c r="S47">
        <v>0</v>
      </c>
      <c r="T47">
        <v>17398.05</v>
      </c>
      <c r="U47" t="s">
        <v>24</v>
      </c>
    </row>
    <row r="48" spans="1:21">
      <c r="A48">
        <v>46</v>
      </c>
      <c r="B48">
        <v>14000</v>
      </c>
      <c r="C48" s="8">
        <v>45834</v>
      </c>
      <c r="D48" t="s">
        <v>20</v>
      </c>
      <c r="E48" t="s">
        <v>69</v>
      </c>
      <c r="F48">
        <v>12.5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800</v>
      </c>
      <c r="O48">
        <v>0</v>
      </c>
      <c r="P48">
        <v>750</v>
      </c>
      <c r="Q48">
        <v>0.25</v>
      </c>
      <c r="R48">
        <v>0</v>
      </c>
      <c r="S48">
        <v>0</v>
      </c>
      <c r="T48">
        <v>17398.05</v>
      </c>
      <c r="U48" t="s">
        <v>24</v>
      </c>
    </row>
    <row r="49" spans="1:21">
      <c r="A49">
        <v>47</v>
      </c>
      <c r="B49">
        <v>14000</v>
      </c>
      <c r="C49" s="8">
        <v>46015</v>
      </c>
      <c r="D49" t="s">
        <v>20</v>
      </c>
      <c r="E49" t="s">
        <v>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750</v>
      </c>
      <c r="O49">
        <v>0</v>
      </c>
      <c r="P49">
        <v>750</v>
      </c>
      <c r="Q49">
        <v>0.05</v>
      </c>
      <c r="R49">
        <v>0</v>
      </c>
      <c r="S49">
        <v>0</v>
      </c>
      <c r="T49">
        <v>17398.05</v>
      </c>
      <c r="U49" t="s">
        <v>24</v>
      </c>
    </row>
    <row r="50" spans="1:21">
      <c r="A50">
        <v>48</v>
      </c>
      <c r="B50">
        <v>14000</v>
      </c>
      <c r="C50" s="8">
        <v>46198</v>
      </c>
      <c r="D50" t="s">
        <v>20</v>
      </c>
      <c r="E50" t="s">
        <v>71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850</v>
      </c>
      <c r="O50">
        <v>0</v>
      </c>
      <c r="P50">
        <v>750</v>
      </c>
      <c r="Q50">
        <v>206.05</v>
      </c>
      <c r="R50">
        <v>0</v>
      </c>
      <c r="S50">
        <v>0</v>
      </c>
      <c r="T50">
        <v>17398.05</v>
      </c>
      <c r="U50" t="s">
        <v>24</v>
      </c>
    </row>
    <row r="51" spans="1:21">
      <c r="A51">
        <v>49</v>
      </c>
      <c r="B51">
        <v>14000</v>
      </c>
      <c r="C51" s="8">
        <v>46387</v>
      </c>
      <c r="D51" t="s">
        <v>20</v>
      </c>
      <c r="E51" t="s">
        <v>72</v>
      </c>
      <c r="F51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1300</v>
      </c>
      <c r="O51">
        <v>100</v>
      </c>
      <c r="P51">
        <v>750</v>
      </c>
      <c r="Q51">
        <v>267.55</v>
      </c>
      <c r="R51">
        <v>50</v>
      </c>
      <c r="S51">
        <v>679.95</v>
      </c>
      <c r="T51">
        <v>17398.05</v>
      </c>
      <c r="U51" t="s">
        <v>24</v>
      </c>
    </row>
    <row r="52" spans="1:21">
      <c r="A52">
        <v>50</v>
      </c>
      <c r="B52">
        <v>14000</v>
      </c>
      <c r="C52" s="8">
        <v>46562</v>
      </c>
      <c r="D52" t="s">
        <v>20</v>
      </c>
      <c r="E52" t="s">
        <v>73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750</v>
      </c>
      <c r="O52">
        <v>0</v>
      </c>
      <c r="P52">
        <v>750</v>
      </c>
      <c r="Q52">
        <v>0.05</v>
      </c>
      <c r="R52">
        <v>0</v>
      </c>
      <c r="S52">
        <v>0</v>
      </c>
      <c r="T52">
        <v>17398.05</v>
      </c>
      <c r="U52" t="s">
        <v>24</v>
      </c>
    </row>
    <row r="53" spans="1:21">
      <c r="A53">
        <v>51</v>
      </c>
      <c r="B53">
        <v>14000</v>
      </c>
      <c r="C53" s="8">
        <v>46751</v>
      </c>
      <c r="D53" t="s">
        <v>20</v>
      </c>
      <c r="E53" t="s">
        <v>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750</v>
      </c>
      <c r="O53">
        <v>0</v>
      </c>
      <c r="P53">
        <v>750</v>
      </c>
      <c r="Q53">
        <v>0.05</v>
      </c>
      <c r="R53">
        <v>0</v>
      </c>
      <c r="S53">
        <v>0</v>
      </c>
      <c r="T53">
        <v>17398.05</v>
      </c>
      <c r="U53" t="s">
        <v>24</v>
      </c>
    </row>
    <row r="54" spans="1:21">
      <c r="A54">
        <v>52</v>
      </c>
      <c r="B54">
        <v>14000</v>
      </c>
      <c r="C54" s="8">
        <v>45106</v>
      </c>
      <c r="D54" t="s">
        <v>20</v>
      </c>
      <c r="E54" t="s">
        <v>75</v>
      </c>
      <c r="F54">
        <v>2164</v>
      </c>
      <c r="G54">
        <v>29</v>
      </c>
      <c r="H54">
        <v>1.35831381733021</v>
      </c>
      <c r="I54">
        <v>60</v>
      </c>
      <c r="J54">
        <v>0</v>
      </c>
      <c r="K54">
        <v>3486</v>
      </c>
      <c r="L54">
        <v>29.5</v>
      </c>
      <c r="M54">
        <v>0.853464487198033</v>
      </c>
      <c r="N54">
        <v>3050</v>
      </c>
      <c r="O54">
        <v>2700</v>
      </c>
      <c r="P54">
        <v>100</v>
      </c>
      <c r="Q54">
        <v>3476.95</v>
      </c>
      <c r="R54">
        <v>500</v>
      </c>
      <c r="S54">
        <v>3497</v>
      </c>
      <c r="T54">
        <v>17398.05</v>
      </c>
      <c r="U54" t="s">
        <v>22</v>
      </c>
    </row>
    <row r="55" spans="1:21">
      <c r="A55">
        <v>53</v>
      </c>
      <c r="B55">
        <v>14000</v>
      </c>
      <c r="C55" s="8">
        <v>45106</v>
      </c>
      <c r="D55" t="s">
        <v>20</v>
      </c>
      <c r="E55" t="s">
        <v>76</v>
      </c>
      <c r="F55">
        <v>5099.5</v>
      </c>
      <c r="G55">
        <v>26</v>
      </c>
      <c r="H55">
        <v>0.512466738937617</v>
      </c>
      <c r="I55">
        <v>280</v>
      </c>
      <c r="J55">
        <v>0</v>
      </c>
      <c r="K55">
        <v>14.8</v>
      </c>
      <c r="L55">
        <v>-0.85</v>
      </c>
      <c r="M55">
        <v>-5.43130990415335</v>
      </c>
      <c r="N55">
        <v>1150</v>
      </c>
      <c r="O55">
        <v>2650</v>
      </c>
      <c r="P55">
        <v>350</v>
      </c>
      <c r="Q55">
        <v>14.5</v>
      </c>
      <c r="R55">
        <v>150</v>
      </c>
      <c r="S55">
        <v>14.8</v>
      </c>
      <c r="T55">
        <v>17398.05</v>
      </c>
      <c r="U55" t="s">
        <v>24</v>
      </c>
    </row>
    <row r="56" spans="1:21">
      <c r="A56">
        <v>54</v>
      </c>
      <c r="B56">
        <v>14000</v>
      </c>
      <c r="C56" s="8">
        <v>45197</v>
      </c>
      <c r="D56" t="s">
        <v>20</v>
      </c>
      <c r="E56" t="s">
        <v>77</v>
      </c>
      <c r="F56">
        <v>237</v>
      </c>
      <c r="G56">
        <v>26</v>
      </c>
      <c r="H56">
        <v>12.3222748815166</v>
      </c>
      <c r="I56">
        <v>80</v>
      </c>
      <c r="J56">
        <v>0</v>
      </c>
      <c r="K56">
        <v>29.35</v>
      </c>
      <c r="L56">
        <v>-1.35</v>
      </c>
      <c r="M56">
        <v>-4.39739413680781</v>
      </c>
      <c r="N56">
        <v>4100</v>
      </c>
      <c r="O56">
        <v>5750</v>
      </c>
      <c r="P56">
        <v>1150</v>
      </c>
      <c r="Q56">
        <v>27.7</v>
      </c>
      <c r="R56">
        <v>400</v>
      </c>
      <c r="S56">
        <v>29.35</v>
      </c>
      <c r="T56">
        <v>17398.05</v>
      </c>
      <c r="U56" t="s">
        <v>24</v>
      </c>
    </row>
    <row r="57" spans="1:21">
      <c r="A57">
        <v>55</v>
      </c>
      <c r="B57">
        <v>14000</v>
      </c>
      <c r="C57" s="8">
        <v>45288</v>
      </c>
      <c r="D57" t="s">
        <v>20</v>
      </c>
      <c r="E57" t="s">
        <v>78</v>
      </c>
      <c r="F57">
        <v>2047</v>
      </c>
      <c r="G57">
        <v>23</v>
      </c>
      <c r="H57">
        <v>1.13636363636364</v>
      </c>
      <c r="I57">
        <v>116</v>
      </c>
      <c r="J57">
        <v>20.39</v>
      </c>
      <c r="K57">
        <v>52.5</v>
      </c>
      <c r="L57">
        <v>-3.95</v>
      </c>
      <c r="M57">
        <v>-6.99734278122232</v>
      </c>
      <c r="N57">
        <v>5300</v>
      </c>
      <c r="O57">
        <v>4300</v>
      </c>
      <c r="P57">
        <v>100</v>
      </c>
      <c r="Q57">
        <v>51.6</v>
      </c>
      <c r="R57">
        <v>300</v>
      </c>
      <c r="S57">
        <v>52</v>
      </c>
      <c r="T57">
        <v>17398.05</v>
      </c>
      <c r="U57" t="s">
        <v>24</v>
      </c>
    </row>
    <row r="58" spans="1:21">
      <c r="A58">
        <v>56</v>
      </c>
      <c r="B58">
        <v>14000</v>
      </c>
      <c r="C58" s="8">
        <v>45288</v>
      </c>
      <c r="D58" t="s">
        <v>20</v>
      </c>
      <c r="E58" t="s">
        <v>79</v>
      </c>
      <c r="F58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50</v>
      </c>
      <c r="P58">
        <v>0</v>
      </c>
      <c r="Q58">
        <v>0</v>
      </c>
      <c r="R58">
        <v>50</v>
      </c>
      <c r="S58">
        <v>3950</v>
      </c>
      <c r="T58">
        <v>17398.05</v>
      </c>
      <c r="U58" t="s">
        <v>22</v>
      </c>
    </row>
    <row r="59" spans="1:21">
      <c r="A59">
        <v>57</v>
      </c>
      <c r="B59">
        <v>14500</v>
      </c>
      <c r="C59" s="8">
        <v>45288</v>
      </c>
      <c r="D59" t="s">
        <v>20</v>
      </c>
      <c r="E59" t="s">
        <v>80</v>
      </c>
      <c r="F59">
        <v>1176</v>
      </c>
      <c r="G59">
        <v>17</v>
      </c>
      <c r="H59">
        <v>1.46678170836928</v>
      </c>
      <c r="I59">
        <v>41</v>
      </c>
      <c r="J59">
        <v>0</v>
      </c>
      <c r="K59">
        <v>69.05</v>
      </c>
      <c r="L59">
        <v>-5.90000000000001</v>
      </c>
      <c r="M59">
        <v>-7.87191460973983</v>
      </c>
      <c r="N59">
        <v>1000</v>
      </c>
      <c r="O59">
        <v>700</v>
      </c>
      <c r="P59">
        <v>50</v>
      </c>
      <c r="Q59">
        <v>68.8</v>
      </c>
      <c r="R59">
        <v>50</v>
      </c>
      <c r="S59">
        <v>71</v>
      </c>
      <c r="T59">
        <v>17398.05</v>
      </c>
      <c r="U59" t="s">
        <v>24</v>
      </c>
    </row>
    <row r="60" spans="1:21">
      <c r="A60">
        <v>58</v>
      </c>
      <c r="B60">
        <v>15000</v>
      </c>
      <c r="C60" s="8">
        <v>45288</v>
      </c>
      <c r="D60" t="s">
        <v>20</v>
      </c>
      <c r="E60" t="s">
        <v>81</v>
      </c>
      <c r="F60">
        <v>5531</v>
      </c>
      <c r="G60">
        <v>92</v>
      </c>
      <c r="H60">
        <v>1.69148740577312</v>
      </c>
      <c r="I60">
        <v>753</v>
      </c>
      <c r="J60">
        <v>0</v>
      </c>
      <c r="K60">
        <v>96.85</v>
      </c>
      <c r="L60">
        <v>-7.7</v>
      </c>
      <c r="M60">
        <v>-7.36489717838355</v>
      </c>
      <c r="N60">
        <v>3650</v>
      </c>
      <c r="O60">
        <v>6100</v>
      </c>
      <c r="P60">
        <v>50</v>
      </c>
      <c r="Q60">
        <v>95.3</v>
      </c>
      <c r="R60">
        <v>50</v>
      </c>
      <c r="S60">
        <v>99.9</v>
      </c>
      <c r="T60">
        <v>17398.05</v>
      </c>
      <c r="U60" t="s">
        <v>24</v>
      </c>
    </row>
    <row r="61" spans="1:21">
      <c r="A61">
        <v>59</v>
      </c>
      <c r="B61">
        <v>15000</v>
      </c>
      <c r="C61" s="8">
        <v>45288</v>
      </c>
      <c r="D61" t="s">
        <v>20</v>
      </c>
      <c r="E61" t="s">
        <v>82</v>
      </c>
      <c r="F61">
        <v>736</v>
      </c>
      <c r="G61">
        <v>6</v>
      </c>
      <c r="H61">
        <v>0.821917808219178</v>
      </c>
      <c r="I61">
        <v>14</v>
      </c>
      <c r="J61">
        <v>0</v>
      </c>
      <c r="K61">
        <v>2794.85</v>
      </c>
      <c r="L61">
        <v>-8.15000000000009</v>
      </c>
      <c r="M61">
        <v>-0.290759900107031</v>
      </c>
      <c r="N61">
        <v>450</v>
      </c>
      <c r="O61">
        <v>350</v>
      </c>
      <c r="P61">
        <v>50</v>
      </c>
      <c r="Q61">
        <v>2800.25</v>
      </c>
      <c r="R61">
        <v>50</v>
      </c>
      <c r="S61">
        <v>2850</v>
      </c>
      <c r="T61">
        <v>17398.05</v>
      </c>
      <c r="U61" t="s">
        <v>22</v>
      </c>
    </row>
    <row r="62" spans="1:21">
      <c r="A62">
        <v>60</v>
      </c>
      <c r="B62">
        <v>15000</v>
      </c>
      <c r="C62" s="8">
        <v>45470</v>
      </c>
      <c r="D62" t="s">
        <v>20</v>
      </c>
      <c r="E62" t="s">
        <v>83</v>
      </c>
      <c r="F62">
        <v>133.5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950</v>
      </c>
      <c r="O62">
        <v>150</v>
      </c>
      <c r="P62">
        <v>750</v>
      </c>
      <c r="Q62">
        <v>154</v>
      </c>
      <c r="R62">
        <v>50</v>
      </c>
      <c r="S62">
        <v>219.4</v>
      </c>
      <c r="T62">
        <v>17398.05</v>
      </c>
      <c r="U62" t="s">
        <v>24</v>
      </c>
    </row>
    <row r="63" spans="1:21">
      <c r="A63">
        <v>61</v>
      </c>
      <c r="B63">
        <v>15000</v>
      </c>
      <c r="C63" s="8">
        <v>45652</v>
      </c>
      <c r="D63" t="s">
        <v>20</v>
      </c>
      <c r="E63" t="s">
        <v>84</v>
      </c>
      <c r="F63">
        <v>365</v>
      </c>
      <c r="G63">
        <v>0</v>
      </c>
      <c r="H63">
        <v>0</v>
      </c>
      <c r="I63">
        <v>2</v>
      </c>
      <c r="J63">
        <v>0</v>
      </c>
      <c r="K63">
        <v>282</v>
      </c>
      <c r="L63">
        <v>7</v>
      </c>
      <c r="M63">
        <v>2.54545454545455</v>
      </c>
      <c r="N63">
        <v>1400</v>
      </c>
      <c r="O63">
        <v>300</v>
      </c>
      <c r="P63">
        <v>50</v>
      </c>
      <c r="Q63">
        <v>282</v>
      </c>
      <c r="R63">
        <v>50</v>
      </c>
      <c r="S63">
        <v>284.95</v>
      </c>
      <c r="T63">
        <v>17398.05</v>
      </c>
      <c r="U63" t="s">
        <v>24</v>
      </c>
    </row>
    <row r="64" spans="1:21">
      <c r="A64">
        <v>62</v>
      </c>
      <c r="B64">
        <v>15000</v>
      </c>
      <c r="C64" s="8">
        <v>45834</v>
      </c>
      <c r="D64" t="s">
        <v>20</v>
      </c>
      <c r="E64" t="s">
        <v>85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800</v>
      </c>
      <c r="O64">
        <v>0</v>
      </c>
      <c r="P64">
        <v>750</v>
      </c>
      <c r="Q64">
        <v>114.25</v>
      </c>
      <c r="R64">
        <v>0</v>
      </c>
      <c r="S64">
        <v>0</v>
      </c>
      <c r="T64">
        <v>17398.05</v>
      </c>
      <c r="U64" t="s">
        <v>24</v>
      </c>
    </row>
    <row r="65" spans="1:21">
      <c r="A65">
        <v>63</v>
      </c>
      <c r="B65">
        <v>15000</v>
      </c>
      <c r="C65" s="8">
        <v>46015</v>
      </c>
      <c r="D65" t="s">
        <v>20</v>
      </c>
      <c r="E65" t="s">
        <v>86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0</v>
      </c>
      <c r="P65">
        <v>50</v>
      </c>
      <c r="Q65">
        <v>370.05</v>
      </c>
      <c r="R65">
        <v>0</v>
      </c>
      <c r="S65">
        <v>0</v>
      </c>
      <c r="T65">
        <v>17398.05</v>
      </c>
      <c r="U65" t="s">
        <v>24</v>
      </c>
    </row>
    <row r="66" spans="1:21">
      <c r="A66">
        <v>64</v>
      </c>
      <c r="B66">
        <v>15000</v>
      </c>
      <c r="C66" s="8">
        <v>46198</v>
      </c>
      <c r="D66" t="s">
        <v>20</v>
      </c>
      <c r="E66" t="s">
        <v>87</v>
      </c>
      <c r="F66">
        <v>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850</v>
      </c>
      <c r="O66">
        <v>0</v>
      </c>
      <c r="P66">
        <v>750</v>
      </c>
      <c r="Q66">
        <v>370.15</v>
      </c>
      <c r="R66">
        <v>0</v>
      </c>
      <c r="S66">
        <v>0</v>
      </c>
      <c r="T66">
        <v>17398.05</v>
      </c>
      <c r="U66" t="s">
        <v>24</v>
      </c>
    </row>
    <row r="67" spans="1:21">
      <c r="A67">
        <v>65</v>
      </c>
      <c r="B67">
        <v>15000</v>
      </c>
      <c r="C67" s="8">
        <v>46387</v>
      </c>
      <c r="D67" t="s">
        <v>20</v>
      </c>
      <c r="E67" t="s">
        <v>88</v>
      </c>
      <c r="F67">
        <v>41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800</v>
      </c>
      <c r="O67">
        <v>50</v>
      </c>
      <c r="P67">
        <v>750</v>
      </c>
      <c r="Q67">
        <v>414.55</v>
      </c>
      <c r="R67">
        <v>50</v>
      </c>
      <c r="S67">
        <v>957.5</v>
      </c>
      <c r="T67">
        <v>17398.05</v>
      </c>
      <c r="U67" t="s">
        <v>24</v>
      </c>
    </row>
    <row r="68" spans="1:21">
      <c r="A68">
        <v>66</v>
      </c>
      <c r="B68">
        <v>15000</v>
      </c>
      <c r="C68" s="8">
        <v>46562</v>
      </c>
      <c r="D68" t="s">
        <v>20</v>
      </c>
      <c r="E68" t="s">
        <v>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750</v>
      </c>
      <c r="O68">
        <v>0</v>
      </c>
      <c r="P68">
        <v>750</v>
      </c>
      <c r="Q68">
        <v>0.05</v>
      </c>
      <c r="R68">
        <v>0</v>
      </c>
      <c r="S68">
        <v>0</v>
      </c>
      <c r="T68">
        <v>17398.05</v>
      </c>
      <c r="U68" t="s">
        <v>24</v>
      </c>
    </row>
    <row r="69" spans="1:21">
      <c r="A69">
        <v>67</v>
      </c>
      <c r="B69">
        <v>15000</v>
      </c>
      <c r="C69" s="8">
        <v>46751</v>
      </c>
      <c r="D69" t="s">
        <v>20</v>
      </c>
      <c r="E69" t="s">
        <v>90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850</v>
      </c>
      <c r="O69">
        <v>0</v>
      </c>
      <c r="P69">
        <v>750</v>
      </c>
      <c r="Q69">
        <v>334.05</v>
      </c>
      <c r="R69">
        <v>0</v>
      </c>
      <c r="S69">
        <v>0</v>
      </c>
      <c r="T69">
        <v>17398.05</v>
      </c>
      <c r="U69" t="s">
        <v>24</v>
      </c>
    </row>
    <row r="70" spans="1:21">
      <c r="A70">
        <v>68</v>
      </c>
      <c r="B70">
        <v>15000</v>
      </c>
      <c r="C70" s="8">
        <v>45379</v>
      </c>
      <c r="D70" t="s">
        <v>20</v>
      </c>
      <c r="E70" t="s">
        <v>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750</v>
      </c>
      <c r="O70">
        <v>0</v>
      </c>
      <c r="P70">
        <v>750</v>
      </c>
      <c r="Q70">
        <v>0.05</v>
      </c>
      <c r="R70">
        <v>0</v>
      </c>
      <c r="S70">
        <v>0</v>
      </c>
      <c r="T70">
        <v>17398.05</v>
      </c>
      <c r="U70" t="s">
        <v>24</v>
      </c>
    </row>
    <row r="71" spans="1:21">
      <c r="A71">
        <v>69</v>
      </c>
      <c r="B71">
        <v>15000</v>
      </c>
      <c r="C71" s="8">
        <v>45106</v>
      </c>
      <c r="D71" t="s">
        <v>20</v>
      </c>
      <c r="E71" t="s">
        <v>92</v>
      </c>
      <c r="F71">
        <v>5808.5</v>
      </c>
      <c r="G71">
        <v>-35</v>
      </c>
      <c r="H71">
        <v>-0.598956105074014</v>
      </c>
      <c r="I71">
        <v>288</v>
      </c>
      <c r="J71">
        <v>0</v>
      </c>
      <c r="K71">
        <v>2530</v>
      </c>
      <c r="L71">
        <v>27.25</v>
      </c>
      <c r="M71">
        <v>1.0888023174508</v>
      </c>
      <c r="N71">
        <v>3100</v>
      </c>
      <c r="O71">
        <v>4500</v>
      </c>
      <c r="P71">
        <v>50</v>
      </c>
      <c r="Q71">
        <v>2519.3</v>
      </c>
      <c r="R71">
        <v>50</v>
      </c>
      <c r="S71">
        <v>2547.85</v>
      </c>
      <c r="T71">
        <v>17398.05</v>
      </c>
      <c r="U71" t="s">
        <v>22</v>
      </c>
    </row>
    <row r="72" spans="1:21">
      <c r="A72">
        <v>70</v>
      </c>
      <c r="B72">
        <v>15000</v>
      </c>
      <c r="C72" s="8">
        <v>45106</v>
      </c>
      <c r="D72" t="s">
        <v>20</v>
      </c>
      <c r="E72" t="s">
        <v>93</v>
      </c>
      <c r="F72">
        <v>11203</v>
      </c>
      <c r="G72">
        <v>89</v>
      </c>
      <c r="H72">
        <v>0.800791794133525</v>
      </c>
      <c r="I72">
        <v>1245</v>
      </c>
      <c r="J72">
        <v>20.38</v>
      </c>
      <c r="K72">
        <v>26.5</v>
      </c>
      <c r="L72">
        <v>-4.6</v>
      </c>
      <c r="M72">
        <v>-14.7909967845659</v>
      </c>
      <c r="N72">
        <v>9050</v>
      </c>
      <c r="O72">
        <v>3550</v>
      </c>
      <c r="P72">
        <v>400</v>
      </c>
      <c r="Q72">
        <v>26.5</v>
      </c>
      <c r="R72">
        <v>100</v>
      </c>
      <c r="S72">
        <v>27.35</v>
      </c>
      <c r="T72">
        <v>17398.05</v>
      </c>
      <c r="U72" t="s">
        <v>24</v>
      </c>
    </row>
    <row r="73" spans="1:21">
      <c r="A73">
        <v>71</v>
      </c>
      <c r="B73">
        <v>15000</v>
      </c>
      <c r="C73" s="8">
        <v>45197</v>
      </c>
      <c r="D73" t="s">
        <v>20</v>
      </c>
      <c r="E73" t="s">
        <v>94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50</v>
      </c>
      <c r="O73">
        <v>600</v>
      </c>
      <c r="P73">
        <v>50</v>
      </c>
      <c r="Q73">
        <v>2650</v>
      </c>
      <c r="R73">
        <v>600</v>
      </c>
      <c r="S73">
        <v>3841.1</v>
      </c>
      <c r="T73">
        <v>17398.05</v>
      </c>
      <c r="U73" t="s">
        <v>22</v>
      </c>
    </row>
    <row r="74" spans="1:21">
      <c r="A74">
        <v>72</v>
      </c>
      <c r="B74">
        <v>15000</v>
      </c>
      <c r="C74" s="8">
        <v>45197</v>
      </c>
      <c r="D74" t="s">
        <v>20</v>
      </c>
      <c r="E74" t="s">
        <v>95</v>
      </c>
      <c r="F74">
        <v>799</v>
      </c>
      <c r="G74">
        <v>24</v>
      </c>
      <c r="H74">
        <v>3.09677419354839</v>
      </c>
      <c r="I74">
        <v>100</v>
      </c>
      <c r="J74">
        <v>18.89</v>
      </c>
      <c r="K74">
        <v>61.5</v>
      </c>
      <c r="L74">
        <v>-4.45</v>
      </c>
      <c r="M74">
        <v>-6.74753601213041</v>
      </c>
      <c r="N74">
        <v>3250</v>
      </c>
      <c r="O74">
        <v>3400</v>
      </c>
      <c r="P74">
        <v>50</v>
      </c>
      <c r="Q74">
        <v>58</v>
      </c>
      <c r="R74">
        <v>600</v>
      </c>
      <c r="S74">
        <v>61.6</v>
      </c>
      <c r="T74">
        <v>17398.05</v>
      </c>
      <c r="U74" t="s">
        <v>24</v>
      </c>
    </row>
    <row r="75" spans="1:21">
      <c r="A75">
        <v>73</v>
      </c>
      <c r="B75">
        <v>15450</v>
      </c>
      <c r="C75" s="8">
        <v>45043</v>
      </c>
      <c r="D75" t="s">
        <v>20</v>
      </c>
      <c r="E75" t="s">
        <v>96</v>
      </c>
      <c r="F75">
        <v>2721</v>
      </c>
      <c r="G75">
        <v>265</v>
      </c>
      <c r="H75">
        <v>10.7899022801303</v>
      </c>
      <c r="I75">
        <v>2362</v>
      </c>
      <c r="J75">
        <v>0</v>
      </c>
      <c r="K75">
        <v>5.5</v>
      </c>
      <c r="L75">
        <v>-3.15</v>
      </c>
      <c r="M75">
        <v>-36.4161849710983</v>
      </c>
      <c r="N75">
        <v>2500</v>
      </c>
      <c r="O75">
        <v>11050</v>
      </c>
      <c r="P75">
        <v>500</v>
      </c>
      <c r="Q75">
        <v>5.1</v>
      </c>
      <c r="R75">
        <v>150</v>
      </c>
      <c r="S75">
        <v>5.5</v>
      </c>
      <c r="T75">
        <v>17398.05</v>
      </c>
      <c r="U75" t="s">
        <v>24</v>
      </c>
    </row>
    <row r="76" spans="1:21">
      <c r="A76">
        <v>74</v>
      </c>
      <c r="B76">
        <v>15450</v>
      </c>
      <c r="C76" s="8">
        <v>45043</v>
      </c>
      <c r="D76" t="s">
        <v>20</v>
      </c>
      <c r="E76" t="s">
        <v>97</v>
      </c>
      <c r="F76">
        <v>5</v>
      </c>
      <c r="G76">
        <v>0</v>
      </c>
      <c r="H76">
        <v>0</v>
      </c>
      <c r="I76">
        <v>2</v>
      </c>
      <c r="J76">
        <v>0</v>
      </c>
      <c r="K76">
        <v>1990</v>
      </c>
      <c r="L76">
        <v>242.3</v>
      </c>
      <c r="M76">
        <v>13.8639354580306</v>
      </c>
      <c r="N76">
        <v>6050</v>
      </c>
      <c r="O76">
        <v>5700</v>
      </c>
      <c r="P76">
        <v>1800</v>
      </c>
      <c r="Q76">
        <v>1867.3</v>
      </c>
      <c r="R76">
        <v>1450</v>
      </c>
      <c r="S76">
        <v>2083.2</v>
      </c>
      <c r="T76">
        <v>17398.05</v>
      </c>
      <c r="U76" t="s">
        <v>22</v>
      </c>
    </row>
    <row r="77" spans="1:21">
      <c r="A77">
        <v>75</v>
      </c>
      <c r="B77">
        <v>15450</v>
      </c>
      <c r="C77" s="8">
        <v>45071</v>
      </c>
      <c r="D77" t="s">
        <v>20</v>
      </c>
      <c r="E77" t="s">
        <v>98</v>
      </c>
      <c r="F77">
        <v>907</v>
      </c>
      <c r="G77">
        <v>101</v>
      </c>
      <c r="H77">
        <v>12.531017369727</v>
      </c>
      <c r="I77">
        <v>185</v>
      </c>
      <c r="J77">
        <v>0</v>
      </c>
      <c r="K77">
        <v>19.3</v>
      </c>
      <c r="L77">
        <v>-4.45</v>
      </c>
      <c r="M77">
        <v>-18.7368421052632</v>
      </c>
      <c r="N77">
        <v>13200</v>
      </c>
      <c r="O77">
        <v>2250</v>
      </c>
      <c r="P77">
        <v>1000</v>
      </c>
      <c r="Q77">
        <v>19.15</v>
      </c>
      <c r="R77">
        <v>50</v>
      </c>
      <c r="S77">
        <v>24</v>
      </c>
      <c r="T77">
        <v>17398.05</v>
      </c>
      <c r="U77" t="s">
        <v>24</v>
      </c>
    </row>
    <row r="78" spans="1:21">
      <c r="A78">
        <v>76</v>
      </c>
      <c r="B78">
        <v>15450</v>
      </c>
      <c r="C78" s="8">
        <v>45071</v>
      </c>
      <c r="D78" t="s">
        <v>20</v>
      </c>
      <c r="E78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3600</v>
      </c>
      <c r="O78">
        <v>3550</v>
      </c>
      <c r="P78">
        <v>1750</v>
      </c>
      <c r="Q78">
        <v>1801.05</v>
      </c>
      <c r="R78">
        <v>1750</v>
      </c>
      <c r="S78">
        <v>2199.7</v>
      </c>
      <c r="T78">
        <v>17398.05</v>
      </c>
      <c r="U78" t="s">
        <v>22</v>
      </c>
    </row>
    <row r="79" spans="1:21">
      <c r="A79">
        <v>77</v>
      </c>
      <c r="B79">
        <v>15450</v>
      </c>
      <c r="C79" s="8">
        <v>45036</v>
      </c>
      <c r="D79" t="s">
        <v>20</v>
      </c>
      <c r="E79" t="s">
        <v>100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1750</v>
      </c>
      <c r="O79">
        <v>1750</v>
      </c>
      <c r="P79">
        <v>1750</v>
      </c>
      <c r="Q79">
        <v>1782.6</v>
      </c>
      <c r="R79">
        <v>1750</v>
      </c>
      <c r="S79">
        <v>2135.05</v>
      </c>
      <c r="T79">
        <v>17398.05</v>
      </c>
      <c r="U79" t="s">
        <v>22</v>
      </c>
    </row>
    <row r="80" spans="1:21">
      <c r="A80">
        <v>78</v>
      </c>
      <c r="B80">
        <v>15450</v>
      </c>
      <c r="C80" s="8">
        <v>45036</v>
      </c>
      <c r="D80" t="s">
        <v>20</v>
      </c>
      <c r="E80" t="s">
        <v>101</v>
      </c>
      <c r="F80">
        <v>1</v>
      </c>
      <c r="G80">
        <v>1</v>
      </c>
      <c r="H80">
        <v>0</v>
      </c>
      <c r="I80">
        <v>9</v>
      </c>
      <c r="J80">
        <v>25.02</v>
      </c>
      <c r="K80">
        <v>3.35</v>
      </c>
      <c r="L80">
        <v>-12.4</v>
      </c>
      <c r="M80">
        <v>-78.7301587301587</v>
      </c>
      <c r="N80">
        <v>13150</v>
      </c>
      <c r="O80">
        <v>0</v>
      </c>
      <c r="P80">
        <v>900</v>
      </c>
      <c r="Q80">
        <v>2.75</v>
      </c>
      <c r="R80">
        <v>0</v>
      </c>
      <c r="S80">
        <v>0</v>
      </c>
      <c r="T80">
        <v>17398.05</v>
      </c>
      <c r="U80" t="s">
        <v>24</v>
      </c>
    </row>
    <row r="81" spans="1:21">
      <c r="A81">
        <v>79</v>
      </c>
      <c r="B81">
        <v>15450</v>
      </c>
      <c r="C81" s="8">
        <v>45050</v>
      </c>
      <c r="D81" t="s">
        <v>20</v>
      </c>
      <c r="E81" t="s">
        <v>102</v>
      </c>
      <c r="F81">
        <v>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4700</v>
      </c>
      <c r="O81">
        <v>0</v>
      </c>
      <c r="P81">
        <v>200</v>
      </c>
      <c r="Q81">
        <v>5</v>
      </c>
      <c r="R81">
        <v>0</v>
      </c>
      <c r="S81">
        <v>0</v>
      </c>
      <c r="T81">
        <v>17398.05</v>
      </c>
      <c r="U81" t="s">
        <v>24</v>
      </c>
    </row>
    <row r="82" spans="1:21">
      <c r="A82">
        <v>80</v>
      </c>
      <c r="B82">
        <v>15450</v>
      </c>
      <c r="C82" s="8">
        <v>45022</v>
      </c>
      <c r="D82" t="s">
        <v>20</v>
      </c>
      <c r="E82" t="s">
        <v>103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8100</v>
      </c>
      <c r="O82">
        <v>8100</v>
      </c>
      <c r="P82">
        <v>1800</v>
      </c>
      <c r="Q82">
        <v>1913.7</v>
      </c>
      <c r="R82">
        <v>1800</v>
      </c>
      <c r="S82">
        <v>1984.05</v>
      </c>
      <c r="T82">
        <v>17398.05</v>
      </c>
      <c r="U82" t="s">
        <v>22</v>
      </c>
    </row>
    <row r="83" spans="1:21">
      <c r="A83">
        <v>81</v>
      </c>
      <c r="B83">
        <v>15450</v>
      </c>
      <c r="C83" s="8">
        <v>45022</v>
      </c>
      <c r="D83" t="s">
        <v>20</v>
      </c>
      <c r="E83" t="s">
        <v>104</v>
      </c>
      <c r="F83">
        <v>10668</v>
      </c>
      <c r="G83">
        <v>503</v>
      </c>
      <c r="H83">
        <v>4.94835218888342</v>
      </c>
      <c r="I83">
        <v>46281</v>
      </c>
      <c r="J83">
        <v>0</v>
      </c>
      <c r="K83">
        <v>0.6</v>
      </c>
      <c r="L83">
        <v>-0.85</v>
      </c>
      <c r="M83">
        <v>-58.6206896551724</v>
      </c>
      <c r="N83">
        <v>171000</v>
      </c>
      <c r="O83">
        <v>66600</v>
      </c>
      <c r="P83">
        <v>9000</v>
      </c>
      <c r="Q83">
        <v>0.6</v>
      </c>
      <c r="R83">
        <v>50</v>
      </c>
      <c r="S83">
        <v>0.65</v>
      </c>
      <c r="T83">
        <v>17398.05</v>
      </c>
      <c r="U83" t="s">
        <v>24</v>
      </c>
    </row>
    <row r="84" spans="1:21">
      <c r="A84">
        <v>82</v>
      </c>
      <c r="B84">
        <v>15450</v>
      </c>
      <c r="C84" s="8">
        <v>45029</v>
      </c>
      <c r="D84" t="s">
        <v>20</v>
      </c>
      <c r="E84" t="s">
        <v>105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4500</v>
      </c>
      <c r="O84">
        <v>4500</v>
      </c>
      <c r="P84">
        <v>1500</v>
      </c>
      <c r="Q84">
        <v>1854.2</v>
      </c>
      <c r="R84">
        <v>1500</v>
      </c>
      <c r="S84">
        <v>2018.75</v>
      </c>
      <c r="T84">
        <v>17398.05</v>
      </c>
      <c r="U84" t="s">
        <v>22</v>
      </c>
    </row>
    <row r="85" spans="1:21">
      <c r="A85">
        <v>83</v>
      </c>
      <c r="B85">
        <v>15450</v>
      </c>
      <c r="C85" s="8">
        <v>45029</v>
      </c>
      <c r="D85" t="s">
        <v>20</v>
      </c>
      <c r="E85" t="s">
        <v>106</v>
      </c>
      <c r="F85">
        <v>510</v>
      </c>
      <c r="G85">
        <v>193</v>
      </c>
      <c r="H85">
        <v>60.8832807570978</v>
      </c>
      <c r="I85">
        <v>542</v>
      </c>
      <c r="J85">
        <v>0</v>
      </c>
      <c r="K85">
        <v>2.05</v>
      </c>
      <c r="L85">
        <v>-1.4</v>
      </c>
      <c r="M85">
        <v>-40.5797101449275</v>
      </c>
      <c r="N85">
        <v>23250</v>
      </c>
      <c r="O85">
        <v>11850</v>
      </c>
      <c r="P85">
        <v>1800</v>
      </c>
      <c r="Q85">
        <v>1.75</v>
      </c>
      <c r="R85">
        <v>350</v>
      </c>
      <c r="S85">
        <v>2.1</v>
      </c>
      <c r="T85">
        <v>17398.05</v>
      </c>
      <c r="U85" t="s">
        <v>24</v>
      </c>
    </row>
    <row r="86" spans="1:21">
      <c r="A86">
        <v>84</v>
      </c>
      <c r="B86">
        <v>15500</v>
      </c>
      <c r="C86" s="8">
        <v>45043</v>
      </c>
      <c r="D86" t="s">
        <v>20</v>
      </c>
      <c r="E86" t="s">
        <v>107</v>
      </c>
      <c r="F86">
        <v>29404</v>
      </c>
      <c r="G86">
        <v>-5149</v>
      </c>
      <c r="H86">
        <v>-14.9017451451394</v>
      </c>
      <c r="I86">
        <v>6128</v>
      </c>
      <c r="J86">
        <v>0</v>
      </c>
      <c r="K86">
        <v>1973</v>
      </c>
      <c r="L86">
        <v>22.2</v>
      </c>
      <c r="M86">
        <v>1.13799466885381</v>
      </c>
      <c r="N86">
        <v>6100</v>
      </c>
      <c r="O86">
        <v>7300</v>
      </c>
      <c r="P86">
        <v>50</v>
      </c>
      <c r="Q86">
        <v>1970</v>
      </c>
      <c r="R86">
        <v>250</v>
      </c>
      <c r="S86">
        <v>1977.75</v>
      </c>
      <c r="T86">
        <v>17398.05</v>
      </c>
      <c r="U86" t="s">
        <v>22</v>
      </c>
    </row>
    <row r="87" spans="1:21">
      <c r="A87">
        <v>85</v>
      </c>
      <c r="B87">
        <v>15500</v>
      </c>
      <c r="C87" s="8">
        <v>45043</v>
      </c>
      <c r="D87" t="s">
        <v>20</v>
      </c>
      <c r="E87" t="s">
        <v>108</v>
      </c>
      <c r="F87">
        <v>47345</v>
      </c>
      <c r="G87">
        <v>-1898</v>
      </c>
      <c r="H87">
        <v>-3.85435493369616</v>
      </c>
      <c r="I87">
        <v>12546</v>
      </c>
      <c r="J87">
        <v>22.58</v>
      </c>
      <c r="K87">
        <v>6</v>
      </c>
      <c r="L87">
        <v>-3.2</v>
      </c>
      <c r="M87">
        <v>-34.7826086956522</v>
      </c>
      <c r="N87">
        <v>19050</v>
      </c>
      <c r="O87">
        <v>15950</v>
      </c>
      <c r="P87">
        <v>800</v>
      </c>
      <c r="Q87">
        <v>6</v>
      </c>
      <c r="R87">
        <v>1750</v>
      </c>
      <c r="S87">
        <v>6.1</v>
      </c>
      <c r="T87">
        <v>17398.05</v>
      </c>
      <c r="U87" t="s">
        <v>24</v>
      </c>
    </row>
    <row r="88" spans="1:21">
      <c r="A88">
        <v>86</v>
      </c>
      <c r="B88">
        <v>15500</v>
      </c>
      <c r="C88" s="8">
        <v>45050</v>
      </c>
      <c r="D88" t="s">
        <v>20</v>
      </c>
      <c r="E88" t="s">
        <v>109</v>
      </c>
      <c r="F88">
        <v>15</v>
      </c>
      <c r="G88">
        <v>13</v>
      </c>
      <c r="H88">
        <v>650</v>
      </c>
      <c r="I88">
        <v>17</v>
      </c>
      <c r="J88">
        <v>0</v>
      </c>
      <c r="K88">
        <v>9.3</v>
      </c>
      <c r="L88">
        <v>-2.7</v>
      </c>
      <c r="M88">
        <v>-22.5</v>
      </c>
      <c r="N88">
        <v>3050</v>
      </c>
      <c r="O88">
        <v>0</v>
      </c>
      <c r="P88">
        <v>300</v>
      </c>
      <c r="Q88">
        <v>3.3</v>
      </c>
      <c r="R88">
        <v>0</v>
      </c>
      <c r="S88">
        <v>0</v>
      </c>
      <c r="T88">
        <v>17398.05</v>
      </c>
      <c r="U88" t="s">
        <v>24</v>
      </c>
    </row>
    <row r="89" spans="1:21">
      <c r="A89">
        <v>87</v>
      </c>
      <c r="B89">
        <v>15500</v>
      </c>
      <c r="C89" s="8">
        <v>45071</v>
      </c>
      <c r="D89" t="s">
        <v>20</v>
      </c>
      <c r="E89" t="s">
        <v>110</v>
      </c>
      <c r="F89">
        <v>4002</v>
      </c>
      <c r="G89">
        <v>451</v>
      </c>
      <c r="H89">
        <v>12.7006477048719</v>
      </c>
      <c r="I89">
        <v>2111</v>
      </c>
      <c r="J89">
        <v>19.56</v>
      </c>
      <c r="K89">
        <v>19</v>
      </c>
      <c r="L89">
        <v>-5.15</v>
      </c>
      <c r="M89">
        <v>-21.3250517598344</v>
      </c>
      <c r="N89">
        <v>30350</v>
      </c>
      <c r="O89">
        <v>12550</v>
      </c>
      <c r="P89">
        <v>100</v>
      </c>
      <c r="Q89">
        <v>19.1</v>
      </c>
      <c r="R89">
        <v>100</v>
      </c>
      <c r="S89">
        <v>19.5</v>
      </c>
      <c r="T89">
        <v>17398.05</v>
      </c>
      <c r="U89" t="s">
        <v>24</v>
      </c>
    </row>
    <row r="90" spans="1:21">
      <c r="A90">
        <v>88</v>
      </c>
      <c r="B90">
        <v>15500</v>
      </c>
      <c r="C90" s="8">
        <v>45071</v>
      </c>
      <c r="D90" t="s">
        <v>20</v>
      </c>
      <c r="E90" t="s">
        <v>111</v>
      </c>
      <c r="F90">
        <v>119</v>
      </c>
      <c r="G90">
        <v>0</v>
      </c>
      <c r="H90">
        <v>0</v>
      </c>
      <c r="I90">
        <v>3</v>
      </c>
      <c r="J90">
        <v>0</v>
      </c>
      <c r="K90">
        <v>1960</v>
      </c>
      <c r="L90">
        <v>55.3499999999999</v>
      </c>
      <c r="M90">
        <v>2.90604573018664</v>
      </c>
      <c r="N90">
        <v>5550</v>
      </c>
      <c r="O90">
        <v>4200</v>
      </c>
      <c r="P90">
        <v>50</v>
      </c>
      <c r="Q90">
        <v>2011.95</v>
      </c>
      <c r="R90">
        <v>500</v>
      </c>
      <c r="S90">
        <v>2045.9</v>
      </c>
      <c r="T90">
        <v>17398.05</v>
      </c>
      <c r="U90" t="s">
        <v>22</v>
      </c>
    </row>
    <row r="91" spans="1:21">
      <c r="A91">
        <v>89</v>
      </c>
      <c r="B91">
        <v>15500</v>
      </c>
      <c r="C91" s="8">
        <v>45022</v>
      </c>
      <c r="D91" t="s">
        <v>20</v>
      </c>
      <c r="E91" t="s">
        <v>112</v>
      </c>
      <c r="F91">
        <v>51825</v>
      </c>
      <c r="G91">
        <v>-7030</v>
      </c>
      <c r="H91">
        <v>-11.9446096338459</v>
      </c>
      <c r="I91">
        <v>83923</v>
      </c>
      <c r="J91">
        <v>46.53</v>
      </c>
      <c r="K91">
        <v>0.6</v>
      </c>
      <c r="L91">
        <v>-0.9</v>
      </c>
      <c r="M91">
        <v>-60</v>
      </c>
      <c r="N91">
        <v>529200</v>
      </c>
      <c r="O91">
        <v>98550</v>
      </c>
      <c r="P91">
        <v>23900</v>
      </c>
      <c r="Q91">
        <v>0.6</v>
      </c>
      <c r="R91">
        <v>23500</v>
      </c>
      <c r="S91">
        <v>0.65</v>
      </c>
      <c r="T91">
        <v>17398.05</v>
      </c>
      <c r="U91" t="s">
        <v>24</v>
      </c>
    </row>
    <row r="92" spans="1:21">
      <c r="A92">
        <v>90</v>
      </c>
      <c r="B92">
        <v>15500</v>
      </c>
      <c r="C92" s="8">
        <v>45022</v>
      </c>
      <c r="D92" t="s">
        <v>20</v>
      </c>
      <c r="E92" t="s">
        <v>113</v>
      </c>
      <c r="F92">
        <v>5</v>
      </c>
      <c r="G92">
        <v>-12</v>
      </c>
      <c r="H92">
        <v>-70.5882352941177</v>
      </c>
      <c r="I92">
        <v>29</v>
      </c>
      <c r="J92">
        <v>0</v>
      </c>
      <c r="K92">
        <v>1900</v>
      </c>
      <c r="L92">
        <v>49</v>
      </c>
      <c r="M92">
        <v>2.64721772015127</v>
      </c>
      <c r="N92">
        <v>8600</v>
      </c>
      <c r="O92">
        <v>9750</v>
      </c>
      <c r="P92">
        <v>300</v>
      </c>
      <c r="Q92">
        <v>1892.65</v>
      </c>
      <c r="R92">
        <v>50</v>
      </c>
      <c r="S92">
        <v>1906.35</v>
      </c>
      <c r="T92">
        <v>17398.05</v>
      </c>
      <c r="U92" t="s">
        <v>22</v>
      </c>
    </row>
    <row r="93" spans="1:21">
      <c r="A93">
        <v>91</v>
      </c>
      <c r="B93">
        <v>15500</v>
      </c>
      <c r="C93" s="8">
        <v>45029</v>
      </c>
      <c r="D93" t="s">
        <v>20</v>
      </c>
      <c r="E93" t="s">
        <v>114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6050</v>
      </c>
      <c r="O93">
        <v>4550</v>
      </c>
      <c r="P93">
        <v>2450</v>
      </c>
      <c r="Q93">
        <v>1828.7</v>
      </c>
      <c r="R93">
        <v>450</v>
      </c>
      <c r="S93">
        <v>2022.4</v>
      </c>
      <c r="T93">
        <v>17398.05</v>
      </c>
      <c r="U93" t="s">
        <v>22</v>
      </c>
    </row>
    <row r="94" spans="1:21">
      <c r="A94">
        <v>92</v>
      </c>
      <c r="B94">
        <v>15500</v>
      </c>
      <c r="C94" s="8">
        <v>45029</v>
      </c>
      <c r="D94" t="s">
        <v>20</v>
      </c>
      <c r="E94" t="s">
        <v>115</v>
      </c>
      <c r="F94">
        <v>2364</v>
      </c>
      <c r="G94">
        <v>324</v>
      </c>
      <c r="H94">
        <v>15.8823529411765</v>
      </c>
      <c r="I94">
        <v>2603</v>
      </c>
      <c r="J94">
        <v>29.8</v>
      </c>
      <c r="K94">
        <v>2.25</v>
      </c>
      <c r="L94">
        <v>-1.35</v>
      </c>
      <c r="M94">
        <v>-37.5</v>
      </c>
      <c r="N94">
        <v>14450</v>
      </c>
      <c r="O94">
        <v>12700</v>
      </c>
      <c r="P94">
        <v>650</v>
      </c>
      <c r="Q94">
        <v>2.05</v>
      </c>
      <c r="R94">
        <v>1400</v>
      </c>
      <c r="S94">
        <v>2.25</v>
      </c>
      <c r="T94">
        <v>17398.05</v>
      </c>
      <c r="U94" t="s">
        <v>24</v>
      </c>
    </row>
    <row r="95" spans="1:21">
      <c r="A95">
        <v>93</v>
      </c>
      <c r="B95">
        <v>15500</v>
      </c>
      <c r="C95" s="8">
        <v>45036</v>
      </c>
      <c r="D95" t="s">
        <v>20</v>
      </c>
      <c r="E95" t="s">
        <v>116</v>
      </c>
      <c r="F95">
        <v>156</v>
      </c>
      <c r="G95">
        <v>49</v>
      </c>
      <c r="H95">
        <v>45.7943925233645</v>
      </c>
      <c r="I95">
        <v>178</v>
      </c>
      <c r="J95">
        <v>0</v>
      </c>
      <c r="K95">
        <v>3.2</v>
      </c>
      <c r="L95">
        <v>-2.4</v>
      </c>
      <c r="M95">
        <v>-42.8571428571428</v>
      </c>
      <c r="N95">
        <v>7100</v>
      </c>
      <c r="O95">
        <v>2100</v>
      </c>
      <c r="P95">
        <v>500</v>
      </c>
      <c r="Q95">
        <v>3.15</v>
      </c>
      <c r="R95">
        <v>150</v>
      </c>
      <c r="S95">
        <v>3.5</v>
      </c>
      <c r="T95">
        <v>17398.05</v>
      </c>
      <c r="U95" t="s">
        <v>24</v>
      </c>
    </row>
    <row r="96" spans="1:21">
      <c r="A96">
        <v>94</v>
      </c>
      <c r="B96">
        <v>15500</v>
      </c>
      <c r="C96" s="8">
        <v>45036</v>
      </c>
      <c r="D96" t="s">
        <v>20</v>
      </c>
      <c r="E96" t="s">
        <v>117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1750</v>
      </c>
      <c r="O96">
        <v>1750</v>
      </c>
      <c r="P96">
        <v>1750</v>
      </c>
      <c r="Q96">
        <v>1744.65</v>
      </c>
      <c r="R96">
        <v>1750</v>
      </c>
      <c r="S96">
        <v>2065.75</v>
      </c>
      <c r="T96">
        <v>17398.05</v>
      </c>
      <c r="U96" t="s">
        <v>22</v>
      </c>
    </row>
    <row r="97" spans="1:21">
      <c r="A97">
        <v>95</v>
      </c>
      <c r="B97">
        <v>15500</v>
      </c>
      <c r="C97" s="8">
        <v>45106</v>
      </c>
      <c r="D97" t="s">
        <v>20</v>
      </c>
      <c r="E97" t="s">
        <v>118</v>
      </c>
      <c r="F97">
        <v>40.5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17398.05</v>
      </c>
      <c r="U97" t="s">
        <v>22</v>
      </c>
    </row>
    <row r="98" spans="1:21">
      <c r="A98">
        <v>96</v>
      </c>
      <c r="B98">
        <v>15550</v>
      </c>
      <c r="C98" s="8">
        <v>45036</v>
      </c>
      <c r="D98" t="s">
        <v>20</v>
      </c>
      <c r="E98" t="s">
        <v>119</v>
      </c>
      <c r="F98">
        <v>30</v>
      </c>
      <c r="G98">
        <v>25</v>
      </c>
      <c r="H98">
        <v>500</v>
      </c>
      <c r="I98">
        <v>37</v>
      </c>
      <c r="J98">
        <v>0</v>
      </c>
      <c r="K98">
        <v>3.05</v>
      </c>
      <c r="L98">
        <v>-2.25</v>
      </c>
      <c r="M98">
        <v>-42.4528301886792</v>
      </c>
      <c r="N98">
        <v>20350</v>
      </c>
      <c r="O98">
        <v>150</v>
      </c>
      <c r="P98">
        <v>600</v>
      </c>
      <c r="Q98">
        <v>2.9</v>
      </c>
      <c r="R98">
        <v>150</v>
      </c>
      <c r="S98">
        <v>3.6</v>
      </c>
      <c r="T98">
        <v>17398.05</v>
      </c>
      <c r="U98" t="s">
        <v>24</v>
      </c>
    </row>
    <row r="99" spans="1:21">
      <c r="A99">
        <v>97</v>
      </c>
      <c r="B99">
        <v>15550</v>
      </c>
      <c r="C99" s="8">
        <v>45036</v>
      </c>
      <c r="D99" t="s">
        <v>20</v>
      </c>
      <c r="E99" t="s">
        <v>120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1750</v>
      </c>
      <c r="O99">
        <v>1750</v>
      </c>
      <c r="P99">
        <v>1750</v>
      </c>
      <c r="Q99">
        <v>1698.35</v>
      </c>
      <c r="R99">
        <v>1750</v>
      </c>
      <c r="S99">
        <v>2016.65</v>
      </c>
      <c r="T99">
        <v>17398.05</v>
      </c>
      <c r="U99" t="s">
        <v>22</v>
      </c>
    </row>
    <row r="100" spans="1:21">
      <c r="A100">
        <v>98</v>
      </c>
      <c r="B100">
        <v>15550</v>
      </c>
      <c r="C100" s="8">
        <v>45043</v>
      </c>
      <c r="D100" t="s">
        <v>20</v>
      </c>
      <c r="E100" t="s">
        <v>121</v>
      </c>
      <c r="F100">
        <v>6</v>
      </c>
      <c r="G100">
        <v>0</v>
      </c>
      <c r="H100">
        <v>0</v>
      </c>
      <c r="I100">
        <v>1</v>
      </c>
      <c r="J100">
        <v>0</v>
      </c>
      <c r="K100">
        <v>1925</v>
      </c>
      <c r="L100">
        <v>325</v>
      </c>
      <c r="M100">
        <v>20.3125</v>
      </c>
      <c r="N100">
        <v>6050</v>
      </c>
      <c r="O100">
        <v>2950</v>
      </c>
      <c r="P100">
        <v>1500</v>
      </c>
      <c r="Q100">
        <v>1795.7</v>
      </c>
      <c r="R100">
        <v>200</v>
      </c>
      <c r="S100">
        <v>1968.5</v>
      </c>
      <c r="T100">
        <v>17398.05</v>
      </c>
      <c r="U100" t="s">
        <v>22</v>
      </c>
    </row>
    <row r="101" spans="1:21">
      <c r="A101">
        <v>99</v>
      </c>
      <c r="B101">
        <v>15550</v>
      </c>
      <c r="C101" s="8">
        <v>45043</v>
      </c>
      <c r="D101" t="s">
        <v>20</v>
      </c>
      <c r="E101" t="s">
        <v>122</v>
      </c>
      <c r="F101">
        <v>198</v>
      </c>
      <c r="G101">
        <v>-70</v>
      </c>
      <c r="H101">
        <v>-26.1194029850746</v>
      </c>
      <c r="I101">
        <v>251</v>
      </c>
      <c r="J101">
        <v>0</v>
      </c>
      <c r="K101">
        <v>5.8</v>
      </c>
      <c r="L101">
        <v>-3.3</v>
      </c>
      <c r="M101">
        <v>-36.2637362637363</v>
      </c>
      <c r="N101">
        <v>13650</v>
      </c>
      <c r="O101">
        <v>200</v>
      </c>
      <c r="P101">
        <v>100</v>
      </c>
      <c r="Q101">
        <v>5.65</v>
      </c>
      <c r="R101">
        <v>200</v>
      </c>
      <c r="S101">
        <v>6.4</v>
      </c>
      <c r="T101">
        <v>17398.05</v>
      </c>
      <c r="U101" t="s">
        <v>24</v>
      </c>
    </row>
    <row r="102" spans="1:21">
      <c r="A102">
        <v>100</v>
      </c>
      <c r="B102">
        <v>15550</v>
      </c>
      <c r="C102" s="8">
        <v>45050</v>
      </c>
      <c r="D102" t="s">
        <v>20</v>
      </c>
      <c r="E102" t="s">
        <v>123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3800</v>
      </c>
      <c r="O102">
        <v>0</v>
      </c>
      <c r="P102">
        <v>400</v>
      </c>
      <c r="Q102">
        <v>3.4</v>
      </c>
      <c r="R102">
        <v>0</v>
      </c>
      <c r="S102">
        <v>0</v>
      </c>
      <c r="T102">
        <v>17398.05</v>
      </c>
      <c r="U102" t="s">
        <v>24</v>
      </c>
    </row>
    <row r="103" spans="1:21">
      <c r="A103">
        <v>101</v>
      </c>
      <c r="B103">
        <v>15550</v>
      </c>
      <c r="C103" s="8">
        <v>45071</v>
      </c>
      <c r="D103" t="s">
        <v>20</v>
      </c>
      <c r="E103" t="s">
        <v>124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3600</v>
      </c>
      <c r="O103">
        <v>1750</v>
      </c>
      <c r="P103">
        <v>50</v>
      </c>
      <c r="Q103">
        <v>1685.15</v>
      </c>
      <c r="R103">
        <v>1750</v>
      </c>
      <c r="S103">
        <v>2134.95</v>
      </c>
      <c r="T103">
        <v>17398.05</v>
      </c>
      <c r="U103" t="s">
        <v>22</v>
      </c>
    </row>
    <row r="104" spans="1:21">
      <c r="A104">
        <v>102</v>
      </c>
      <c r="B104">
        <v>15550</v>
      </c>
      <c r="C104" s="8">
        <v>45071</v>
      </c>
      <c r="D104" t="s">
        <v>20</v>
      </c>
      <c r="E104" t="s">
        <v>125</v>
      </c>
      <c r="F104">
        <v>284</v>
      </c>
      <c r="G104">
        <v>7</v>
      </c>
      <c r="H104">
        <v>2.52707581227437</v>
      </c>
      <c r="I104">
        <v>10</v>
      </c>
      <c r="J104">
        <v>0</v>
      </c>
      <c r="K104">
        <v>23</v>
      </c>
      <c r="L104">
        <v>-2.3</v>
      </c>
      <c r="M104">
        <v>-9.09090909090909</v>
      </c>
      <c r="N104">
        <v>11650</v>
      </c>
      <c r="O104">
        <v>1750</v>
      </c>
      <c r="P104">
        <v>300</v>
      </c>
      <c r="Q104">
        <v>13.5</v>
      </c>
      <c r="R104">
        <v>1750</v>
      </c>
      <c r="S104">
        <v>32.9</v>
      </c>
      <c r="T104">
        <v>17398.05</v>
      </c>
      <c r="U104" t="s">
        <v>24</v>
      </c>
    </row>
    <row r="105" spans="1:21">
      <c r="A105">
        <v>103</v>
      </c>
      <c r="B105">
        <v>15550</v>
      </c>
      <c r="C105" s="8">
        <v>45029</v>
      </c>
      <c r="D105" t="s">
        <v>20</v>
      </c>
      <c r="E105" t="s">
        <v>126</v>
      </c>
      <c r="F105">
        <v>181</v>
      </c>
      <c r="G105">
        <v>47</v>
      </c>
      <c r="H105">
        <v>35.0746268656716</v>
      </c>
      <c r="I105">
        <v>97</v>
      </c>
      <c r="J105">
        <v>0</v>
      </c>
      <c r="K105">
        <v>2.05</v>
      </c>
      <c r="L105">
        <v>-1.65</v>
      </c>
      <c r="M105">
        <v>-44.5945945945946</v>
      </c>
      <c r="N105">
        <v>22350</v>
      </c>
      <c r="O105">
        <v>9950</v>
      </c>
      <c r="P105">
        <v>800</v>
      </c>
      <c r="Q105">
        <v>1.95</v>
      </c>
      <c r="R105">
        <v>350</v>
      </c>
      <c r="S105">
        <v>2.2</v>
      </c>
      <c r="T105">
        <v>17398.05</v>
      </c>
      <c r="U105" t="s">
        <v>24</v>
      </c>
    </row>
    <row r="106" spans="1:21">
      <c r="A106">
        <v>104</v>
      </c>
      <c r="B106">
        <v>15550</v>
      </c>
      <c r="C106" s="8">
        <v>45029</v>
      </c>
      <c r="D106" t="s">
        <v>20</v>
      </c>
      <c r="E106" t="s">
        <v>127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4250</v>
      </c>
      <c r="O106">
        <v>4250</v>
      </c>
      <c r="P106">
        <v>1500</v>
      </c>
      <c r="Q106">
        <v>1758.1</v>
      </c>
      <c r="R106">
        <v>1500</v>
      </c>
      <c r="S106">
        <v>1966.95</v>
      </c>
      <c r="T106">
        <v>17398.05</v>
      </c>
      <c r="U106" t="s">
        <v>22</v>
      </c>
    </row>
    <row r="107" spans="1:21">
      <c r="A107">
        <v>105</v>
      </c>
      <c r="B107">
        <v>15550</v>
      </c>
      <c r="C107" s="8">
        <v>45022</v>
      </c>
      <c r="D107" t="s">
        <v>20</v>
      </c>
      <c r="E107" t="s">
        <v>128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8100</v>
      </c>
      <c r="O107">
        <v>9600</v>
      </c>
      <c r="P107">
        <v>1800</v>
      </c>
      <c r="Q107">
        <v>1816.25</v>
      </c>
      <c r="R107">
        <v>1500</v>
      </c>
      <c r="S107">
        <v>1922.5</v>
      </c>
      <c r="T107">
        <v>17398.05</v>
      </c>
      <c r="U107" t="s">
        <v>22</v>
      </c>
    </row>
    <row r="108" spans="1:21">
      <c r="A108">
        <v>106</v>
      </c>
      <c r="B108">
        <v>15550</v>
      </c>
      <c r="C108" s="8">
        <v>45022</v>
      </c>
      <c r="D108" t="s">
        <v>20</v>
      </c>
      <c r="E108" t="s">
        <v>129</v>
      </c>
      <c r="F108">
        <v>2369</v>
      </c>
      <c r="G108">
        <v>-417</v>
      </c>
      <c r="H108">
        <v>-14.967695620962</v>
      </c>
      <c r="I108">
        <v>7836</v>
      </c>
      <c r="J108">
        <v>0</v>
      </c>
      <c r="K108">
        <v>0.95</v>
      </c>
      <c r="L108">
        <v>-0.65</v>
      </c>
      <c r="M108">
        <v>-40.625</v>
      </c>
      <c r="N108">
        <v>55800</v>
      </c>
      <c r="O108">
        <v>45150</v>
      </c>
      <c r="P108">
        <v>6600</v>
      </c>
      <c r="Q108">
        <v>0.65</v>
      </c>
      <c r="R108">
        <v>1950</v>
      </c>
      <c r="S108">
        <v>0.95</v>
      </c>
      <c r="T108">
        <v>17398.05</v>
      </c>
      <c r="U108" t="s">
        <v>24</v>
      </c>
    </row>
    <row r="109" spans="1:21">
      <c r="A109">
        <v>107</v>
      </c>
      <c r="B109">
        <v>15600</v>
      </c>
      <c r="C109" s="8">
        <v>45036</v>
      </c>
      <c r="D109" t="s">
        <v>20</v>
      </c>
      <c r="E109" t="s">
        <v>130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1750</v>
      </c>
      <c r="O109">
        <v>1750</v>
      </c>
      <c r="P109">
        <v>1750</v>
      </c>
      <c r="Q109">
        <v>1647.5</v>
      </c>
      <c r="R109">
        <v>1750</v>
      </c>
      <c r="S109">
        <v>1959.3</v>
      </c>
      <c r="T109">
        <v>17398.05</v>
      </c>
      <c r="U109" t="s">
        <v>22</v>
      </c>
    </row>
    <row r="110" spans="1:21">
      <c r="A110">
        <v>108</v>
      </c>
      <c r="B110">
        <v>15600</v>
      </c>
      <c r="C110" s="8">
        <v>45036</v>
      </c>
      <c r="D110" t="s">
        <v>20</v>
      </c>
      <c r="E110" t="s">
        <v>131</v>
      </c>
      <c r="F110">
        <v>72</v>
      </c>
      <c r="G110">
        <v>28</v>
      </c>
      <c r="H110">
        <v>63.6363636363636</v>
      </c>
      <c r="I110">
        <v>79</v>
      </c>
      <c r="J110">
        <v>23.16</v>
      </c>
      <c r="K110">
        <v>3.2</v>
      </c>
      <c r="L110">
        <v>-2.2</v>
      </c>
      <c r="M110">
        <v>-40.7407407407407</v>
      </c>
      <c r="N110">
        <v>10300</v>
      </c>
      <c r="O110">
        <v>1350</v>
      </c>
      <c r="P110">
        <v>100</v>
      </c>
      <c r="Q110">
        <v>3</v>
      </c>
      <c r="R110">
        <v>250</v>
      </c>
      <c r="S110">
        <v>5.4</v>
      </c>
      <c r="T110">
        <v>17398.05</v>
      </c>
      <c r="U110" t="s">
        <v>24</v>
      </c>
    </row>
    <row r="111" spans="1:21">
      <c r="A111">
        <v>109</v>
      </c>
      <c r="B111">
        <v>15600</v>
      </c>
      <c r="C111" s="8">
        <v>45043</v>
      </c>
      <c r="D111" t="s">
        <v>20</v>
      </c>
      <c r="E111" t="s">
        <v>132</v>
      </c>
      <c r="F111">
        <v>181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6050</v>
      </c>
      <c r="O111">
        <v>6050</v>
      </c>
      <c r="P111">
        <v>1500</v>
      </c>
      <c r="Q111">
        <v>1670.2</v>
      </c>
      <c r="R111">
        <v>1500</v>
      </c>
      <c r="S111">
        <v>1998.55</v>
      </c>
      <c r="T111">
        <v>17398.05</v>
      </c>
      <c r="U111" t="s">
        <v>22</v>
      </c>
    </row>
    <row r="112" spans="1:21">
      <c r="A112">
        <v>110</v>
      </c>
      <c r="B112">
        <v>15600</v>
      </c>
      <c r="C112" s="8">
        <v>45043</v>
      </c>
      <c r="D112" t="s">
        <v>20</v>
      </c>
      <c r="E112" t="s">
        <v>133</v>
      </c>
      <c r="F112">
        <v>4414</v>
      </c>
      <c r="G112">
        <v>324</v>
      </c>
      <c r="H112">
        <v>7.92176039119804</v>
      </c>
      <c r="I112">
        <v>3484</v>
      </c>
      <c r="J112">
        <v>21.79</v>
      </c>
      <c r="K112">
        <v>6.5</v>
      </c>
      <c r="L112">
        <v>-3.55</v>
      </c>
      <c r="M112">
        <v>-35.3233830845771</v>
      </c>
      <c r="N112">
        <v>55050</v>
      </c>
      <c r="O112">
        <v>2050</v>
      </c>
      <c r="P112">
        <v>1350</v>
      </c>
      <c r="Q112">
        <v>6.5</v>
      </c>
      <c r="R112">
        <v>50</v>
      </c>
      <c r="S112">
        <v>7</v>
      </c>
      <c r="T112">
        <v>17398.05</v>
      </c>
      <c r="U112" t="s">
        <v>24</v>
      </c>
    </row>
    <row r="113" spans="1:21">
      <c r="A113">
        <v>111</v>
      </c>
      <c r="B113">
        <v>15600</v>
      </c>
      <c r="C113" s="8">
        <v>45050</v>
      </c>
      <c r="D113" t="s">
        <v>20</v>
      </c>
      <c r="E113" t="s">
        <v>134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3500</v>
      </c>
      <c r="O113">
        <v>0</v>
      </c>
      <c r="P113">
        <v>150</v>
      </c>
      <c r="Q113">
        <v>3.75</v>
      </c>
      <c r="R113">
        <v>0</v>
      </c>
      <c r="S113">
        <v>0</v>
      </c>
      <c r="T113">
        <v>17398.05</v>
      </c>
      <c r="U113" t="s">
        <v>24</v>
      </c>
    </row>
    <row r="114" spans="1:21">
      <c r="A114">
        <v>112</v>
      </c>
      <c r="B114">
        <v>15600</v>
      </c>
      <c r="C114" s="8">
        <v>45071</v>
      </c>
      <c r="D114" t="s">
        <v>20</v>
      </c>
      <c r="E114" t="s">
        <v>135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4000</v>
      </c>
      <c r="O114">
        <v>3950</v>
      </c>
      <c r="P114">
        <v>400</v>
      </c>
      <c r="Q114">
        <v>1852.4</v>
      </c>
      <c r="R114">
        <v>400</v>
      </c>
      <c r="S114">
        <v>2005.6</v>
      </c>
      <c r="T114">
        <v>17398.05</v>
      </c>
      <c r="U114" t="s">
        <v>22</v>
      </c>
    </row>
    <row r="115" spans="1:21">
      <c r="A115">
        <v>113</v>
      </c>
      <c r="B115">
        <v>15600</v>
      </c>
      <c r="C115" s="8">
        <v>45071</v>
      </c>
      <c r="D115" t="s">
        <v>20</v>
      </c>
      <c r="E115" t="s">
        <v>136</v>
      </c>
      <c r="F115">
        <v>527</v>
      </c>
      <c r="G115">
        <v>1</v>
      </c>
      <c r="H115">
        <v>0.190114068441065</v>
      </c>
      <c r="I115">
        <v>192</v>
      </c>
      <c r="J115">
        <v>19.45</v>
      </c>
      <c r="K115">
        <v>22.95</v>
      </c>
      <c r="L115">
        <v>-3.15</v>
      </c>
      <c r="M115">
        <v>-12.0689655172414</v>
      </c>
      <c r="N115">
        <v>11550</v>
      </c>
      <c r="O115">
        <v>4150</v>
      </c>
      <c r="P115">
        <v>1000</v>
      </c>
      <c r="Q115">
        <v>21</v>
      </c>
      <c r="R115">
        <v>600</v>
      </c>
      <c r="S115">
        <v>22.95</v>
      </c>
      <c r="T115">
        <v>17398.05</v>
      </c>
      <c r="U115" t="s">
        <v>24</v>
      </c>
    </row>
    <row r="116" spans="1:21">
      <c r="A116">
        <v>114</v>
      </c>
      <c r="B116">
        <v>15600</v>
      </c>
      <c r="C116" s="8">
        <v>45106</v>
      </c>
      <c r="D116" t="s">
        <v>20</v>
      </c>
      <c r="E116" t="s">
        <v>137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1800</v>
      </c>
      <c r="O116">
        <v>0</v>
      </c>
      <c r="P116">
        <v>1800</v>
      </c>
      <c r="Q116">
        <v>1593.45</v>
      </c>
      <c r="R116">
        <v>0</v>
      </c>
      <c r="S116">
        <v>0</v>
      </c>
      <c r="T116">
        <v>17398.05</v>
      </c>
      <c r="U116" t="s">
        <v>22</v>
      </c>
    </row>
    <row r="117" spans="1:21">
      <c r="A117">
        <v>115</v>
      </c>
      <c r="B117">
        <v>15600</v>
      </c>
      <c r="C117" s="8">
        <v>45106</v>
      </c>
      <c r="D117" t="s">
        <v>20</v>
      </c>
      <c r="E117" t="s">
        <v>138</v>
      </c>
      <c r="F117">
        <v>2</v>
      </c>
      <c r="G117">
        <v>2</v>
      </c>
      <c r="H117">
        <v>0</v>
      </c>
      <c r="I117">
        <v>9</v>
      </c>
      <c r="J117">
        <v>0</v>
      </c>
      <c r="K117">
        <v>47.25</v>
      </c>
      <c r="L117">
        <v>-41.6</v>
      </c>
      <c r="M117">
        <v>-46.8204839617333</v>
      </c>
      <c r="N117">
        <v>2250</v>
      </c>
      <c r="O117">
        <v>0</v>
      </c>
      <c r="P117">
        <v>750</v>
      </c>
      <c r="Q117">
        <v>23.05</v>
      </c>
      <c r="R117">
        <v>0</v>
      </c>
      <c r="S117">
        <v>0</v>
      </c>
      <c r="T117">
        <v>17398.05</v>
      </c>
      <c r="U117" t="s">
        <v>24</v>
      </c>
    </row>
    <row r="118" spans="1:21">
      <c r="A118">
        <v>116</v>
      </c>
      <c r="B118">
        <v>15600</v>
      </c>
      <c r="C118" s="8">
        <v>45022</v>
      </c>
      <c r="D118" t="s">
        <v>20</v>
      </c>
      <c r="E118" t="s">
        <v>139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8100</v>
      </c>
      <c r="O118">
        <v>8100</v>
      </c>
      <c r="P118">
        <v>1800</v>
      </c>
      <c r="Q118">
        <v>1763.1</v>
      </c>
      <c r="R118">
        <v>1800</v>
      </c>
      <c r="S118">
        <v>1832.8</v>
      </c>
      <c r="T118">
        <v>17398.05</v>
      </c>
      <c r="U118" t="s">
        <v>22</v>
      </c>
    </row>
    <row r="119" spans="1:21">
      <c r="A119">
        <v>117</v>
      </c>
      <c r="B119">
        <v>15600</v>
      </c>
      <c r="C119" s="8">
        <v>45022</v>
      </c>
      <c r="D119" t="s">
        <v>20</v>
      </c>
      <c r="E119" t="s">
        <v>140</v>
      </c>
      <c r="F119">
        <v>24677</v>
      </c>
      <c r="G119">
        <v>-2300</v>
      </c>
      <c r="H119">
        <v>-8.52578122104014</v>
      </c>
      <c r="I119">
        <v>33435</v>
      </c>
      <c r="J119">
        <v>46.06</v>
      </c>
      <c r="K119">
        <v>0.8</v>
      </c>
      <c r="L119">
        <v>-0.85</v>
      </c>
      <c r="M119">
        <v>-51.5151515151515</v>
      </c>
      <c r="N119">
        <v>164200</v>
      </c>
      <c r="O119">
        <v>84150</v>
      </c>
      <c r="P119">
        <v>43750</v>
      </c>
      <c r="Q119">
        <v>0.8</v>
      </c>
      <c r="R119">
        <v>3150</v>
      </c>
      <c r="S119">
        <v>0.9</v>
      </c>
      <c r="T119">
        <v>17398.05</v>
      </c>
      <c r="U119" t="s">
        <v>24</v>
      </c>
    </row>
    <row r="120" spans="1:21">
      <c r="A120">
        <v>118</v>
      </c>
      <c r="B120">
        <v>15600</v>
      </c>
      <c r="C120" s="8">
        <v>45029</v>
      </c>
      <c r="D120" t="s">
        <v>20</v>
      </c>
      <c r="E120" t="s">
        <v>141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4250</v>
      </c>
      <c r="O120">
        <v>4250</v>
      </c>
      <c r="P120">
        <v>1500</v>
      </c>
      <c r="Q120">
        <v>1709.95</v>
      </c>
      <c r="R120">
        <v>1500</v>
      </c>
      <c r="S120">
        <v>2010.55</v>
      </c>
      <c r="T120">
        <v>17398.05</v>
      </c>
      <c r="U120" t="s">
        <v>22</v>
      </c>
    </row>
    <row r="121" spans="1:21">
      <c r="A121">
        <v>119</v>
      </c>
      <c r="B121">
        <v>15600</v>
      </c>
      <c r="C121" s="8">
        <v>45029</v>
      </c>
      <c r="D121" t="s">
        <v>20</v>
      </c>
      <c r="E121" t="s">
        <v>142</v>
      </c>
      <c r="F121">
        <v>590</v>
      </c>
      <c r="G121">
        <v>446</v>
      </c>
      <c r="H121">
        <v>309.722222222222</v>
      </c>
      <c r="I121">
        <v>922</v>
      </c>
      <c r="J121">
        <v>28.6</v>
      </c>
      <c r="K121">
        <v>2.35</v>
      </c>
      <c r="L121">
        <v>-1.35</v>
      </c>
      <c r="M121">
        <v>-36.4864864864865</v>
      </c>
      <c r="N121">
        <v>15550</v>
      </c>
      <c r="O121">
        <v>11250</v>
      </c>
      <c r="P121">
        <v>650</v>
      </c>
      <c r="Q121">
        <v>2.25</v>
      </c>
      <c r="R121">
        <v>200</v>
      </c>
      <c r="S121">
        <v>2.4</v>
      </c>
      <c r="T121">
        <v>17398.05</v>
      </c>
      <c r="U121" t="s">
        <v>24</v>
      </c>
    </row>
    <row r="122" spans="1:21">
      <c r="A122">
        <v>120</v>
      </c>
      <c r="B122">
        <v>15650</v>
      </c>
      <c r="C122" s="8">
        <v>45036</v>
      </c>
      <c r="D122" t="s">
        <v>20</v>
      </c>
      <c r="E122" t="s">
        <v>143</v>
      </c>
      <c r="F122">
        <v>12</v>
      </c>
      <c r="G122">
        <v>7</v>
      </c>
      <c r="H122">
        <v>140</v>
      </c>
      <c r="I122">
        <v>19</v>
      </c>
      <c r="J122">
        <v>0</v>
      </c>
      <c r="K122">
        <v>3.7</v>
      </c>
      <c r="L122">
        <v>-6.95</v>
      </c>
      <c r="M122">
        <v>-65.2582159624413</v>
      </c>
      <c r="N122">
        <v>13700</v>
      </c>
      <c r="O122">
        <v>0</v>
      </c>
      <c r="P122">
        <v>600</v>
      </c>
      <c r="Q122">
        <v>3.65</v>
      </c>
      <c r="R122">
        <v>0</v>
      </c>
      <c r="S122">
        <v>0</v>
      </c>
      <c r="T122">
        <v>17398.05</v>
      </c>
      <c r="U122" t="s">
        <v>24</v>
      </c>
    </row>
    <row r="123" spans="1:21">
      <c r="A123">
        <v>121</v>
      </c>
      <c r="B123">
        <v>15650</v>
      </c>
      <c r="C123" s="8">
        <v>45036</v>
      </c>
      <c r="D123" t="s">
        <v>20</v>
      </c>
      <c r="E123" t="s">
        <v>144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1750</v>
      </c>
      <c r="O123">
        <v>1750</v>
      </c>
      <c r="P123">
        <v>1750</v>
      </c>
      <c r="Q123">
        <v>1600.9</v>
      </c>
      <c r="R123">
        <v>1750</v>
      </c>
      <c r="S123">
        <v>1908.65</v>
      </c>
      <c r="T123">
        <v>17398.05</v>
      </c>
      <c r="U123" t="s">
        <v>22</v>
      </c>
    </row>
    <row r="124" spans="1:21">
      <c r="A124">
        <v>122</v>
      </c>
      <c r="B124">
        <v>15650</v>
      </c>
      <c r="C124" s="8">
        <v>45029</v>
      </c>
      <c r="D124" t="s">
        <v>20</v>
      </c>
      <c r="E124" t="s">
        <v>145</v>
      </c>
      <c r="F124">
        <v>71</v>
      </c>
      <c r="G124">
        <v>71</v>
      </c>
      <c r="H124">
        <v>0</v>
      </c>
      <c r="I124">
        <v>89</v>
      </c>
      <c r="J124">
        <v>0</v>
      </c>
      <c r="K124">
        <v>2.2</v>
      </c>
      <c r="L124">
        <v>-3.85</v>
      </c>
      <c r="M124">
        <v>-63.6363636363636</v>
      </c>
      <c r="N124">
        <v>13550</v>
      </c>
      <c r="O124">
        <v>0</v>
      </c>
      <c r="P124">
        <v>600</v>
      </c>
      <c r="Q124">
        <v>1.9</v>
      </c>
      <c r="R124">
        <v>0</v>
      </c>
      <c r="S124">
        <v>0</v>
      </c>
      <c r="T124">
        <v>17398.05</v>
      </c>
      <c r="U124" t="s">
        <v>24</v>
      </c>
    </row>
    <row r="125" spans="1:21">
      <c r="A125">
        <v>123</v>
      </c>
      <c r="B125">
        <v>15650</v>
      </c>
      <c r="C125" s="8">
        <v>45029</v>
      </c>
      <c r="D125" t="s">
        <v>20</v>
      </c>
      <c r="E125" t="s">
        <v>146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4250</v>
      </c>
      <c r="O125">
        <v>4250</v>
      </c>
      <c r="P125">
        <v>1500</v>
      </c>
      <c r="Q125">
        <v>1662.1</v>
      </c>
      <c r="R125">
        <v>1500</v>
      </c>
      <c r="S125">
        <v>1865.45</v>
      </c>
      <c r="T125">
        <v>17398.05</v>
      </c>
      <c r="U125" t="s">
        <v>22</v>
      </c>
    </row>
    <row r="126" spans="1:21">
      <c r="A126">
        <v>124</v>
      </c>
      <c r="B126">
        <v>15650</v>
      </c>
      <c r="C126" s="8">
        <v>45050</v>
      </c>
      <c r="D126" t="s">
        <v>20</v>
      </c>
      <c r="E126" t="s">
        <v>147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3600</v>
      </c>
      <c r="O126">
        <v>300</v>
      </c>
      <c r="P126">
        <v>50</v>
      </c>
      <c r="Q126">
        <v>4.4</v>
      </c>
      <c r="R126">
        <v>300</v>
      </c>
      <c r="S126">
        <v>23.8</v>
      </c>
      <c r="T126">
        <v>17398.05</v>
      </c>
      <c r="U126" t="s">
        <v>24</v>
      </c>
    </row>
    <row r="127" spans="1:21">
      <c r="A127">
        <v>125</v>
      </c>
      <c r="B127">
        <v>15650</v>
      </c>
      <c r="C127" s="8">
        <v>45071</v>
      </c>
      <c r="D127" t="s">
        <v>20</v>
      </c>
      <c r="E127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2650</v>
      </c>
      <c r="O127">
        <v>1750</v>
      </c>
      <c r="P127">
        <v>850</v>
      </c>
      <c r="Q127">
        <v>1658.9</v>
      </c>
      <c r="R127">
        <v>1750</v>
      </c>
      <c r="S127">
        <v>1976.1</v>
      </c>
      <c r="T127">
        <v>17398.05</v>
      </c>
      <c r="U127" t="s">
        <v>22</v>
      </c>
    </row>
    <row r="128" spans="1:21">
      <c r="A128">
        <v>126</v>
      </c>
      <c r="B128">
        <v>15650</v>
      </c>
      <c r="C128" s="8">
        <v>45071</v>
      </c>
      <c r="D128" t="s">
        <v>20</v>
      </c>
      <c r="E128" t="s">
        <v>149</v>
      </c>
      <c r="F128">
        <v>85</v>
      </c>
      <c r="G128">
        <v>54</v>
      </c>
      <c r="H128">
        <v>174.193548387097</v>
      </c>
      <c r="I128">
        <v>77</v>
      </c>
      <c r="J128">
        <v>0</v>
      </c>
      <c r="K128">
        <v>23.85</v>
      </c>
      <c r="L128">
        <v>-2.95</v>
      </c>
      <c r="M128">
        <v>-11.0074626865672</v>
      </c>
      <c r="N128">
        <v>11900</v>
      </c>
      <c r="O128">
        <v>1750</v>
      </c>
      <c r="P128">
        <v>300</v>
      </c>
      <c r="Q128">
        <v>15.1</v>
      </c>
      <c r="R128">
        <v>1750</v>
      </c>
      <c r="S128">
        <v>34.35</v>
      </c>
      <c r="T128">
        <v>17398.05</v>
      </c>
      <c r="U128" t="s">
        <v>24</v>
      </c>
    </row>
    <row r="129" spans="1:21">
      <c r="A129">
        <v>127</v>
      </c>
      <c r="B129">
        <v>15650</v>
      </c>
      <c r="C129" s="8">
        <v>45106</v>
      </c>
      <c r="D129" t="s">
        <v>20</v>
      </c>
      <c r="E129" t="s">
        <v>150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2250</v>
      </c>
      <c r="O129">
        <v>0</v>
      </c>
      <c r="P129">
        <v>750</v>
      </c>
      <c r="Q129">
        <v>25.3</v>
      </c>
      <c r="R129">
        <v>0</v>
      </c>
      <c r="S129">
        <v>0</v>
      </c>
      <c r="T129">
        <v>17398.05</v>
      </c>
      <c r="U129" t="s">
        <v>24</v>
      </c>
    </row>
    <row r="130" spans="1:21">
      <c r="A130">
        <v>128</v>
      </c>
      <c r="B130">
        <v>15650</v>
      </c>
      <c r="C130" s="8">
        <v>45106</v>
      </c>
      <c r="D130" t="s">
        <v>20</v>
      </c>
      <c r="E130" t="s">
        <v>151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1800</v>
      </c>
      <c r="O130">
        <v>0</v>
      </c>
      <c r="P130">
        <v>1800</v>
      </c>
      <c r="Q130">
        <v>1549.45</v>
      </c>
      <c r="R130">
        <v>0</v>
      </c>
      <c r="S130">
        <v>0</v>
      </c>
      <c r="T130">
        <v>17398.05</v>
      </c>
      <c r="U130" t="s">
        <v>22</v>
      </c>
    </row>
    <row r="131" spans="1:21">
      <c r="A131">
        <v>129</v>
      </c>
      <c r="B131">
        <v>15650</v>
      </c>
      <c r="C131" s="8">
        <v>45022</v>
      </c>
      <c r="D131" t="s">
        <v>20</v>
      </c>
      <c r="E131" t="s">
        <v>152</v>
      </c>
      <c r="F131">
        <v>1185</v>
      </c>
      <c r="G131">
        <v>-150</v>
      </c>
      <c r="H131">
        <v>-11.2359550561798</v>
      </c>
      <c r="I131">
        <v>3214</v>
      </c>
      <c r="J131">
        <v>44.59</v>
      </c>
      <c r="K131">
        <v>0.8</v>
      </c>
      <c r="L131">
        <v>-1</v>
      </c>
      <c r="M131">
        <v>-55.5555555555556</v>
      </c>
      <c r="N131">
        <v>79050</v>
      </c>
      <c r="O131">
        <v>41350</v>
      </c>
      <c r="P131">
        <v>8650</v>
      </c>
      <c r="Q131">
        <v>0.7</v>
      </c>
      <c r="R131">
        <v>950</v>
      </c>
      <c r="S131">
        <v>0.9</v>
      </c>
      <c r="T131">
        <v>17398.05</v>
      </c>
      <c r="U131" t="s">
        <v>24</v>
      </c>
    </row>
    <row r="132" spans="1:21">
      <c r="A132">
        <v>130</v>
      </c>
      <c r="B132">
        <v>15650</v>
      </c>
      <c r="C132" s="8">
        <v>45022</v>
      </c>
      <c r="D132" t="s">
        <v>20</v>
      </c>
      <c r="E132" t="s">
        <v>153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8100</v>
      </c>
      <c r="O132">
        <v>8100</v>
      </c>
      <c r="P132">
        <v>1800</v>
      </c>
      <c r="Q132">
        <v>1716.65</v>
      </c>
      <c r="R132">
        <v>1800</v>
      </c>
      <c r="S132">
        <v>1782.75</v>
      </c>
      <c r="T132">
        <v>17398.05</v>
      </c>
      <c r="U132" t="s">
        <v>22</v>
      </c>
    </row>
    <row r="133" spans="1:21">
      <c r="A133">
        <v>131</v>
      </c>
      <c r="B133">
        <v>15650</v>
      </c>
      <c r="C133" s="8">
        <v>45043</v>
      </c>
      <c r="D133" t="s">
        <v>20</v>
      </c>
      <c r="E133" t="s">
        <v>154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6050</v>
      </c>
      <c r="O133">
        <v>6050</v>
      </c>
      <c r="P133">
        <v>1500</v>
      </c>
      <c r="Q133">
        <v>1633.55</v>
      </c>
      <c r="R133">
        <v>1500</v>
      </c>
      <c r="S133">
        <v>1872.95</v>
      </c>
      <c r="T133">
        <v>17398.05</v>
      </c>
      <c r="U133" t="s">
        <v>22</v>
      </c>
    </row>
    <row r="134" spans="1:21">
      <c r="A134">
        <v>132</v>
      </c>
      <c r="B134">
        <v>15650</v>
      </c>
      <c r="C134" s="8">
        <v>45043</v>
      </c>
      <c r="D134" t="s">
        <v>20</v>
      </c>
      <c r="E134" t="s">
        <v>155</v>
      </c>
      <c r="F134">
        <v>234</v>
      </c>
      <c r="G134">
        <v>-43</v>
      </c>
      <c r="H134">
        <v>-15.5234657039711</v>
      </c>
      <c r="I134">
        <v>480</v>
      </c>
      <c r="J134">
        <v>21.22</v>
      </c>
      <c r="K134">
        <v>6.3</v>
      </c>
      <c r="L134">
        <v>-4.15</v>
      </c>
      <c r="M134">
        <v>-39.7129186602871</v>
      </c>
      <c r="N134">
        <v>16700</v>
      </c>
      <c r="O134">
        <v>1750</v>
      </c>
      <c r="P134">
        <v>400</v>
      </c>
      <c r="Q134">
        <v>5.7</v>
      </c>
      <c r="R134">
        <v>1750</v>
      </c>
      <c r="S134">
        <v>18.65</v>
      </c>
      <c r="T134">
        <v>17398.05</v>
      </c>
      <c r="U134" t="s">
        <v>24</v>
      </c>
    </row>
    <row r="135" spans="1:21">
      <c r="A135">
        <v>133</v>
      </c>
      <c r="B135">
        <v>15700</v>
      </c>
      <c r="C135" s="8">
        <v>45036</v>
      </c>
      <c r="D135" t="s">
        <v>20</v>
      </c>
      <c r="E135" t="s">
        <v>156</v>
      </c>
      <c r="F135">
        <v>30</v>
      </c>
      <c r="G135">
        <v>15</v>
      </c>
      <c r="H135">
        <v>100</v>
      </c>
      <c r="I135">
        <v>35</v>
      </c>
      <c r="J135">
        <v>22.69</v>
      </c>
      <c r="K135">
        <v>4</v>
      </c>
      <c r="L135">
        <v>-2.8</v>
      </c>
      <c r="M135">
        <v>-41.1764705882353</v>
      </c>
      <c r="N135">
        <v>17200</v>
      </c>
      <c r="O135">
        <v>0</v>
      </c>
      <c r="P135">
        <v>600</v>
      </c>
      <c r="Q135">
        <v>3.3</v>
      </c>
      <c r="R135">
        <v>0</v>
      </c>
      <c r="S135">
        <v>0</v>
      </c>
      <c r="T135">
        <v>17398.05</v>
      </c>
      <c r="U135" t="s">
        <v>24</v>
      </c>
    </row>
    <row r="136" spans="1:21">
      <c r="A136">
        <v>134</v>
      </c>
      <c r="B136">
        <v>15700</v>
      </c>
      <c r="C136" s="8">
        <v>45036</v>
      </c>
      <c r="D136" t="s">
        <v>20</v>
      </c>
      <c r="E136" t="s">
        <v>157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1750</v>
      </c>
      <c r="O136">
        <v>1750</v>
      </c>
      <c r="P136">
        <v>1750</v>
      </c>
      <c r="Q136">
        <v>1559.55</v>
      </c>
      <c r="R136">
        <v>1750</v>
      </c>
      <c r="S136">
        <v>1854.25</v>
      </c>
      <c r="T136">
        <v>17398.05</v>
      </c>
      <c r="U136" t="s">
        <v>22</v>
      </c>
    </row>
    <row r="137" spans="1:21">
      <c r="A137">
        <v>135</v>
      </c>
      <c r="B137">
        <v>15700</v>
      </c>
      <c r="C137" s="8">
        <v>45022</v>
      </c>
      <c r="D137" t="s">
        <v>20</v>
      </c>
      <c r="E137" t="s">
        <v>158</v>
      </c>
      <c r="F137">
        <v>29897</v>
      </c>
      <c r="G137">
        <v>-963</v>
      </c>
      <c r="H137">
        <v>-3.12054439403759</v>
      </c>
      <c r="I137">
        <v>55037</v>
      </c>
      <c r="J137">
        <v>43.39</v>
      </c>
      <c r="K137">
        <v>0.75</v>
      </c>
      <c r="L137">
        <v>-1.1</v>
      </c>
      <c r="M137">
        <v>-59.4594594594595</v>
      </c>
      <c r="N137">
        <v>229750</v>
      </c>
      <c r="O137">
        <v>65350</v>
      </c>
      <c r="P137">
        <v>18300</v>
      </c>
      <c r="Q137">
        <v>0.75</v>
      </c>
      <c r="R137">
        <v>150</v>
      </c>
      <c r="S137">
        <v>0.9</v>
      </c>
      <c r="T137">
        <v>17398.05</v>
      </c>
      <c r="U137" t="s">
        <v>24</v>
      </c>
    </row>
    <row r="138" spans="1:21">
      <c r="A138">
        <v>136</v>
      </c>
      <c r="B138">
        <v>15700</v>
      </c>
      <c r="C138" s="8">
        <v>45022</v>
      </c>
      <c r="D138" t="s">
        <v>20</v>
      </c>
      <c r="E138" t="s">
        <v>159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8100</v>
      </c>
      <c r="O138">
        <v>8100</v>
      </c>
      <c r="P138">
        <v>1800</v>
      </c>
      <c r="Q138">
        <v>1663.65</v>
      </c>
      <c r="R138">
        <v>1800</v>
      </c>
      <c r="S138">
        <v>1734.35</v>
      </c>
      <c r="T138">
        <v>17398.05</v>
      </c>
      <c r="U138" t="s">
        <v>22</v>
      </c>
    </row>
    <row r="139" spans="1:21">
      <c r="A139">
        <v>137</v>
      </c>
      <c r="B139">
        <v>15700</v>
      </c>
      <c r="C139" s="8">
        <v>45071</v>
      </c>
      <c r="D139" t="s">
        <v>20</v>
      </c>
      <c r="E139" t="s">
        <v>160</v>
      </c>
      <c r="F139">
        <v>1491</v>
      </c>
      <c r="G139">
        <v>22</v>
      </c>
      <c r="H139">
        <v>1.49761742682097</v>
      </c>
      <c r="I139">
        <v>195</v>
      </c>
      <c r="J139">
        <v>18.68</v>
      </c>
      <c r="K139">
        <v>23.25</v>
      </c>
      <c r="L139">
        <v>-6.1</v>
      </c>
      <c r="M139">
        <v>-20.7836456558773</v>
      </c>
      <c r="N139">
        <v>12650</v>
      </c>
      <c r="O139">
        <v>900</v>
      </c>
      <c r="P139">
        <v>900</v>
      </c>
      <c r="Q139">
        <v>20</v>
      </c>
      <c r="R139">
        <v>50</v>
      </c>
      <c r="S139">
        <v>25.65</v>
      </c>
      <c r="T139">
        <v>17398.05</v>
      </c>
      <c r="U139" t="s">
        <v>24</v>
      </c>
    </row>
    <row r="140" spans="1:21">
      <c r="A140">
        <v>138</v>
      </c>
      <c r="B140">
        <v>15700</v>
      </c>
      <c r="C140" s="8">
        <v>45071</v>
      </c>
      <c r="D140" t="s">
        <v>20</v>
      </c>
      <c r="E140" t="s">
        <v>161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4000</v>
      </c>
      <c r="O140">
        <v>3950</v>
      </c>
      <c r="P140">
        <v>400</v>
      </c>
      <c r="Q140">
        <v>1754.2</v>
      </c>
      <c r="R140">
        <v>400</v>
      </c>
      <c r="S140">
        <v>1908.6</v>
      </c>
      <c r="T140">
        <v>17398.05</v>
      </c>
      <c r="U140" t="s">
        <v>22</v>
      </c>
    </row>
    <row r="141" spans="1:21">
      <c r="A141">
        <v>139</v>
      </c>
      <c r="B141">
        <v>15700</v>
      </c>
      <c r="C141" s="8">
        <v>45106</v>
      </c>
      <c r="D141" t="s">
        <v>20</v>
      </c>
      <c r="E141" t="s">
        <v>162</v>
      </c>
      <c r="F141">
        <v>4</v>
      </c>
      <c r="G141">
        <v>4</v>
      </c>
      <c r="H141">
        <v>0</v>
      </c>
      <c r="I141">
        <v>7</v>
      </c>
      <c r="J141">
        <v>0</v>
      </c>
      <c r="K141">
        <v>51.7</v>
      </c>
      <c r="L141">
        <v>-50.6</v>
      </c>
      <c r="M141">
        <v>-49.4623655913978</v>
      </c>
      <c r="N141">
        <v>2250</v>
      </c>
      <c r="O141">
        <v>50</v>
      </c>
      <c r="P141">
        <v>750</v>
      </c>
      <c r="Q141">
        <v>27.55</v>
      </c>
      <c r="R141">
        <v>50</v>
      </c>
      <c r="S141">
        <v>54</v>
      </c>
      <c r="T141">
        <v>17398.05</v>
      </c>
      <c r="U141" t="s">
        <v>24</v>
      </c>
    </row>
    <row r="142" spans="1:21">
      <c r="A142">
        <v>140</v>
      </c>
      <c r="B142">
        <v>15700</v>
      </c>
      <c r="C142" s="8">
        <v>45106</v>
      </c>
      <c r="D142" t="s">
        <v>20</v>
      </c>
      <c r="E142" t="s">
        <v>163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1800</v>
      </c>
      <c r="O142">
        <v>1800</v>
      </c>
      <c r="P142">
        <v>1800</v>
      </c>
      <c r="Q142">
        <v>1505.45</v>
      </c>
      <c r="R142">
        <v>1800</v>
      </c>
      <c r="S142">
        <v>2269</v>
      </c>
      <c r="T142">
        <v>17398.05</v>
      </c>
      <c r="U142" t="s">
        <v>22</v>
      </c>
    </row>
    <row r="143" spans="1:21">
      <c r="A143">
        <v>141</v>
      </c>
      <c r="B143">
        <v>15700</v>
      </c>
      <c r="C143" s="8">
        <v>45043</v>
      </c>
      <c r="D143" t="s">
        <v>20</v>
      </c>
      <c r="E143" t="s">
        <v>164</v>
      </c>
      <c r="F143">
        <v>17</v>
      </c>
      <c r="G143">
        <v>0</v>
      </c>
      <c r="H143">
        <v>0</v>
      </c>
      <c r="I143">
        <v>12</v>
      </c>
      <c r="J143">
        <v>0</v>
      </c>
      <c r="K143">
        <v>1737.75</v>
      </c>
      <c r="L143">
        <v>-15.5999999999999</v>
      </c>
      <c r="M143">
        <v>-0.889725382838561</v>
      </c>
      <c r="N143">
        <v>4600</v>
      </c>
      <c r="O143">
        <v>4250</v>
      </c>
      <c r="P143">
        <v>50</v>
      </c>
      <c r="Q143">
        <v>1714.05</v>
      </c>
      <c r="R143">
        <v>1500</v>
      </c>
      <c r="S143">
        <v>1855.65</v>
      </c>
      <c r="T143">
        <v>17398.05</v>
      </c>
      <c r="U143" t="s">
        <v>22</v>
      </c>
    </row>
    <row r="144" spans="1:21">
      <c r="A144">
        <v>142</v>
      </c>
      <c r="B144">
        <v>15700</v>
      </c>
      <c r="C144" s="8">
        <v>45043</v>
      </c>
      <c r="D144" t="s">
        <v>20</v>
      </c>
      <c r="E144" t="s">
        <v>165</v>
      </c>
      <c r="F144">
        <v>2790</v>
      </c>
      <c r="G144">
        <v>-116</v>
      </c>
      <c r="H144">
        <v>-3.99174122505162</v>
      </c>
      <c r="I144">
        <v>3782</v>
      </c>
      <c r="J144">
        <v>0</v>
      </c>
      <c r="K144">
        <v>6.75</v>
      </c>
      <c r="L144">
        <v>-4.35</v>
      </c>
      <c r="M144">
        <v>-39.1891891891892</v>
      </c>
      <c r="N144">
        <v>45500</v>
      </c>
      <c r="O144">
        <v>2850</v>
      </c>
      <c r="P144">
        <v>1500</v>
      </c>
      <c r="Q144">
        <v>6.75</v>
      </c>
      <c r="R144">
        <v>800</v>
      </c>
      <c r="S144">
        <v>6.9</v>
      </c>
      <c r="T144">
        <v>17398.05</v>
      </c>
      <c r="U144" t="s">
        <v>24</v>
      </c>
    </row>
    <row r="145" spans="1:21">
      <c r="A145">
        <v>143</v>
      </c>
      <c r="B145">
        <v>15700</v>
      </c>
      <c r="C145" s="8">
        <v>45029</v>
      </c>
      <c r="D145" t="s">
        <v>20</v>
      </c>
      <c r="E145" t="s">
        <v>166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4250</v>
      </c>
      <c r="O145">
        <v>4250</v>
      </c>
      <c r="P145">
        <v>1500</v>
      </c>
      <c r="Q145">
        <v>1614.1</v>
      </c>
      <c r="R145">
        <v>1500</v>
      </c>
      <c r="S145">
        <v>1876.45</v>
      </c>
      <c r="T145">
        <v>17398.05</v>
      </c>
      <c r="U145" t="s">
        <v>22</v>
      </c>
    </row>
    <row r="146" spans="1:21">
      <c r="A146">
        <v>144</v>
      </c>
      <c r="B146">
        <v>15700</v>
      </c>
      <c r="C146" s="8">
        <v>45029</v>
      </c>
      <c r="D146" t="s">
        <v>20</v>
      </c>
      <c r="E146" t="s">
        <v>167</v>
      </c>
      <c r="F146">
        <v>2175</v>
      </c>
      <c r="G146">
        <v>1745</v>
      </c>
      <c r="H146">
        <v>405.813953488372</v>
      </c>
      <c r="I146">
        <v>3483</v>
      </c>
      <c r="J146">
        <v>27.43</v>
      </c>
      <c r="K146">
        <v>2.55</v>
      </c>
      <c r="L146">
        <v>-1.5</v>
      </c>
      <c r="M146">
        <v>-37.037037037037</v>
      </c>
      <c r="N146">
        <v>31100</v>
      </c>
      <c r="O146">
        <v>10300</v>
      </c>
      <c r="P146">
        <v>900</v>
      </c>
      <c r="Q146">
        <v>2.5</v>
      </c>
      <c r="R146">
        <v>850</v>
      </c>
      <c r="S146">
        <v>2.75</v>
      </c>
      <c r="T146">
        <v>17398.05</v>
      </c>
      <c r="U146" t="s">
        <v>24</v>
      </c>
    </row>
    <row r="147" spans="1:21">
      <c r="A147">
        <v>145</v>
      </c>
      <c r="B147">
        <v>15700</v>
      </c>
      <c r="C147" s="8">
        <v>45050</v>
      </c>
      <c r="D147" t="s">
        <v>20</v>
      </c>
      <c r="E147" t="s">
        <v>168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3600</v>
      </c>
      <c r="O147">
        <v>0</v>
      </c>
      <c r="P147">
        <v>50</v>
      </c>
      <c r="Q147">
        <v>4.7</v>
      </c>
      <c r="R147">
        <v>0</v>
      </c>
      <c r="S147">
        <v>0</v>
      </c>
      <c r="T147">
        <v>17398.05</v>
      </c>
      <c r="U147" t="s">
        <v>24</v>
      </c>
    </row>
    <row r="148" spans="1:21">
      <c r="A148">
        <v>146</v>
      </c>
      <c r="B148">
        <v>15750</v>
      </c>
      <c r="C148" s="8">
        <v>45043</v>
      </c>
      <c r="D148" t="s">
        <v>20</v>
      </c>
      <c r="E148" t="s">
        <v>169</v>
      </c>
      <c r="F148">
        <v>541</v>
      </c>
      <c r="G148">
        <v>-68</v>
      </c>
      <c r="H148">
        <v>-11.1658456486043</v>
      </c>
      <c r="I148">
        <v>977</v>
      </c>
      <c r="J148">
        <v>20.63</v>
      </c>
      <c r="K148">
        <v>7.25</v>
      </c>
      <c r="L148">
        <v>-4.4</v>
      </c>
      <c r="M148">
        <v>-37.7682403433476</v>
      </c>
      <c r="N148">
        <v>20400</v>
      </c>
      <c r="O148">
        <v>4700</v>
      </c>
      <c r="P148">
        <v>800</v>
      </c>
      <c r="Q148">
        <v>5.5</v>
      </c>
      <c r="R148">
        <v>400</v>
      </c>
      <c r="S148">
        <v>10.25</v>
      </c>
      <c r="T148">
        <v>17398.05</v>
      </c>
      <c r="U148" t="s">
        <v>24</v>
      </c>
    </row>
    <row r="149" spans="1:21">
      <c r="A149">
        <v>147</v>
      </c>
      <c r="B149">
        <v>15750</v>
      </c>
      <c r="C149" s="8">
        <v>45043</v>
      </c>
      <c r="D149" t="s">
        <v>20</v>
      </c>
      <c r="E149" t="s">
        <v>170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6050</v>
      </c>
      <c r="O149">
        <v>6050</v>
      </c>
      <c r="P149">
        <v>1500</v>
      </c>
      <c r="Q149">
        <v>1566.45</v>
      </c>
      <c r="R149">
        <v>1500</v>
      </c>
      <c r="S149">
        <v>1868.6</v>
      </c>
      <c r="T149">
        <v>17398.05</v>
      </c>
      <c r="U149" t="s">
        <v>22</v>
      </c>
    </row>
    <row r="150" spans="1:21">
      <c r="A150">
        <v>148</v>
      </c>
      <c r="B150">
        <v>15750</v>
      </c>
      <c r="C150" s="8">
        <v>45071</v>
      </c>
      <c r="D150" t="s">
        <v>20</v>
      </c>
      <c r="E150" t="s">
        <v>171</v>
      </c>
      <c r="F150">
        <v>77</v>
      </c>
      <c r="G150">
        <v>3</v>
      </c>
      <c r="H150">
        <v>4.05405405405405</v>
      </c>
      <c r="I150">
        <v>33</v>
      </c>
      <c r="J150">
        <v>18.5</v>
      </c>
      <c r="K150">
        <v>24.8</v>
      </c>
      <c r="L150">
        <v>-5.35</v>
      </c>
      <c r="M150">
        <v>-17.7446102819237</v>
      </c>
      <c r="N150">
        <v>12050</v>
      </c>
      <c r="O150">
        <v>1800</v>
      </c>
      <c r="P150">
        <v>50</v>
      </c>
      <c r="Q150">
        <v>18.85</v>
      </c>
      <c r="R150">
        <v>1750</v>
      </c>
      <c r="S150">
        <v>37.25</v>
      </c>
      <c r="T150">
        <v>17398.05</v>
      </c>
      <c r="U150" t="s">
        <v>24</v>
      </c>
    </row>
    <row r="151" spans="1:21">
      <c r="A151">
        <v>149</v>
      </c>
      <c r="B151">
        <v>15750</v>
      </c>
      <c r="C151" s="8">
        <v>45071</v>
      </c>
      <c r="D151" t="s">
        <v>20</v>
      </c>
      <c r="E151" t="s">
        <v>172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2550</v>
      </c>
      <c r="O151">
        <v>2450</v>
      </c>
      <c r="P151">
        <v>750</v>
      </c>
      <c r="Q151">
        <v>1561</v>
      </c>
      <c r="R151">
        <v>1750</v>
      </c>
      <c r="S151">
        <v>2098.9</v>
      </c>
      <c r="T151">
        <v>17398.05</v>
      </c>
      <c r="U151" t="s">
        <v>22</v>
      </c>
    </row>
    <row r="152" spans="1:21">
      <c r="A152">
        <v>150</v>
      </c>
      <c r="B152">
        <v>15750</v>
      </c>
      <c r="C152" s="8">
        <v>45106</v>
      </c>
      <c r="D152" t="s">
        <v>20</v>
      </c>
      <c r="E152" t="s">
        <v>173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2250</v>
      </c>
      <c r="O152">
        <v>0</v>
      </c>
      <c r="P152">
        <v>750</v>
      </c>
      <c r="Q152">
        <v>32.05</v>
      </c>
      <c r="R152">
        <v>0</v>
      </c>
      <c r="S152">
        <v>0</v>
      </c>
      <c r="T152">
        <v>17398.05</v>
      </c>
      <c r="U152" t="s">
        <v>24</v>
      </c>
    </row>
    <row r="153" spans="1:21">
      <c r="A153">
        <v>151</v>
      </c>
      <c r="B153">
        <v>15750</v>
      </c>
      <c r="C153" s="8">
        <v>45106</v>
      </c>
      <c r="D153" t="s">
        <v>20</v>
      </c>
      <c r="E153" t="s">
        <v>174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1800</v>
      </c>
      <c r="O153">
        <v>0</v>
      </c>
      <c r="P153">
        <v>1800</v>
      </c>
      <c r="Q153">
        <v>1461.45</v>
      </c>
      <c r="R153">
        <v>0</v>
      </c>
      <c r="S153">
        <v>0</v>
      </c>
      <c r="T153">
        <v>17398.05</v>
      </c>
      <c r="U153" t="s">
        <v>22</v>
      </c>
    </row>
    <row r="154" spans="1:21">
      <c r="A154">
        <v>152</v>
      </c>
      <c r="B154">
        <v>15750</v>
      </c>
      <c r="C154" s="8">
        <v>45036</v>
      </c>
      <c r="D154" t="s">
        <v>20</v>
      </c>
      <c r="E154" t="s">
        <v>175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1750</v>
      </c>
      <c r="O154">
        <v>1750</v>
      </c>
      <c r="P154">
        <v>1750</v>
      </c>
      <c r="Q154">
        <v>1507.6</v>
      </c>
      <c r="R154">
        <v>1750</v>
      </c>
      <c r="S154">
        <v>1802.55</v>
      </c>
      <c r="T154">
        <v>17398.05</v>
      </c>
      <c r="U154" t="s">
        <v>22</v>
      </c>
    </row>
    <row r="155" spans="1:21">
      <c r="A155">
        <v>153</v>
      </c>
      <c r="B155">
        <v>15750</v>
      </c>
      <c r="C155" s="8">
        <v>45036</v>
      </c>
      <c r="D155" t="s">
        <v>20</v>
      </c>
      <c r="E155" t="s">
        <v>176</v>
      </c>
      <c r="F155">
        <v>12</v>
      </c>
      <c r="G155">
        <v>11</v>
      </c>
      <c r="H155">
        <v>1100</v>
      </c>
      <c r="I155">
        <v>24</v>
      </c>
      <c r="J155">
        <v>0</v>
      </c>
      <c r="K155">
        <v>3.85</v>
      </c>
      <c r="L155">
        <v>-12.1</v>
      </c>
      <c r="M155">
        <v>-75.8620689655172</v>
      </c>
      <c r="N155">
        <v>11500</v>
      </c>
      <c r="O155">
        <v>50</v>
      </c>
      <c r="P155">
        <v>600</v>
      </c>
      <c r="Q155">
        <v>3.5</v>
      </c>
      <c r="R155">
        <v>50</v>
      </c>
      <c r="S155">
        <v>6.85</v>
      </c>
      <c r="T155">
        <v>17398.05</v>
      </c>
      <c r="U155" t="s">
        <v>24</v>
      </c>
    </row>
    <row r="156" spans="1:21">
      <c r="A156">
        <v>154</v>
      </c>
      <c r="B156">
        <v>15750</v>
      </c>
      <c r="C156" s="8">
        <v>45022</v>
      </c>
      <c r="D156" t="s">
        <v>20</v>
      </c>
      <c r="E156" t="s">
        <v>177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8100</v>
      </c>
      <c r="O156">
        <v>8100</v>
      </c>
      <c r="P156">
        <v>1800</v>
      </c>
      <c r="Q156">
        <v>1615.3</v>
      </c>
      <c r="R156">
        <v>1800</v>
      </c>
      <c r="S156">
        <v>1685.05</v>
      </c>
      <c r="T156">
        <v>17398.05</v>
      </c>
      <c r="U156" t="s">
        <v>22</v>
      </c>
    </row>
    <row r="157" spans="1:21">
      <c r="A157">
        <v>155</v>
      </c>
      <c r="B157">
        <v>15750</v>
      </c>
      <c r="C157" s="8">
        <v>45022</v>
      </c>
      <c r="D157" t="s">
        <v>20</v>
      </c>
      <c r="E157" t="s">
        <v>178</v>
      </c>
      <c r="F157">
        <v>2012</v>
      </c>
      <c r="G157">
        <v>-339</v>
      </c>
      <c r="H157">
        <v>-14.4193960017014</v>
      </c>
      <c r="I157">
        <v>4240</v>
      </c>
      <c r="J157">
        <v>42.44</v>
      </c>
      <c r="K157">
        <v>0.8</v>
      </c>
      <c r="L157">
        <v>-1.2</v>
      </c>
      <c r="M157">
        <v>-60</v>
      </c>
      <c r="N157">
        <v>135500</v>
      </c>
      <c r="O157">
        <v>40700</v>
      </c>
      <c r="P157">
        <v>2800</v>
      </c>
      <c r="Q157">
        <v>0.8</v>
      </c>
      <c r="R157">
        <v>1000</v>
      </c>
      <c r="S157">
        <v>0.95</v>
      </c>
      <c r="T157">
        <v>17398.05</v>
      </c>
      <c r="U157" t="s">
        <v>24</v>
      </c>
    </row>
    <row r="158" spans="1:21">
      <c r="A158">
        <v>156</v>
      </c>
      <c r="B158">
        <v>15750</v>
      </c>
      <c r="C158" s="8">
        <v>45029</v>
      </c>
      <c r="D158" t="s">
        <v>20</v>
      </c>
      <c r="E158" t="s">
        <v>179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4250</v>
      </c>
      <c r="O158">
        <v>4250</v>
      </c>
      <c r="P158">
        <v>1500</v>
      </c>
      <c r="Q158">
        <v>1566.05</v>
      </c>
      <c r="R158">
        <v>1500</v>
      </c>
      <c r="S158">
        <v>1822.15</v>
      </c>
      <c r="T158">
        <v>17398.05</v>
      </c>
      <c r="U158" t="s">
        <v>22</v>
      </c>
    </row>
    <row r="159" spans="1:21">
      <c r="A159">
        <v>157</v>
      </c>
      <c r="B159">
        <v>15750</v>
      </c>
      <c r="C159" s="8">
        <v>45029</v>
      </c>
      <c r="D159" t="s">
        <v>20</v>
      </c>
      <c r="E159" t="s">
        <v>180</v>
      </c>
      <c r="F159">
        <v>111</v>
      </c>
      <c r="G159">
        <v>10</v>
      </c>
      <c r="H159">
        <v>9.9009900990099</v>
      </c>
      <c r="I159">
        <v>166</v>
      </c>
      <c r="J159">
        <v>26.5</v>
      </c>
      <c r="K159">
        <v>2.3</v>
      </c>
      <c r="L159">
        <v>-1.95</v>
      </c>
      <c r="M159">
        <v>-45.8823529411765</v>
      </c>
      <c r="N159">
        <v>31750</v>
      </c>
      <c r="O159">
        <v>10600</v>
      </c>
      <c r="P159">
        <v>1750</v>
      </c>
      <c r="Q159">
        <v>2.3</v>
      </c>
      <c r="R159">
        <v>200</v>
      </c>
      <c r="S159">
        <v>2.8</v>
      </c>
      <c r="T159">
        <v>17398.05</v>
      </c>
      <c r="U159" t="s">
        <v>24</v>
      </c>
    </row>
    <row r="160" spans="1:21">
      <c r="A160">
        <v>158</v>
      </c>
      <c r="B160">
        <v>15750</v>
      </c>
      <c r="C160" s="8">
        <v>45050</v>
      </c>
      <c r="D160" t="s">
        <v>20</v>
      </c>
      <c r="E160" t="s">
        <v>181</v>
      </c>
      <c r="F160">
        <v>3</v>
      </c>
      <c r="G160">
        <v>0</v>
      </c>
      <c r="H160">
        <v>0</v>
      </c>
      <c r="I160">
        <v>1</v>
      </c>
      <c r="J160">
        <v>0</v>
      </c>
      <c r="K160">
        <v>12.45</v>
      </c>
      <c r="L160">
        <v>-21.25</v>
      </c>
      <c r="M160">
        <v>-63.0563798219585</v>
      </c>
      <c r="N160">
        <v>2800</v>
      </c>
      <c r="O160">
        <v>300</v>
      </c>
      <c r="P160">
        <v>50</v>
      </c>
      <c r="Q160">
        <v>10</v>
      </c>
      <c r="R160">
        <v>300</v>
      </c>
      <c r="S160">
        <v>29.6</v>
      </c>
      <c r="T160">
        <v>17398.05</v>
      </c>
      <c r="U160" t="s">
        <v>24</v>
      </c>
    </row>
    <row r="161" spans="1:21">
      <c r="A161">
        <v>159</v>
      </c>
      <c r="B161">
        <v>15800</v>
      </c>
      <c r="C161" s="8">
        <v>45043</v>
      </c>
      <c r="D161" t="s">
        <v>20</v>
      </c>
      <c r="E161" t="s">
        <v>182</v>
      </c>
      <c r="F161">
        <v>79</v>
      </c>
      <c r="G161">
        <v>-2</v>
      </c>
      <c r="H161">
        <v>-2.46913580246914</v>
      </c>
      <c r="I161">
        <v>7</v>
      </c>
      <c r="J161">
        <v>0</v>
      </c>
      <c r="K161">
        <v>1647.15</v>
      </c>
      <c r="L161">
        <v>-20.8499999999999</v>
      </c>
      <c r="M161">
        <v>-1.24999999999999</v>
      </c>
      <c r="N161">
        <v>5400</v>
      </c>
      <c r="O161">
        <v>5100</v>
      </c>
      <c r="P161">
        <v>700</v>
      </c>
      <c r="Q161">
        <v>1634.25</v>
      </c>
      <c r="R161">
        <v>150</v>
      </c>
      <c r="S161">
        <v>1688.8</v>
      </c>
      <c r="T161">
        <v>17398.05</v>
      </c>
      <c r="U161" t="s">
        <v>22</v>
      </c>
    </row>
    <row r="162" spans="1:21">
      <c r="A162">
        <v>160</v>
      </c>
      <c r="B162">
        <v>15800</v>
      </c>
      <c r="C162" s="8">
        <v>45043</v>
      </c>
      <c r="D162" t="s">
        <v>20</v>
      </c>
      <c r="E162" t="s">
        <v>183</v>
      </c>
      <c r="F162">
        <v>6037</v>
      </c>
      <c r="G162">
        <v>171</v>
      </c>
      <c r="H162">
        <v>2.91510398908967</v>
      </c>
      <c r="I162">
        <v>6406</v>
      </c>
      <c r="J162">
        <v>0</v>
      </c>
      <c r="K162">
        <v>7.75</v>
      </c>
      <c r="L162">
        <v>-4.75</v>
      </c>
      <c r="M162">
        <v>-38</v>
      </c>
      <c r="N162">
        <v>23100</v>
      </c>
      <c r="O162">
        <v>7300</v>
      </c>
      <c r="P162">
        <v>200</v>
      </c>
      <c r="Q162">
        <v>7.15</v>
      </c>
      <c r="R162">
        <v>700</v>
      </c>
      <c r="S162">
        <v>7.75</v>
      </c>
      <c r="T162">
        <v>17398.05</v>
      </c>
      <c r="U162" t="s">
        <v>24</v>
      </c>
    </row>
    <row r="163" spans="1:21">
      <c r="A163">
        <v>161</v>
      </c>
      <c r="B163">
        <v>15800</v>
      </c>
      <c r="C163" s="8">
        <v>45050</v>
      </c>
      <c r="D163" t="s">
        <v>20</v>
      </c>
      <c r="E163" t="s">
        <v>184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3600</v>
      </c>
      <c r="O163">
        <v>100</v>
      </c>
      <c r="P163">
        <v>50</v>
      </c>
      <c r="Q163">
        <v>5.75</v>
      </c>
      <c r="R163">
        <v>100</v>
      </c>
      <c r="S163">
        <v>29.9</v>
      </c>
      <c r="T163">
        <v>17398.05</v>
      </c>
      <c r="U163" t="s">
        <v>24</v>
      </c>
    </row>
    <row r="164" spans="1:21">
      <c r="A164">
        <v>162</v>
      </c>
      <c r="B164">
        <v>15800</v>
      </c>
      <c r="C164" s="8">
        <v>45071</v>
      </c>
      <c r="D164" t="s">
        <v>20</v>
      </c>
      <c r="E164" t="s">
        <v>185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4000</v>
      </c>
      <c r="O164">
        <v>3950</v>
      </c>
      <c r="P164">
        <v>400</v>
      </c>
      <c r="Q164">
        <v>1683.8</v>
      </c>
      <c r="R164">
        <v>400</v>
      </c>
      <c r="S164">
        <v>1808.1</v>
      </c>
      <c r="T164">
        <v>17398.05</v>
      </c>
      <c r="U164" t="s">
        <v>22</v>
      </c>
    </row>
    <row r="165" spans="1:21">
      <c r="A165">
        <v>163</v>
      </c>
      <c r="B165">
        <v>15800</v>
      </c>
      <c r="C165" s="8">
        <v>45071</v>
      </c>
      <c r="D165" t="s">
        <v>20</v>
      </c>
      <c r="E165" t="s">
        <v>186</v>
      </c>
      <c r="F165">
        <v>2559</v>
      </c>
      <c r="G165">
        <v>503</v>
      </c>
      <c r="H165">
        <v>24.4649805447471</v>
      </c>
      <c r="I165">
        <v>1479</v>
      </c>
      <c r="J165">
        <v>0</v>
      </c>
      <c r="K165">
        <v>25</v>
      </c>
      <c r="L165">
        <v>-7.7</v>
      </c>
      <c r="M165">
        <v>-23.5474006116208</v>
      </c>
      <c r="N165">
        <v>11950</v>
      </c>
      <c r="O165">
        <v>5300</v>
      </c>
      <c r="P165">
        <v>50</v>
      </c>
      <c r="Q165">
        <v>21.05</v>
      </c>
      <c r="R165">
        <v>1000</v>
      </c>
      <c r="S165">
        <v>25.9</v>
      </c>
      <c r="T165">
        <v>17398.05</v>
      </c>
      <c r="U165" t="s">
        <v>24</v>
      </c>
    </row>
    <row r="166" spans="1:21">
      <c r="A166">
        <v>164</v>
      </c>
      <c r="B166">
        <v>15800</v>
      </c>
      <c r="C166" s="8">
        <v>45106</v>
      </c>
      <c r="D166" t="s">
        <v>20</v>
      </c>
      <c r="E166" t="s">
        <v>187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1800</v>
      </c>
      <c r="O166">
        <v>800</v>
      </c>
      <c r="P166">
        <v>1800</v>
      </c>
      <c r="Q166">
        <v>1476.7</v>
      </c>
      <c r="R166">
        <v>800</v>
      </c>
      <c r="S166">
        <v>2179.95</v>
      </c>
      <c r="T166">
        <v>17398.05</v>
      </c>
      <c r="U166" t="s">
        <v>22</v>
      </c>
    </row>
    <row r="167" spans="1:21">
      <c r="A167">
        <v>165</v>
      </c>
      <c r="B167">
        <v>15800</v>
      </c>
      <c r="C167" s="8">
        <v>45106</v>
      </c>
      <c r="D167" t="s">
        <v>20</v>
      </c>
      <c r="E167" t="s">
        <v>188</v>
      </c>
      <c r="F167">
        <v>296</v>
      </c>
      <c r="G167">
        <v>183</v>
      </c>
      <c r="H167">
        <v>161.946902654867</v>
      </c>
      <c r="I167">
        <v>343</v>
      </c>
      <c r="J167">
        <v>0</v>
      </c>
      <c r="K167">
        <v>57.05</v>
      </c>
      <c r="L167">
        <v>-10.1</v>
      </c>
      <c r="M167">
        <v>-15.0409530900968</v>
      </c>
      <c r="N167">
        <v>4800</v>
      </c>
      <c r="O167">
        <v>3050</v>
      </c>
      <c r="P167">
        <v>250</v>
      </c>
      <c r="Q167">
        <v>55.9</v>
      </c>
      <c r="R167">
        <v>100</v>
      </c>
      <c r="S167">
        <v>58.75</v>
      </c>
      <c r="T167">
        <v>17398.05</v>
      </c>
      <c r="U167" t="s">
        <v>24</v>
      </c>
    </row>
    <row r="168" spans="1:21">
      <c r="A168">
        <v>166</v>
      </c>
      <c r="B168">
        <v>15800</v>
      </c>
      <c r="C168" s="8">
        <v>45022</v>
      </c>
      <c r="D168" t="s">
        <v>20</v>
      </c>
      <c r="E168" t="s">
        <v>189</v>
      </c>
      <c r="F168">
        <v>23516</v>
      </c>
      <c r="G168">
        <v>-1640</v>
      </c>
      <c r="H168">
        <v>-6.51931944665289</v>
      </c>
      <c r="I168">
        <v>34377</v>
      </c>
      <c r="J168">
        <v>0</v>
      </c>
      <c r="K168">
        <v>0.9</v>
      </c>
      <c r="L168">
        <v>-1.1</v>
      </c>
      <c r="M168">
        <v>-55</v>
      </c>
      <c r="N168">
        <v>383150</v>
      </c>
      <c r="O168">
        <v>66850</v>
      </c>
      <c r="P168">
        <v>450</v>
      </c>
      <c r="Q168">
        <v>0.85</v>
      </c>
      <c r="R168">
        <v>1800</v>
      </c>
      <c r="S168">
        <v>0.9</v>
      </c>
      <c r="T168">
        <v>17398.05</v>
      </c>
      <c r="U168" t="s">
        <v>24</v>
      </c>
    </row>
    <row r="169" spans="1:21">
      <c r="A169">
        <v>167</v>
      </c>
      <c r="B169">
        <v>15800</v>
      </c>
      <c r="C169" s="8">
        <v>45022</v>
      </c>
      <c r="D169" t="s">
        <v>20</v>
      </c>
      <c r="E169" t="s">
        <v>190</v>
      </c>
      <c r="F169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8800</v>
      </c>
      <c r="O169">
        <v>8800</v>
      </c>
      <c r="P169">
        <v>150</v>
      </c>
      <c r="Q169">
        <v>1574.8</v>
      </c>
      <c r="R169">
        <v>150</v>
      </c>
      <c r="S169">
        <v>1615.95</v>
      </c>
      <c r="T169">
        <v>17398.05</v>
      </c>
      <c r="U169" t="s">
        <v>22</v>
      </c>
    </row>
    <row r="170" spans="1:21">
      <c r="A170">
        <v>168</v>
      </c>
      <c r="B170">
        <v>15800</v>
      </c>
      <c r="C170" s="8">
        <v>45029</v>
      </c>
      <c r="D170" t="s">
        <v>20</v>
      </c>
      <c r="E170" t="s">
        <v>191</v>
      </c>
      <c r="F170">
        <v>2082</v>
      </c>
      <c r="G170">
        <v>143</v>
      </c>
      <c r="H170">
        <v>7.3749355337803</v>
      </c>
      <c r="I170">
        <v>5627</v>
      </c>
      <c r="J170">
        <v>0</v>
      </c>
      <c r="K170">
        <v>2.7</v>
      </c>
      <c r="L170">
        <v>-1.75</v>
      </c>
      <c r="M170">
        <v>-39.3258426966292</v>
      </c>
      <c r="N170">
        <v>20150</v>
      </c>
      <c r="O170">
        <v>18300</v>
      </c>
      <c r="P170">
        <v>600</v>
      </c>
      <c r="Q170">
        <v>2.2</v>
      </c>
      <c r="R170">
        <v>2450</v>
      </c>
      <c r="S170">
        <v>2.7</v>
      </c>
      <c r="T170">
        <v>17398.05</v>
      </c>
      <c r="U170" t="s">
        <v>24</v>
      </c>
    </row>
    <row r="171" spans="1:21">
      <c r="A171">
        <v>169</v>
      </c>
      <c r="B171">
        <v>15800</v>
      </c>
      <c r="C171" s="8">
        <v>45029</v>
      </c>
      <c r="D171" t="s">
        <v>20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4400</v>
      </c>
      <c r="O171">
        <v>4400</v>
      </c>
      <c r="P171">
        <v>3250</v>
      </c>
      <c r="Q171">
        <v>1507.75</v>
      </c>
      <c r="R171">
        <v>1500</v>
      </c>
      <c r="S171">
        <v>1664.85</v>
      </c>
      <c r="T171">
        <v>17398.05</v>
      </c>
      <c r="U171" t="s">
        <v>22</v>
      </c>
    </row>
    <row r="172" spans="1:21">
      <c r="A172">
        <v>170</v>
      </c>
      <c r="B172">
        <v>15800</v>
      </c>
      <c r="C172" s="8">
        <v>45036</v>
      </c>
      <c r="D172" t="s">
        <v>20</v>
      </c>
      <c r="E172" t="s">
        <v>193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1750</v>
      </c>
      <c r="O172">
        <v>1750</v>
      </c>
      <c r="P172">
        <v>1750</v>
      </c>
      <c r="Q172">
        <v>1469.8</v>
      </c>
      <c r="R172">
        <v>1750</v>
      </c>
      <c r="S172">
        <v>1751.3</v>
      </c>
      <c r="T172">
        <v>17398.05</v>
      </c>
      <c r="U172" t="s">
        <v>22</v>
      </c>
    </row>
    <row r="173" spans="1:21">
      <c r="A173">
        <v>171</v>
      </c>
      <c r="B173">
        <v>15800</v>
      </c>
      <c r="C173" s="8">
        <v>45036</v>
      </c>
      <c r="D173" t="s">
        <v>20</v>
      </c>
      <c r="E173" t="s">
        <v>194</v>
      </c>
      <c r="F173">
        <v>16</v>
      </c>
      <c r="G173">
        <v>16</v>
      </c>
      <c r="H173">
        <v>0</v>
      </c>
      <c r="I173">
        <v>42</v>
      </c>
      <c r="J173">
        <v>21.56</v>
      </c>
      <c r="K173">
        <v>4.05</v>
      </c>
      <c r="L173">
        <v>-34.6</v>
      </c>
      <c r="M173">
        <v>-89.5213454075032</v>
      </c>
      <c r="N173">
        <v>12150</v>
      </c>
      <c r="O173">
        <v>1150</v>
      </c>
      <c r="P173">
        <v>600</v>
      </c>
      <c r="Q173">
        <v>3.6</v>
      </c>
      <c r="R173">
        <v>50</v>
      </c>
      <c r="S173">
        <v>6.25</v>
      </c>
      <c r="T173">
        <v>17398.05</v>
      </c>
      <c r="U173" t="s">
        <v>24</v>
      </c>
    </row>
    <row r="174" spans="1:21">
      <c r="A174">
        <v>172</v>
      </c>
      <c r="B174">
        <v>15850</v>
      </c>
      <c r="C174" s="8">
        <v>45036</v>
      </c>
      <c r="D174" t="s">
        <v>20</v>
      </c>
      <c r="E174" t="s">
        <v>195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1750</v>
      </c>
      <c r="O174">
        <v>1750</v>
      </c>
      <c r="P174">
        <v>1750</v>
      </c>
      <c r="Q174">
        <v>1424.2</v>
      </c>
      <c r="R174">
        <v>1750</v>
      </c>
      <c r="S174">
        <v>1690.7</v>
      </c>
      <c r="T174">
        <v>17398.05</v>
      </c>
      <c r="U174" t="s">
        <v>22</v>
      </c>
    </row>
    <row r="175" spans="1:21">
      <c r="A175">
        <v>173</v>
      </c>
      <c r="B175">
        <v>15850</v>
      </c>
      <c r="C175" s="8">
        <v>45036</v>
      </c>
      <c r="D175" t="s">
        <v>20</v>
      </c>
      <c r="E175" t="s">
        <v>196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18150</v>
      </c>
      <c r="O175">
        <v>250</v>
      </c>
      <c r="P175">
        <v>600</v>
      </c>
      <c r="Q175">
        <v>3.6</v>
      </c>
      <c r="R175">
        <v>50</v>
      </c>
      <c r="S175">
        <v>6.35</v>
      </c>
      <c r="T175">
        <v>17398.05</v>
      </c>
      <c r="U175" t="s">
        <v>24</v>
      </c>
    </row>
    <row r="176" spans="1:21">
      <c r="A176">
        <v>174</v>
      </c>
      <c r="B176">
        <v>15850</v>
      </c>
      <c r="C176" s="8">
        <v>45043</v>
      </c>
      <c r="D176" t="s">
        <v>20</v>
      </c>
      <c r="E176" t="s">
        <v>197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6050</v>
      </c>
      <c r="O176">
        <v>4550</v>
      </c>
      <c r="P176">
        <v>1500</v>
      </c>
      <c r="Q176">
        <v>1413.85</v>
      </c>
      <c r="R176">
        <v>1750</v>
      </c>
      <c r="S176">
        <v>1766.1</v>
      </c>
      <c r="T176">
        <v>17398.05</v>
      </c>
      <c r="U176" t="s">
        <v>22</v>
      </c>
    </row>
    <row r="177" spans="1:21">
      <c r="A177">
        <v>175</v>
      </c>
      <c r="B177">
        <v>15850</v>
      </c>
      <c r="C177" s="8">
        <v>45043</v>
      </c>
      <c r="D177" t="s">
        <v>20</v>
      </c>
      <c r="E177" t="s">
        <v>198</v>
      </c>
      <c r="F177">
        <v>332</v>
      </c>
      <c r="G177">
        <v>3</v>
      </c>
      <c r="H177">
        <v>0.911854103343465</v>
      </c>
      <c r="I177">
        <v>470</v>
      </c>
      <c r="J177">
        <v>0</v>
      </c>
      <c r="K177">
        <v>8</v>
      </c>
      <c r="L177">
        <v>-5.55</v>
      </c>
      <c r="M177">
        <v>-40.9594095940959</v>
      </c>
      <c r="N177">
        <v>22750</v>
      </c>
      <c r="O177">
        <v>6400</v>
      </c>
      <c r="P177">
        <v>300</v>
      </c>
      <c r="Q177">
        <v>7.4</v>
      </c>
      <c r="R177">
        <v>800</v>
      </c>
      <c r="S177">
        <v>8.45</v>
      </c>
      <c r="T177">
        <v>17398.05</v>
      </c>
      <c r="U177" t="s">
        <v>24</v>
      </c>
    </row>
    <row r="178" spans="1:21">
      <c r="A178">
        <v>176</v>
      </c>
      <c r="B178">
        <v>15850</v>
      </c>
      <c r="C178" s="8">
        <v>45071</v>
      </c>
      <c r="D178" t="s">
        <v>20</v>
      </c>
      <c r="E178" t="s">
        <v>199</v>
      </c>
      <c r="F178">
        <v>106</v>
      </c>
      <c r="G178">
        <v>52</v>
      </c>
      <c r="H178">
        <v>96.2962962962963</v>
      </c>
      <c r="I178">
        <v>95</v>
      </c>
      <c r="J178">
        <v>18.13</v>
      </c>
      <c r="K178">
        <v>28</v>
      </c>
      <c r="L178">
        <v>-7.15</v>
      </c>
      <c r="M178">
        <v>-20.3413940256045</v>
      </c>
      <c r="N178">
        <v>11850</v>
      </c>
      <c r="O178">
        <v>2200</v>
      </c>
      <c r="P178">
        <v>50</v>
      </c>
      <c r="Q178">
        <v>22.55</v>
      </c>
      <c r="R178">
        <v>50</v>
      </c>
      <c r="S178">
        <v>33.95</v>
      </c>
      <c r="T178">
        <v>17398.05</v>
      </c>
      <c r="U178" t="s">
        <v>24</v>
      </c>
    </row>
    <row r="179" spans="1:21">
      <c r="A179">
        <v>177</v>
      </c>
      <c r="B179">
        <v>15850</v>
      </c>
      <c r="C179" s="8">
        <v>45071</v>
      </c>
      <c r="D179" t="s">
        <v>20</v>
      </c>
      <c r="E179" t="s">
        <v>200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2550</v>
      </c>
      <c r="O179">
        <v>2450</v>
      </c>
      <c r="P179">
        <v>750</v>
      </c>
      <c r="Q179">
        <v>1465.15</v>
      </c>
      <c r="R179">
        <v>700</v>
      </c>
      <c r="S179">
        <v>1906.1</v>
      </c>
      <c r="T179">
        <v>17398.05</v>
      </c>
      <c r="U179" t="s">
        <v>22</v>
      </c>
    </row>
    <row r="180" spans="1:21">
      <c r="A180">
        <v>178</v>
      </c>
      <c r="B180">
        <v>15850</v>
      </c>
      <c r="C180" s="8">
        <v>45106</v>
      </c>
      <c r="D180" t="s">
        <v>20</v>
      </c>
      <c r="E180" t="s">
        <v>201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2250</v>
      </c>
      <c r="O180">
        <v>0</v>
      </c>
      <c r="P180">
        <v>750</v>
      </c>
      <c r="Q180">
        <v>36.55</v>
      </c>
      <c r="R180">
        <v>0</v>
      </c>
      <c r="S180">
        <v>0</v>
      </c>
      <c r="T180">
        <v>17398.05</v>
      </c>
      <c r="U180" t="s">
        <v>24</v>
      </c>
    </row>
    <row r="181" spans="1:21">
      <c r="A181">
        <v>179</v>
      </c>
      <c r="B181">
        <v>15850</v>
      </c>
      <c r="C181" s="8">
        <v>45106</v>
      </c>
      <c r="D181" t="s">
        <v>20</v>
      </c>
      <c r="E181" t="s">
        <v>202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1800</v>
      </c>
      <c r="O181">
        <v>0</v>
      </c>
      <c r="P181">
        <v>1800</v>
      </c>
      <c r="Q181">
        <v>1396.65</v>
      </c>
      <c r="R181">
        <v>0</v>
      </c>
      <c r="S181">
        <v>0</v>
      </c>
      <c r="T181">
        <v>17398.05</v>
      </c>
      <c r="U181" t="s">
        <v>22</v>
      </c>
    </row>
    <row r="182" spans="1:21">
      <c r="A182">
        <v>180</v>
      </c>
      <c r="B182">
        <v>15850</v>
      </c>
      <c r="C182" s="8">
        <v>45022</v>
      </c>
      <c r="D182" t="s">
        <v>20</v>
      </c>
      <c r="E182" t="s">
        <v>203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8250</v>
      </c>
      <c r="O182">
        <v>8250</v>
      </c>
      <c r="P182">
        <v>150</v>
      </c>
      <c r="Q182">
        <v>1523.4</v>
      </c>
      <c r="R182">
        <v>150</v>
      </c>
      <c r="S182">
        <v>1566.75</v>
      </c>
      <c r="T182">
        <v>17398.05</v>
      </c>
      <c r="U182" t="s">
        <v>22</v>
      </c>
    </row>
    <row r="183" spans="1:21">
      <c r="A183">
        <v>181</v>
      </c>
      <c r="B183">
        <v>15850</v>
      </c>
      <c r="C183" s="8">
        <v>45022</v>
      </c>
      <c r="D183" t="s">
        <v>20</v>
      </c>
      <c r="E183" t="s">
        <v>204</v>
      </c>
      <c r="F183">
        <v>5335</v>
      </c>
      <c r="G183">
        <v>-755</v>
      </c>
      <c r="H183">
        <v>-12.3973727422003</v>
      </c>
      <c r="I183">
        <v>8300</v>
      </c>
      <c r="J183">
        <v>0</v>
      </c>
      <c r="K183">
        <v>0.8</v>
      </c>
      <c r="L183">
        <v>-1.35</v>
      </c>
      <c r="M183">
        <v>-62.7906976744186</v>
      </c>
      <c r="N183">
        <v>115900</v>
      </c>
      <c r="O183">
        <v>51500</v>
      </c>
      <c r="P183">
        <v>800</v>
      </c>
      <c r="Q183">
        <v>0.85</v>
      </c>
      <c r="R183">
        <v>1800</v>
      </c>
      <c r="S183">
        <v>1</v>
      </c>
      <c r="T183">
        <v>17398.05</v>
      </c>
      <c r="U183" t="s">
        <v>24</v>
      </c>
    </row>
    <row r="184" spans="1:21">
      <c r="A184">
        <v>182</v>
      </c>
      <c r="B184">
        <v>15850</v>
      </c>
      <c r="C184" s="8">
        <v>45029</v>
      </c>
      <c r="D184" t="s">
        <v>20</v>
      </c>
      <c r="E184" t="s">
        <v>205</v>
      </c>
      <c r="F184">
        <v>56</v>
      </c>
      <c r="G184">
        <v>-17</v>
      </c>
      <c r="H184">
        <v>-23.2876712328767</v>
      </c>
      <c r="I184">
        <v>81</v>
      </c>
      <c r="J184">
        <v>25.19</v>
      </c>
      <c r="K184">
        <v>2.5</v>
      </c>
      <c r="L184">
        <v>-1.75</v>
      </c>
      <c r="M184">
        <v>-41.1764705882353</v>
      </c>
      <c r="N184">
        <v>34150</v>
      </c>
      <c r="O184">
        <v>10200</v>
      </c>
      <c r="P184">
        <v>50</v>
      </c>
      <c r="Q184">
        <v>2.4</v>
      </c>
      <c r="R184">
        <v>400</v>
      </c>
      <c r="S184">
        <v>2.7</v>
      </c>
      <c r="T184">
        <v>17398.05</v>
      </c>
      <c r="U184" t="s">
        <v>24</v>
      </c>
    </row>
    <row r="185" spans="1:21">
      <c r="A185">
        <v>183</v>
      </c>
      <c r="B185">
        <v>15850</v>
      </c>
      <c r="C185" s="8">
        <v>45029</v>
      </c>
      <c r="D185" t="s">
        <v>20</v>
      </c>
      <c r="E185" t="s">
        <v>206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4400</v>
      </c>
      <c r="O185">
        <v>2900</v>
      </c>
      <c r="P185">
        <v>3250</v>
      </c>
      <c r="Q185">
        <v>1454.65</v>
      </c>
      <c r="R185">
        <v>150</v>
      </c>
      <c r="S185">
        <v>1599.55</v>
      </c>
      <c r="T185">
        <v>17398.05</v>
      </c>
      <c r="U185" t="s">
        <v>22</v>
      </c>
    </row>
    <row r="186" spans="1:21">
      <c r="A186">
        <v>184</v>
      </c>
      <c r="B186">
        <v>15850</v>
      </c>
      <c r="C186" s="8">
        <v>45050</v>
      </c>
      <c r="D186" t="s">
        <v>20</v>
      </c>
      <c r="E186" t="s">
        <v>207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2800</v>
      </c>
      <c r="O186">
        <v>300</v>
      </c>
      <c r="P186">
        <v>50</v>
      </c>
      <c r="Q186">
        <v>6.6</v>
      </c>
      <c r="R186">
        <v>300</v>
      </c>
      <c r="S186">
        <v>34.3</v>
      </c>
      <c r="T186">
        <v>17398.05</v>
      </c>
      <c r="U186" t="s">
        <v>24</v>
      </c>
    </row>
    <row r="187" spans="1:21">
      <c r="A187">
        <v>185</v>
      </c>
      <c r="B187">
        <v>15900</v>
      </c>
      <c r="C187" s="8">
        <v>45036</v>
      </c>
      <c r="D187" t="s">
        <v>20</v>
      </c>
      <c r="E187" t="s">
        <v>208</v>
      </c>
      <c r="F187">
        <v>12</v>
      </c>
      <c r="G187">
        <v>0</v>
      </c>
      <c r="H187">
        <v>0</v>
      </c>
      <c r="I187">
        <v>7</v>
      </c>
      <c r="J187">
        <v>0</v>
      </c>
      <c r="K187">
        <v>4.95</v>
      </c>
      <c r="L187">
        <v>-7.75</v>
      </c>
      <c r="M187">
        <v>-61.0236220472441</v>
      </c>
      <c r="N187">
        <v>700</v>
      </c>
      <c r="O187">
        <v>2450</v>
      </c>
      <c r="P187">
        <v>50</v>
      </c>
      <c r="Q187">
        <v>4.1</v>
      </c>
      <c r="R187">
        <v>100</v>
      </c>
      <c r="S187">
        <v>6</v>
      </c>
      <c r="T187">
        <v>17398.05</v>
      </c>
      <c r="U187" t="s">
        <v>24</v>
      </c>
    </row>
    <row r="188" spans="1:21">
      <c r="A188">
        <v>186</v>
      </c>
      <c r="B188">
        <v>15900</v>
      </c>
      <c r="C188" s="8">
        <v>45036</v>
      </c>
      <c r="D188" t="s">
        <v>20</v>
      </c>
      <c r="E188" t="s">
        <v>209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1750</v>
      </c>
      <c r="O188">
        <v>1750</v>
      </c>
      <c r="P188">
        <v>1750</v>
      </c>
      <c r="Q188">
        <v>1377.15</v>
      </c>
      <c r="R188">
        <v>1750</v>
      </c>
      <c r="S188">
        <v>1636.75</v>
      </c>
      <c r="T188">
        <v>17398.05</v>
      </c>
      <c r="U188" t="s">
        <v>22</v>
      </c>
    </row>
    <row r="189" spans="1:21">
      <c r="A189">
        <v>187</v>
      </c>
      <c r="B189">
        <v>15900</v>
      </c>
      <c r="C189" s="8">
        <v>45050</v>
      </c>
      <c r="D189" t="s">
        <v>20</v>
      </c>
      <c r="E189" t="s">
        <v>210</v>
      </c>
      <c r="F189">
        <v>41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4500</v>
      </c>
      <c r="O189">
        <v>150</v>
      </c>
      <c r="P189">
        <v>250</v>
      </c>
      <c r="Q189">
        <v>7.25</v>
      </c>
      <c r="R189">
        <v>100</v>
      </c>
      <c r="S189">
        <v>21.5</v>
      </c>
      <c r="T189">
        <v>17398.05</v>
      </c>
      <c r="U189" t="s">
        <v>24</v>
      </c>
    </row>
    <row r="190" spans="1:21">
      <c r="A190">
        <v>188</v>
      </c>
      <c r="B190">
        <v>15900</v>
      </c>
      <c r="C190" s="8">
        <v>45071</v>
      </c>
      <c r="D190" t="s">
        <v>20</v>
      </c>
      <c r="E190" t="s">
        <v>211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4200</v>
      </c>
      <c r="O190">
        <v>4150</v>
      </c>
      <c r="P190">
        <v>400</v>
      </c>
      <c r="Q190">
        <v>1588.35</v>
      </c>
      <c r="R190">
        <v>400</v>
      </c>
      <c r="S190">
        <v>1700.55</v>
      </c>
      <c r="T190">
        <v>17398.05</v>
      </c>
      <c r="U190" t="s">
        <v>22</v>
      </c>
    </row>
    <row r="191" spans="1:21">
      <c r="A191">
        <v>189</v>
      </c>
      <c r="B191">
        <v>15900</v>
      </c>
      <c r="C191" s="8">
        <v>45071</v>
      </c>
      <c r="D191" t="s">
        <v>20</v>
      </c>
      <c r="E191" t="s">
        <v>212</v>
      </c>
      <c r="F191">
        <v>1651</v>
      </c>
      <c r="G191">
        <v>-5</v>
      </c>
      <c r="H191">
        <v>-0.301932367149758</v>
      </c>
      <c r="I191">
        <v>289</v>
      </c>
      <c r="J191">
        <v>0</v>
      </c>
      <c r="K191">
        <v>29.5</v>
      </c>
      <c r="L191">
        <v>-7.6</v>
      </c>
      <c r="M191">
        <v>-20.4851752021563</v>
      </c>
      <c r="N191">
        <v>12450</v>
      </c>
      <c r="O191">
        <v>500</v>
      </c>
      <c r="P191">
        <v>150</v>
      </c>
      <c r="Q191">
        <v>29.45</v>
      </c>
      <c r="R191">
        <v>100</v>
      </c>
      <c r="S191">
        <v>31</v>
      </c>
      <c r="T191">
        <v>17398.05</v>
      </c>
      <c r="U191" t="s">
        <v>24</v>
      </c>
    </row>
    <row r="192" spans="1:21">
      <c r="A192">
        <v>190</v>
      </c>
      <c r="B192">
        <v>15900</v>
      </c>
      <c r="C192" s="8">
        <v>45106</v>
      </c>
      <c r="D192" t="s">
        <v>20</v>
      </c>
      <c r="E192" t="s">
        <v>213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1800</v>
      </c>
      <c r="O192">
        <v>0</v>
      </c>
      <c r="P192">
        <v>1800</v>
      </c>
      <c r="Q192">
        <v>1346.9</v>
      </c>
      <c r="R192">
        <v>0</v>
      </c>
      <c r="S192">
        <v>0</v>
      </c>
      <c r="T192">
        <v>17398.05</v>
      </c>
      <c r="U192" t="s">
        <v>22</v>
      </c>
    </row>
    <row r="193" spans="1:21">
      <c r="A193">
        <v>191</v>
      </c>
      <c r="B193">
        <v>15900</v>
      </c>
      <c r="C193" s="8">
        <v>45106</v>
      </c>
      <c r="D193" t="s">
        <v>20</v>
      </c>
      <c r="E193" t="s">
        <v>214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2250</v>
      </c>
      <c r="O193">
        <v>0</v>
      </c>
      <c r="P193">
        <v>750</v>
      </c>
      <c r="Q193">
        <v>53.05</v>
      </c>
      <c r="R193">
        <v>0</v>
      </c>
      <c r="S193">
        <v>0</v>
      </c>
      <c r="T193">
        <v>17398.05</v>
      </c>
      <c r="U193" t="s">
        <v>24</v>
      </c>
    </row>
    <row r="194" spans="1:21">
      <c r="A194">
        <v>192</v>
      </c>
      <c r="B194">
        <v>15900</v>
      </c>
      <c r="C194" s="8">
        <v>45029</v>
      </c>
      <c r="D194" t="s">
        <v>20</v>
      </c>
      <c r="E194" t="s">
        <v>215</v>
      </c>
      <c r="F194">
        <v>2201</v>
      </c>
      <c r="G194">
        <v>-236</v>
      </c>
      <c r="H194">
        <v>-9.68403775133361</v>
      </c>
      <c r="I194">
        <v>3733</v>
      </c>
      <c r="J194">
        <v>0</v>
      </c>
      <c r="K194">
        <v>2.8</v>
      </c>
      <c r="L194">
        <v>-2.2</v>
      </c>
      <c r="M194">
        <v>-44</v>
      </c>
      <c r="N194">
        <v>18000</v>
      </c>
      <c r="O194">
        <v>15600</v>
      </c>
      <c r="P194">
        <v>500</v>
      </c>
      <c r="Q194">
        <v>2.55</v>
      </c>
      <c r="R194">
        <v>900</v>
      </c>
      <c r="S194">
        <v>2.8</v>
      </c>
      <c r="T194">
        <v>17398.05</v>
      </c>
      <c r="U194" t="s">
        <v>24</v>
      </c>
    </row>
    <row r="195" spans="1:21">
      <c r="A195">
        <v>193</v>
      </c>
      <c r="B195">
        <v>15900</v>
      </c>
      <c r="C195" s="8">
        <v>45029</v>
      </c>
      <c r="D195" t="s">
        <v>20</v>
      </c>
      <c r="E195" t="s">
        <v>216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4400</v>
      </c>
      <c r="O195">
        <v>2900</v>
      </c>
      <c r="P195">
        <v>3250</v>
      </c>
      <c r="Q195">
        <v>1410.75</v>
      </c>
      <c r="R195">
        <v>150</v>
      </c>
      <c r="S195">
        <v>1556.95</v>
      </c>
      <c r="T195">
        <v>17398.05</v>
      </c>
      <c r="U195" t="s">
        <v>22</v>
      </c>
    </row>
    <row r="196" spans="1:21">
      <c r="A196">
        <v>194</v>
      </c>
      <c r="B196">
        <v>15900</v>
      </c>
      <c r="C196" s="8">
        <v>45022</v>
      </c>
      <c r="D196" t="s">
        <v>20</v>
      </c>
      <c r="E196" t="s">
        <v>217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8400</v>
      </c>
      <c r="O196">
        <v>8400</v>
      </c>
      <c r="P196">
        <v>150</v>
      </c>
      <c r="Q196">
        <v>1481.65</v>
      </c>
      <c r="R196">
        <v>150</v>
      </c>
      <c r="S196">
        <v>1517.25</v>
      </c>
      <c r="T196">
        <v>17398.05</v>
      </c>
      <c r="U196" t="s">
        <v>22</v>
      </c>
    </row>
    <row r="197" spans="1:21">
      <c r="A197">
        <v>195</v>
      </c>
      <c r="B197">
        <v>15900</v>
      </c>
      <c r="C197" s="8">
        <v>45022</v>
      </c>
      <c r="D197" t="s">
        <v>20</v>
      </c>
      <c r="E197" t="s">
        <v>218</v>
      </c>
      <c r="F197">
        <v>18914</v>
      </c>
      <c r="G197">
        <v>-482</v>
      </c>
      <c r="H197">
        <v>-2.48504846360074</v>
      </c>
      <c r="I197">
        <v>47426</v>
      </c>
      <c r="J197">
        <v>0</v>
      </c>
      <c r="K197">
        <v>0.85</v>
      </c>
      <c r="L197">
        <v>-1.25</v>
      </c>
      <c r="M197">
        <v>-59.5238095238095</v>
      </c>
      <c r="N197">
        <v>228500</v>
      </c>
      <c r="O197">
        <v>79200</v>
      </c>
      <c r="P197">
        <v>150</v>
      </c>
      <c r="Q197">
        <v>0.85</v>
      </c>
      <c r="R197">
        <v>10150</v>
      </c>
      <c r="S197">
        <v>0.95</v>
      </c>
      <c r="T197">
        <v>17398.05</v>
      </c>
      <c r="U197" t="s">
        <v>24</v>
      </c>
    </row>
    <row r="198" spans="1:21">
      <c r="A198">
        <v>196</v>
      </c>
      <c r="B198">
        <v>15900</v>
      </c>
      <c r="C198" s="8">
        <v>45043</v>
      </c>
      <c r="D198" t="s">
        <v>20</v>
      </c>
      <c r="E198" t="s">
        <v>219</v>
      </c>
      <c r="F198">
        <v>6750</v>
      </c>
      <c r="G198">
        <v>-126</v>
      </c>
      <c r="H198">
        <v>-1.83246073298429</v>
      </c>
      <c r="I198">
        <v>6363</v>
      </c>
      <c r="J198">
        <v>19.63</v>
      </c>
      <c r="K198">
        <v>8.75</v>
      </c>
      <c r="L198">
        <v>-5.9</v>
      </c>
      <c r="M198">
        <v>-40.2730375426621</v>
      </c>
      <c r="N198">
        <v>23850</v>
      </c>
      <c r="O198">
        <v>5950</v>
      </c>
      <c r="P198">
        <v>1600</v>
      </c>
      <c r="Q198">
        <v>7.4</v>
      </c>
      <c r="R198">
        <v>750</v>
      </c>
      <c r="S198">
        <v>8.85</v>
      </c>
      <c r="T198">
        <v>17398.05</v>
      </c>
      <c r="U198" t="s">
        <v>24</v>
      </c>
    </row>
    <row r="199" spans="1:21">
      <c r="A199">
        <v>197</v>
      </c>
      <c r="B199">
        <v>15900</v>
      </c>
      <c r="C199" s="8">
        <v>45043</v>
      </c>
      <c r="D199" t="s">
        <v>20</v>
      </c>
      <c r="E199" t="s">
        <v>220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5300</v>
      </c>
      <c r="O199">
        <v>5300</v>
      </c>
      <c r="P199">
        <v>400</v>
      </c>
      <c r="Q199">
        <v>1546.55</v>
      </c>
      <c r="R199">
        <v>750</v>
      </c>
      <c r="S199">
        <v>1603.1</v>
      </c>
      <c r="T199">
        <v>17398.05</v>
      </c>
      <c r="U199" t="s">
        <v>22</v>
      </c>
    </row>
    <row r="200" spans="1:21">
      <c r="A200">
        <v>198</v>
      </c>
      <c r="B200">
        <v>15950</v>
      </c>
      <c r="C200" s="8">
        <v>45036</v>
      </c>
      <c r="D200" t="s">
        <v>20</v>
      </c>
      <c r="E200" t="s">
        <v>221</v>
      </c>
      <c r="F200">
        <v>12</v>
      </c>
      <c r="G200">
        <v>12</v>
      </c>
      <c r="H200">
        <v>0</v>
      </c>
      <c r="I200">
        <v>21</v>
      </c>
      <c r="J200">
        <v>20.39</v>
      </c>
      <c r="K200">
        <v>4.95</v>
      </c>
      <c r="L200">
        <v>-49.6</v>
      </c>
      <c r="M200">
        <v>-90.9257561869844</v>
      </c>
      <c r="N200">
        <v>12350</v>
      </c>
      <c r="O200">
        <v>2050</v>
      </c>
      <c r="P200">
        <v>300</v>
      </c>
      <c r="Q200">
        <v>4.65</v>
      </c>
      <c r="R200">
        <v>100</v>
      </c>
      <c r="S200">
        <v>5</v>
      </c>
      <c r="T200">
        <v>17398.05</v>
      </c>
      <c r="U200" t="s">
        <v>24</v>
      </c>
    </row>
    <row r="201" spans="1:21">
      <c r="A201">
        <v>199</v>
      </c>
      <c r="B201">
        <v>15950</v>
      </c>
      <c r="C201" s="8">
        <v>45036</v>
      </c>
      <c r="D201" t="s">
        <v>20</v>
      </c>
      <c r="E201" t="s">
        <v>222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1750</v>
      </c>
      <c r="O201">
        <v>1750</v>
      </c>
      <c r="P201">
        <v>1750</v>
      </c>
      <c r="Q201">
        <v>1334.25</v>
      </c>
      <c r="R201">
        <v>1750</v>
      </c>
      <c r="S201">
        <v>1582.3</v>
      </c>
      <c r="T201">
        <v>17398.05</v>
      </c>
      <c r="U201" t="s">
        <v>22</v>
      </c>
    </row>
    <row r="202" spans="1:21">
      <c r="A202">
        <v>200</v>
      </c>
      <c r="B202">
        <v>15950</v>
      </c>
      <c r="C202" s="8">
        <v>45043</v>
      </c>
      <c r="D202" t="s">
        <v>20</v>
      </c>
      <c r="E202" t="s">
        <v>223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6400</v>
      </c>
      <c r="O202">
        <v>4900</v>
      </c>
      <c r="P202">
        <v>1500</v>
      </c>
      <c r="Q202">
        <v>1480.55</v>
      </c>
      <c r="R202">
        <v>350</v>
      </c>
      <c r="S202">
        <v>1553.85</v>
      </c>
      <c r="T202">
        <v>17398.05</v>
      </c>
      <c r="U202" t="s">
        <v>22</v>
      </c>
    </row>
    <row r="203" spans="1:21">
      <c r="A203">
        <v>201</v>
      </c>
      <c r="B203">
        <v>15950</v>
      </c>
      <c r="C203" s="8">
        <v>45043</v>
      </c>
      <c r="D203" t="s">
        <v>20</v>
      </c>
      <c r="E203" t="s">
        <v>224</v>
      </c>
      <c r="F203">
        <v>846</v>
      </c>
      <c r="G203">
        <v>286</v>
      </c>
      <c r="H203">
        <v>51.0714285714286</v>
      </c>
      <c r="I203">
        <v>1126</v>
      </c>
      <c r="J203">
        <v>0</v>
      </c>
      <c r="K203">
        <v>9.65</v>
      </c>
      <c r="L203">
        <v>-6.4</v>
      </c>
      <c r="M203">
        <v>-39.8753894080997</v>
      </c>
      <c r="N203">
        <v>32050</v>
      </c>
      <c r="O203">
        <v>7850</v>
      </c>
      <c r="P203">
        <v>300</v>
      </c>
      <c r="Q203">
        <v>8.65</v>
      </c>
      <c r="R203">
        <v>750</v>
      </c>
      <c r="S203">
        <v>9.9</v>
      </c>
      <c r="T203">
        <v>17398.05</v>
      </c>
      <c r="U203" t="s">
        <v>24</v>
      </c>
    </row>
    <row r="204" spans="1:21">
      <c r="A204">
        <v>202</v>
      </c>
      <c r="B204">
        <v>15950</v>
      </c>
      <c r="C204" s="8">
        <v>45022</v>
      </c>
      <c r="D204" t="s">
        <v>20</v>
      </c>
      <c r="E204" t="s">
        <v>225</v>
      </c>
      <c r="F204">
        <v>2785</v>
      </c>
      <c r="G204">
        <v>-1067</v>
      </c>
      <c r="H204">
        <v>-27.6998961578401</v>
      </c>
      <c r="I204">
        <v>18554</v>
      </c>
      <c r="J204">
        <v>0</v>
      </c>
      <c r="K204">
        <v>1</v>
      </c>
      <c r="L204">
        <v>-1.2</v>
      </c>
      <c r="M204">
        <v>-54.5454545454546</v>
      </c>
      <c r="N204">
        <v>98000</v>
      </c>
      <c r="O204">
        <v>41750</v>
      </c>
      <c r="P204">
        <v>5400</v>
      </c>
      <c r="Q204">
        <v>0.9</v>
      </c>
      <c r="R204">
        <v>1000</v>
      </c>
      <c r="S204">
        <v>1.1</v>
      </c>
      <c r="T204">
        <v>17398.05</v>
      </c>
      <c r="U204" t="s">
        <v>24</v>
      </c>
    </row>
    <row r="205" spans="1:21">
      <c r="A205">
        <v>203</v>
      </c>
      <c r="B205">
        <v>15950</v>
      </c>
      <c r="C205" s="8">
        <v>45022</v>
      </c>
      <c r="D205" t="s">
        <v>20</v>
      </c>
      <c r="E205" t="s">
        <v>226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8250</v>
      </c>
      <c r="O205">
        <v>8300</v>
      </c>
      <c r="P205">
        <v>150</v>
      </c>
      <c r="Q205">
        <v>1442.85</v>
      </c>
      <c r="R205">
        <v>200</v>
      </c>
      <c r="S205">
        <v>1467.25</v>
      </c>
      <c r="T205">
        <v>17398.05</v>
      </c>
      <c r="U205" t="s">
        <v>22</v>
      </c>
    </row>
    <row r="206" spans="1:21">
      <c r="A206">
        <v>204</v>
      </c>
      <c r="B206">
        <v>15950</v>
      </c>
      <c r="C206" s="8">
        <v>45071</v>
      </c>
      <c r="D206" t="s">
        <v>20</v>
      </c>
      <c r="E206" t="s">
        <v>227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2700</v>
      </c>
      <c r="O206">
        <v>2450</v>
      </c>
      <c r="P206">
        <v>900</v>
      </c>
      <c r="Q206">
        <v>1373.25</v>
      </c>
      <c r="R206">
        <v>700</v>
      </c>
      <c r="S206">
        <v>1872.15</v>
      </c>
      <c r="T206">
        <v>17398.05</v>
      </c>
      <c r="U206" t="s">
        <v>22</v>
      </c>
    </row>
    <row r="207" spans="1:21">
      <c r="A207">
        <v>205</v>
      </c>
      <c r="B207">
        <v>15950</v>
      </c>
      <c r="C207" s="8">
        <v>45071</v>
      </c>
      <c r="D207" t="s">
        <v>20</v>
      </c>
      <c r="E207" t="s">
        <v>228</v>
      </c>
      <c r="F207">
        <v>57</v>
      </c>
      <c r="G207">
        <v>7</v>
      </c>
      <c r="H207">
        <v>14</v>
      </c>
      <c r="I207">
        <v>97</v>
      </c>
      <c r="J207">
        <v>17.8</v>
      </c>
      <c r="K207">
        <v>32</v>
      </c>
      <c r="L207">
        <v>-6.5</v>
      </c>
      <c r="M207">
        <v>-16.8831168831169</v>
      </c>
      <c r="N207">
        <v>10800</v>
      </c>
      <c r="O207">
        <v>1750</v>
      </c>
      <c r="P207">
        <v>50</v>
      </c>
      <c r="Q207">
        <v>22.55</v>
      </c>
      <c r="R207">
        <v>1750</v>
      </c>
      <c r="S207">
        <v>45.2</v>
      </c>
      <c r="T207">
        <v>17398.05</v>
      </c>
      <c r="U207" t="s">
        <v>24</v>
      </c>
    </row>
    <row r="208" spans="1:21">
      <c r="A208">
        <v>206</v>
      </c>
      <c r="B208">
        <v>15950</v>
      </c>
      <c r="C208" s="8">
        <v>45106</v>
      </c>
      <c r="D208" t="s">
        <v>20</v>
      </c>
      <c r="E208" t="s">
        <v>229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1800</v>
      </c>
      <c r="O208">
        <v>0</v>
      </c>
      <c r="P208">
        <v>1800</v>
      </c>
      <c r="Q208">
        <v>1308.65</v>
      </c>
      <c r="R208">
        <v>0</v>
      </c>
      <c r="S208">
        <v>0</v>
      </c>
      <c r="T208">
        <v>17398.05</v>
      </c>
      <c r="U208" t="s">
        <v>22</v>
      </c>
    </row>
    <row r="209" spans="1:21">
      <c r="A209">
        <v>207</v>
      </c>
      <c r="B209">
        <v>15950</v>
      </c>
      <c r="C209" s="8">
        <v>45106</v>
      </c>
      <c r="D209" t="s">
        <v>20</v>
      </c>
      <c r="E209" t="s">
        <v>230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2250</v>
      </c>
      <c r="O209">
        <v>0</v>
      </c>
      <c r="P209">
        <v>750</v>
      </c>
      <c r="Q209">
        <v>36.55</v>
      </c>
      <c r="R209">
        <v>0</v>
      </c>
      <c r="S209">
        <v>0</v>
      </c>
      <c r="T209">
        <v>17398.05</v>
      </c>
      <c r="U209" t="s">
        <v>24</v>
      </c>
    </row>
    <row r="210" spans="1:21">
      <c r="A210">
        <v>208</v>
      </c>
      <c r="B210">
        <v>15950</v>
      </c>
      <c r="C210" s="8">
        <v>45029</v>
      </c>
      <c r="D210" t="s">
        <v>20</v>
      </c>
      <c r="E210" t="s">
        <v>231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4250</v>
      </c>
      <c r="O210">
        <v>4250</v>
      </c>
      <c r="P210">
        <v>3250</v>
      </c>
      <c r="Q210">
        <v>1359.2</v>
      </c>
      <c r="R210">
        <v>1500</v>
      </c>
      <c r="S210">
        <v>1655.95</v>
      </c>
      <c r="T210">
        <v>17398.05</v>
      </c>
      <c r="U210" t="s">
        <v>22</v>
      </c>
    </row>
    <row r="211" spans="1:21">
      <c r="A211">
        <v>209</v>
      </c>
      <c r="B211">
        <v>15950</v>
      </c>
      <c r="C211" s="8">
        <v>45029</v>
      </c>
      <c r="D211" t="s">
        <v>20</v>
      </c>
      <c r="E211" t="s">
        <v>232</v>
      </c>
      <c r="F211">
        <v>42</v>
      </c>
      <c r="G211">
        <v>-16</v>
      </c>
      <c r="H211">
        <v>-27.5862068965517</v>
      </c>
      <c r="I211">
        <v>100</v>
      </c>
      <c r="J211">
        <v>23.92</v>
      </c>
      <c r="K211">
        <v>2.65</v>
      </c>
      <c r="L211">
        <v>-2.5</v>
      </c>
      <c r="M211">
        <v>-48.5436893203884</v>
      </c>
      <c r="N211">
        <v>80000</v>
      </c>
      <c r="O211">
        <v>250</v>
      </c>
      <c r="P211">
        <v>600</v>
      </c>
      <c r="Q211">
        <v>2.3</v>
      </c>
      <c r="R211">
        <v>250</v>
      </c>
      <c r="S211">
        <v>3.4</v>
      </c>
      <c r="T211">
        <v>17398.05</v>
      </c>
      <c r="U211" t="s">
        <v>24</v>
      </c>
    </row>
    <row r="212" spans="1:21">
      <c r="A212">
        <v>210</v>
      </c>
      <c r="B212">
        <v>15950</v>
      </c>
      <c r="C212" s="8">
        <v>45050</v>
      </c>
      <c r="D212" t="s">
        <v>20</v>
      </c>
      <c r="E212" t="s">
        <v>233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3600</v>
      </c>
      <c r="O212">
        <v>500</v>
      </c>
      <c r="P212">
        <v>50</v>
      </c>
      <c r="Q212">
        <v>6.95</v>
      </c>
      <c r="R212">
        <v>300</v>
      </c>
      <c r="S212">
        <v>39.85</v>
      </c>
      <c r="T212">
        <v>17398.05</v>
      </c>
      <c r="U212" t="s">
        <v>24</v>
      </c>
    </row>
    <row r="213" spans="1:21">
      <c r="A213">
        <v>211</v>
      </c>
      <c r="B213">
        <v>16000</v>
      </c>
      <c r="C213" s="8">
        <v>45029</v>
      </c>
      <c r="D213" t="s">
        <v>20</v>
      </c>
      <c r="E213" t="s">
        <v>234</v>
      </c>
      <c r="F213">
        <v>4222</v>
      </c>
      <c r="G213">
        <v>1385</v>
      </c>
      <c r="H213">
        <v>48.8191751850546</v>
      </c>
      <c r="I213">
        <v>7658</v>
      </c>
      <c r="J213">
        <v>0</v>
      </c>
      <c r="K213">
        <v>2.95</v>
      </c>
      <c r="L213">
        <v>-2.45</v>
      </c>
      <c r="M213">
        <v>-45.3703703703704</v>
      </c>
      <c r="N213">
        <v>15900</v>
      </c>
      <c r="O213">
        <v>15650</v>
      </c>
      <c r="P213">
        <v>50</v>
      </c>
      <c r="Q213">
        <v>2.75</v>
      </c>
      <c r="R213">
        <v>700</v>
      </c>
      <c r="S213">
        <v>2.95</v>
      </c>
      <c r="T213">
        <v>17398.05</v>
      </c>
      <c r="U213" t="s">
        <v>24</v>
      </c>
    </row>
    <row r="214" spans="1:21">
      <c r="A214">
        <v>212</v>
      </c>
      <c r="B214">
        <v>16000</v>
      </c>
      <c r="C214" s="8">
        <v>45029</v>
      </c>
      <c r="D214" t="s">
        <v>20</v>
      </c>
      <c r="E214" t="s">
        <v>235</v>
      </c>
      <c r="F214">
        <v>55</v>
      </c>
      <c r="G214">
        <v>4</v>
      </c>
      <c r="H214">
        <v>7.84313725490196</v>
      </c>
      <c r="I214">
        <v>8</v>
      </c>
      <c r="J214">
        <v>0</v>
      </c>
      <c r="K214">
        <v>1342</v>
      </c>
      <c r="L214">
        <v>-38</v>
      </c>
      <c r="M214">
        <v>-2.7536231884058</v>
      </c>
      <c r="N214">
        <v>8050</v>
      </c>
      <c r="O214">
        <v>6050</v>
      </c>
      <c r="P214">
        <v>800</v>
      </c>
      <c r="Q214">
        <v>1396.6</v>
      </c>
      <c r="R214">
        <v>950</v>
      </c>
      <c r="S214">
        <v>1423.4</v>
      </c>
      <c r="T214">
        <v>17398.05</v>
      </c>
      <c r="U214" t="s">
        <v>22</v>
      </c>
    </row>
    <row r="215" spans="1:21">
      <c r="A215">
        <v>213</v>
      </c>
      <c r="B215">
        <v>16000</v>
      </c>
      <c r="C215" s="8">
        <v>45043</v>
      </c>
      <c r="D215" t="s">
        <v>20</v>
      </c>
      <c r="E215" t="s">
        <v>236</v>
      </c>
      <c r="F215">
        <v>42868</v>
      </c>
      <c r="G215">
        <v>-57</v>
      </c>
      <c r="H215">
        <v>-0.132789749563192</v>
      </c>
      <c r="I215">
        <v>25785</v>
      </c>
      <c r="J215">
        <v>19.33</v>
      </c>
      <c r="K215">
        <v>11.05</v>
      </c>
      <c r="L215">
        <v>-6.7</v>
      </c>
      <c r="M215">
        <v>-37.7464788732394</v>
      </c>
      <c r="N215">
        <v>42450</v>
      </c>
      <c r="O215">
        <v>46550</v>
      </c>
      <c r="P215">
        <v>1200</v>
      </c>
      <c r="Q215">
        <v>10.9</v>
      </c>
      <c r="R215">
        <v>50</v>
      </c>
      <c r="S215">
        <v>11.15</v>
      </c>
      <c r="T215">
        <v>17398.05</v>
      </c>
      <c r="U215" t="s">
        <v>24</v>
      </c>
    </row>
    <row r="216" spans="1:21">
      <c r="A216">
        <v>214</v>
      </c>
      <c r="B216">
        <v>16000</v>
      </c>
      <c r="C216" s="8">
        <v>45043</v>
      </c>
      <c r="D216" t="s">
        <v>20</v>
      </c>
      <c r="E216" t="s">
        <v>237</v>
      </c>
      <c r="F216">
        <v>10898</v>
      </c>
      <c r="G216">
        <v>-3543</v>
      </c>
      <c r="H216">
        <v>-24.5343120282529</v>
      </c>
      <c r="I216">
        <v>6100</v>
      </c>
      <c r="J216">
        <v>0</v>
      </c>
      <c r="K216">
        <v>1473.8</v>
      </c>
      <c r="L216">
        <v>20.3999999999999</v>
      </c>
      <c r="M216">
        <v>1.40360533920461</v>
      </c>
      <c r="N216">
        <v>8700</v>
      </c>
      <c r="O216">
        <v>8750</v>
      </c>
      <c r="P216">
        <v>50</v>
      </c>
      <c r="Q216">
        <v>1472</v>
      </c>
      <c r="R216">
        <v>250</v>
      </c>
      <c r="S216">
        <v>1479.6</v>
      </c>
      <c r="T216">
        <v>17398.05</v>
      </c>
      <c r="U216" t="s">
        <v>22</v>
      </c>
    </row>
    <row r="217" spans="1:21">
      <c r="A217">
        <v>215</v>
      </c>
      <c r="B217">
        <v>16000</v>
      </c>
      <c r="C217" s="8">
        <v>45050</v>
      </c>
      <c r="D217" t="s">
        <v>20</v>
      </c>
      <c r="E217" t="s">
        <v>238</v>
      </c>
      <c r="F217">
        <v>127</v>
      </c>
      <c r="G217">
        <v>60</v>
      </c>
      <c r="H217">
        <v>89.5522388059701</v>
      </c>
      <c r="I217">
        <v>132</v>
      </c>
      <c r="J217">
        <v>18.97</v>
      </c>
      <c r="K217">
        <v>18</v>
      </c>
      <c r="L217">
        <v>-3</v>
      </c>
      <c r="M217">
        <v>-14.2857142857143</v>
      </c>
      <c r="N217">
        <v>10650</v>
      </c>
      <c r="O217">
        <v>1750</v>
      </c>
      <c r="P217">
        <v>400</v>
      </c>
      <c r="Q217">
        <v>17</v>
      </c>
      <c r="R217">
        <v>400</v>
      </c>
      <c r="S217">
        <v>18.95</v>
      </c>
      <c r="T217">
        <v>17398.05</v>
      </c>
      <c r="U217" t="s">
        <v>24</v>
      </c>
    </row>
    <row r="218" spans="1:21">
      <c r="A218">
        <v>216</v>
      </c>
      <c r="B218">
        <v>16000</v>
      </c>
      <c r="C218" s="8">
        <v>45071</v>
      </c>
      <c r="D218" t="s">
        <v>20</v>
      </c>
      <c r="E218" t="s">
        <v>239</v>
      </c>
      <c r="F218">
        <v>13719</v>
      </c>
      <c r="G218">
        <v>536</v>
      </c>
      <c r="H218">
        <v>4.06584237275279</v>
      </c>
      <c r="I218">
        <v>6164</v>
      </c>
      <c r="J218">
        <v>0</v>
      </c>
      <c r="K218">
        <v>34.7</v>
      </c>
      <c r="L218">
        <v>-8.2</v>
      </c>
      <c r="M218">
        <v>-19.1142191142191</v>
      </c>
      <c r="N218">
        <v>35400</v>
      </c>
      <c r="O218">
        <v>30850</v>
      </c>
      <c r="P218">
        <v>50</v>
      </c>
      <c r="Q218">
        <v>34.7</v>
      </c>
      <c r="R218">
        <v>3000</v>
      </c>
      <c r="S218">
        <v>35</v>
      </c>
      <c r="T218">
        <v>17398.05</v>
      </c>
      <c r="U218" t="s">
        <v>24</v>
      </c>
    </row>
    <row r="219" spans="1:21">
      <c r="A219">
        <v>217</v>
      </c>
      <c r="B219">
        <v>16000</v>
      </c>
      <c r="C219" s="8">
        <v>45071</v>
      </c>
      <c r="D219" t="s">
        <v>20</v>
      </c>
      <c r="E219" t="s">
        <v>240</v>
      </c>
      <c r="F219">
        <v>388</v>
      </c>
      <c r="G219">
        <v>-14</v>
      </c>
      <c r="H219">
        <v>-3.48258706467662</v>
      </c>
      <c r="I219">
        <v>51</v>
      </c>
      <c r="J219">
        <v>0</v>
      </c>
      <c r="K219">
        <v>1546.05</v>
      </c>
      <c r="L219">
        <v>28.3</v>
      </c>
      <c r="M219">
        <v>1.86460220721462</v>
      </c>
      <c r="N219">
        <v>3950</v>
      </c>
      <c r="O219">
        <v>4050</v>
      </c>
      <c r="P219">
        <v>50</v>
      </c>
      <c r="Q219">
        <v>1544</v>
      </c>
      <c r="R219">
        <v>200</v>
      </c>
      <c r="S219">
        <v>1556.9</v>
      </c>
      <c r="T219">
        <v>17398.05</v>
      </c>
      <c r="U219" t="s">
        <v>22</v>
      </c>
    </row>
    <row r="220" spans="1:21">
      <c r="A220">
        <v>218</v>
      </c>
      <c r="B220">
        <v>16000</v>
      </c>
      <c r="C220" s="8">
        <v>45106</v>
      </c>
      <c r="D220" t="s">
        <v>20</v>
      </c>
      <c r="E220" t="s">
        <v>241</v>
      </c>
      <c r="F220">
        <v>22631</v>
      </c>
      <c r="G220">
        <v>1321</v>
      </c>
      <c r="H220">
        <v>6.19896762083529</v>
      </c>
      <c r="I220">
        <v>5944</v>
      </c>
      <c r="J220">
        <v>17.8</v>
      </c>
      <c r="K220">
        <v>74</v>
      </c>
      <c r="L220">
        <v>-10.05</v>
      </c>
      <c r="M220">
        <v>-11.9571683521713</v>
      </c>
      <c r="N220">
        <v>29900</v>
      </c>
      <c r="O220">
        <v>12200</v>
      </c>
      <c r="P220">
        <v>200</v>
      </c>
      <c r="Q220">
        <v>74</v>
      </c>
      <c r="R220">
        <v>50</v>
      </c>
      <c r="S220">
        <v>74.95</v>
      </c>
      <c r="T220">
        <v>17398.05</v>
      </c>
      <c r="U220" t="s">
        <v>24</v>
      </c>
    </row>
    <row r="221" spans="1:21">
      <c r="A221">
        <v>219</v>
      </c>
      <c r="B221">
        <v>16000</v>
      </c>
      <c r="C221" s="8">
        <v>45106</v>
      </c>
      <c r="D221" t="s">
        <v>20</v>
      </c>
      <c r="E221" t="s">
        <v>242</v>
      </c>
      <c r="F221">
        <v>2427</v>
      </c>
      <c r="G221">
        <v>11</v>
      </c>
      <c r="H221">
        <v>0.455298013245033</v>
      </c>
      <c r="I221">
        <v>236</v>
      </c>
      <c r="J221">
        <v>0</v>
      </c>
      <c r="K221">
        <v>1615.2</v>
      </c>
      <c r="L221">
        <v>43.8</v>
      </c>
      <c r="M221">
        <v>2.7873234058801</v>
      </c>
      <c r="N221">
        <v>2900</v>
      </c>
      <c r="O221">
        <v>6250</v>
      </c>
      <c r="P221">
        <v>50</v>
      </c>
      <c r="Q221">
        <v>1610</v>
      </c>
      <c r="R221">
        <v>100</v>
      </c>
      <c r="S221">
        <v>1627.1</v>
      </c>
      <c r="T221">
        <v>17398.05</v>
      </c>
      <c r="U221" t="s">
        <v>22</v>
      </c>
    </row>
    <row r="222" spans="1:21">
      <c r="A222">
        <v>220</v>
      </c>
      <c r="B222">
        <v>16000</v>
      </c>
      <c r="C222" s="8">
        <v>45197</v>
      </c>
      <c r="D222" t="s">
        <v>20</v>
      </c>
      <c r="E222" t="s">
        <v>243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600</v>
      </c>
      <c r="P222">
        <v>0</v>
      </c>
      <c r="Q222">
        <v>0</v>
      </c>
      <c r="R222">
        <v>600</v>
      </c>
      <c r="S222">
        <v>3084.1</v>
      </c>
      <c r="T222">
        <v>17398.05</v>
      </c>
      <c r="U222" t="s">
        <v>22</v>
      </c>
    </row>
    <row r="223" spans="1:21">
      <c r="A223">
        <v>221</v>
      </c>
      <c r="B223">
        <v>16000</v>
      </c>
      <c r="C223" s="8">
        <v>45197</v>
      </c>
      <c r="D223" t="s">
        <v>20</v>
      </c>
      <c r="E223" t="s">
        <v>244</v>
      </c>
      <c r="F223">
        <v>2130</v>
      </c>
      <c r="G223">
        <v>88</v>
      </c>
      <c r="H223">
        <v>4.30950048971596</v>
      </c>
      <c r="I223">
        <v>320</v>
      </c>
      <c r="J223">
        <v>18.02</v>
      </c>
      <c r="K223">
        <v>153</v>
      </c>
      <c r="L223">
        <v>-9.69999999999999</v>
      </c>
      <c r="M223">
        <v>-5.9618930547019</v>
      </c>
      <c r="N223">
        <v>3400</v>
      </c>
      <c r="O223">
        <v>4300</v>
      </c>
      <c r="P223">
        <v>500</v>
      </c>
      <c r="Q223">
        <v>153</v>
      </c>
      <c r="R223">
        <v>100</v>
      </c>
      <c r="S223">
        <v>153.25</v>
      </c>
      <c r="T223">
        <v>17398.05</v>
      </c>
      <c r="U223" t="s">
        <v>24</v>
      </c>
    </row>
    <row r="224" spans="1:21">
      <c r="A224">
        <v>222</v>
      </c>
      <c r="B224">
        <v>16000</v>
      </c>
      <c r="C224" s="8">
        <v>45288</v>
      </c>
      <c r="D224" t="s">
        <v>20</v>
      </c>
      <c r="E224" t="s">
        <v>245</v>
      </c>
      <c r="F224">
        <v>9464</v>
      </c>
      <c r="G224">
        <v>9</v>
      </c>
      <c r="H224">
        <v>0.0951877313590693</v>
      </c>
      <c r="I224">
        <v>1383</v>
      </c>
      <c r="J224">
        <v>18.18</v>
      </c>
      <c r="K224">
        <v>205</v>
      </c>
      <c r="L224">
        <v>-21.05</v>
      </c>
      <c r="M224">
        <v>-9.312099093121</v>
      </c>
      <c r="N224">
        <v>5700</v>
      </c>
      <c r="O224">
        <v>4650</v>
      </c>
      <c r="P224">
        <v>50</v>
      </c>
      <c r="Q224">
        <v>204</v>
      </c>
      <c r="R224">
        <v>100</v>
      </c>
      <c r="S224">
        <v>206.95</v>
      </c>
      <c r="T224">
        <v>17398.05</v>
      </c>
      <c r="U224" t="s">
        <v>24</v>
      </c>
    </row>
    <row r="225" spans="1:21">
      <c r="A225">
        <v>223</v>
      </c>
      <c r="B225">
        <v>16000</v>
      </c>
      <c r="C225" s="8">
        <v>45288</v>
      </c>
      <c r="D225" t="s">
        <v>20</v>
      </c>
      <c r="E225" t="s">
        <v>246</v>
      </c>
      <c r="F225">
        <v>788</v>
      </c>
      <c r="G225">
        <v>7</v>
      </c>
      <c r="H225">
        <v>0.89628681177977</v>
      </c>
      <c r="I225">
        <v>39</v>
      </c>
      <c r="J225">
        <v>0</v>
      </c>
      <c r="K225">
        <v>1925</v>
      </c>
      <c r="L225">
        <v>-79.95</v>
      </c>
      <c r="M225">
        <v>-3.98763061422978</v>
      </c>
      <c r="N225">
        <v>800</v>
      </c>
      <c r="O225">
        <v>2550</v>
      </c>
      <c r="P225">
        <v>150</v>
      </c>
      <c r="Q225">
        <v>1940.45</v>
      </c>
      <c r="R225">
        <v>1200</v>
      </c>
      <c r="S225">
        <v>2025</v>
      </c>
      <c r="T225">
        <v>17398.05</v>
      </c>
      <c r="U225" t="s">
        <v>22</v>
      </c>
    </row>
    <row r="226" spans="1:21">
      <c r="A226">
        <v>224</v>
      </c>
      <c r="B226">
        <v>16000</v>
      </c>
      <c r="C226" s="8">
        <v>45379</v>
      </c>
      <c r="D226" t="s">
        <v>20</v>
      </c>
      <c r="E226" t="s">
        <v>247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800</v>
      </c>
      <c r="O226">
        <v>0</v>
      </c>
      <c r="P226">
        <v>750</v>
      </c>
      <c r="Q226">
        <v>100.05</v>
      </c>
      <c r="R226">
        <v>0</v>
      </c>
      <c r="S226">
        <v>0</v>
      </c>
      <c r="T226">
        <v>17398.05</v>
      </c>
      <c r="U226" t="s">
        <v>24</v>
      </c>
    </row>
    <row r="227" spans="1:21">
      <c r="A227">
        <v>225</v>
      </c>
      <c r="B227">
        <v>16000</v>
      </c>
      <c r="C227" s="8">
        <v>45470</v>
      </c>
      <c r="D227" t="s">
        <v>20</v>
      </c>
      <c r="E227" t="s">
        <v>248</v>
      </c>
      <c r="F227">
        <v>12</v>
      </c>
      <c r="G227">
        <v>0</v>
      </c>
      <c r="H227">
        <v>0</v>
      </c>
      <c r="I227">
        <v>1</v>
      </c>
      <c r="J227">
        <v>0</v>
      </c>
      <c r="K227">
        <v>329.05</v>
      </c>
      <c r="L227">
        <v>-65.95</v>
      </c>
      <c r="M227">
        <v>-16.6962025316456</v>
      </c>
      <c r="N227">
        <v>850</v>
      </c>
      <c r="O227">
        <v>150</v>
      </c>
      <c r="P227">
        <v>50</v>
      </c>
      <c r="Q227">
        <v>250.05</v>
      </c>
      <c r="R227">
        <v>50</v>
      </c>
      <c r="S227">
        <v>973.95</v>
      </c>
      <c r="T227">
        <v>17398.05</v>
      </c>
      <c r="U227" t="s">
        <v>24</v>
      </c>
    </row>
    <row r="228" spans="1:21">
      <c r="A228">
        <v>226</v>
      </c>
      <c r="B228">
        <v>16000</v>
      </c>
      <c r="C228" s="8">
        <v>45652</v>
      </c>
      <c r="D228" t="s">
        <v>20</v>
      </c>
      <c r="E228" t="s">
        <v>249</v>
      </c>
      <c r="F228">
        <v>394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50</v>
      </c>
      <c r="O228">
        <v>0</v>
      </c>
      <c r="P228">
        <v>50</v>
      </c>
      <c r="Q228">
        <v>2300</v>
      </c>
      <c r="R228">
        <v>0</v>
      </c>
      <c r="S228">
        <v>0</v>
      </c>
      <c r="T228">
        <v>17398.05</v>
      </c>
      <c r="U228" t="s">
        <v>22</v>
      </c>
    </row>
    <row r="229" spans="1:21">
      <c r="A229">
        <v>227</v>
      </c>
      <c r="B229">
        <v>16000</v>
      </c>
      <c r="C229" s="8">
        <v>45652</v>
      </c>
      <c r="D229" t="s">
        <v>20</v>
      </c>
      <c r="E229" t="s">
        <v>250</v>
      </c>
      <c r="F229">
        <v>40</v>
      </c>
      <c r="G229">
        <v>1</v>
      </c>
      <c r="H229">
        <v>2.56410256410256</v>
      </c>
      <c r="I229">
        <v>3</v>
      </c>
      <c r="J229">
        <v>21.96</v>
      </c>
      <c r="K229">
        <v>450</v>
      </c>
      <c r="L229">
        <v>-11.1</v>
      </c>
      <c r="M229">
        <v>-2.40728692257645</v>
      </c>
      <c r="N229">
        <v>250</v>
      </c>
      <c r="O229">
        <v>350</v>
      </c>
      <c r="P229">
        <v>50</v>
      </c>
      <c r="Q229">
        <v>450.05</v>
      </c>
      <c r="R229">
        <v>100</v>
      </c>
      <c r="S229">
        <v>461</v>
      </c>
      <c r="T229">
        <v>17398.05</v>
      </c>
      <c r="U229" t="s">
        <v>24</v>
      </c>
    </row>
    <row r="230" spans="1:21">
      <c r="A230">
        <v>228</v>
      </c>
      <c r="B230">
        <v>16000</v>
      </c>
      <c r="C230" s="8">
        <v>45834</v>
      </c>
      <c r="D230" t="s">
        <v>20</v>
      </c>
      <c r="E230" t="s">
        <v>251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850</v>
      </c>
      <c r="O230">
        <v>0</v>
      </c>
      <c r="P230">
        <v>750</v>
      </c>
      <c r="Q230">
        <v>168.85</v>
      </c>
      <c r="R230">
        <v>0</v>
      </c>
      <c r="S230">
        <v>0</v>
      </c>
      <c r="T230">
        <v>17398.05</v>
      </c>
      <c r="U230" t="s">
        <v>24</v>
      </c>
    </row>
    <row r="231" spans="1:21">
      <c r="A231">
        <v>229</v>
      </c>
      <c r="B231">
        <v>16000</v>
      </c>
      <c r="C231" s="8">
        <v>46015</v>
      </c>
      <c r="D231" t="s">
        <v>20</v>
      </c>
      <c r="E231" t="s">
        <v>252</v>
      </c>
      <c r="F231">
        <v>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250</v>
      </c>
      <c r="O231">
        <v>350</v>
      </c>
      <c r="P231">
        <v>50</v>
      </c>
      <c r="Q231">
        <v>552.05</v>
      </c>
      <c r="R231">
        <v>100</v>
      </c>
      <c r="S231">
        <v>582</v>
      </c>
      <c r="T231">
        <v>17398.05</v>
      </c>
      <c r="U231" t="s">
        <v>24</v>
      </c>
    </row>
    <row r="232" spans="1:21">
      <c r="A232">
        <v>230</v>
      </c>
      <c r="B232">
        <v>16000</v>
      </c>
      <c r="C232" s="8">
        <v>46198</v>
      </c>
      <c r="D232" t="s">
        <v>20</v>
      </c>
      <c r="E232" t="s">
        <v>253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850</v>
      </c>
      <c r="O232">
        <v>0</v>
      </c>
      <c r="P232">
        <v>750</v>
      </c>
      <c r="Q232">
        <v>470.05</v>
      </c>
      <c r="R232">
        <v>0</v>
      </c>
      <c r="S232">
        <v>0</v>
      </c>
      <c r="T232">
        <v>17398.05</v>
      </c>
      <c r="U232" t="s">
        <v>24</v>
      </c>
    </row>
    <row r="233" spans="1:21">
      <c r="A233">
        <v>231</v>
      </c>
      <c r="B233">
        <v>16000</v>
      </c>
      <c r="C233" s="8">
        <v>46387</v>
      </c>
      <c r="D233" t="s">
        <v>20</v>
      </c>
      <c r="E233" t="s">
        <v>254</v>
      </c>
      <c r="F233">
        <v>48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900</v>
      </c>
      <c r="O233">
        <v>100</v>
      </c>
      <c r="P233">
        <v>750</v>
      </c>
      <c r="Q233">
        <v>608.05</v>
      </c>
      <c r="R233">
        <v>50</v>
      </c>
      <c r="S233">
        <v>929</v>
      </c>
      <c r="T233">
        <v>17398.05</v>
      </c>
      <c r="U233" t="s">
        <v>24</v>
      </c>
    </row>
    <row r="234" spans="1:21">
      <c r="A234">
        <v>232</v>
      </c>
      <c r="B234">
        <v>16000</v>
      </c>
      <c r="C234" s="8">
        <v>46562</v>
      </c>
      <c r="D234" t="s">
        <v>20</v>
      </c>
      <c r="E234" t="s">
        <v>255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750</v>
      </c>
      <c r="O234">
        <v>0</v>
      </c>
      <c r="P234">
        <v>750</v>
      </c>
      <c r="Q234">
        <v>0.05</v>
      </c>
      <c r="R234">
        <v>0</v>
      </c>
      <c r="S234">
        <v>0</v>
      </c>
      <c r="T234">
        <v>17398.05</v>
      </c>
      <c r="U234" t="s">
        <v>24</v>
      </c>
    </row>
    <row r="235" spans="1:21">
      <c r="A235">
        <v>233</v>
      </c>
      <c r="B235">
        <v>16000</v>
      </c>
      <c r="C235" s="8">
        <v>45036</v>
      </c>
      <c r="D235" t="s">
        <v>20</v>
      </c>
      <c r="E235" t="s">
        <v>256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1750</v>
      </c>
      <c r="O235">
        <v>1750</v>
      </c>
      <c r="P235">
        <v>1750</v>
      </c>
      <c r="Q235">
        <v>1288.05</v>
      </c>
      <c r="R235">
        <v>1750</v>
      </c>
      <c r="S235">
        <v>1526.1</v>
      </c>
      <c r="T235">
        <v>17398.05</v>
      </c>
      <c r="U235" t="s">
        <v>22</v>
      </c>
    </row>
    <row r="236" spans="1:21">
      <c r="A236">
        <v>234</v>
      </c>
      <c r="B236">
        <v>16000</v>
      </c>
      <c r="C236" s="8">
        <v>45036</v>
      </c>
      <c r="D236" t="s">
        <v>20</v>
      </c>
      <c r="E236" t="s">
        <v>257</v>
      </c>
      <c r="F236">
        <v>586</v>
      </c>
      <c r="G236">
        <v>31</v>
      </c>
      <c r="H236">
        <v>5.58558558558559</v>
      </c>
      <c r="I236">
        <v>461</v>
      </c>
      <c r="J236">
        <v>0</v>
      </c>
      <c r="K236">
        <v>5.6</v>
      </c>
      <c r="L236">
        <v>-4</v>
      </c>
      <c r="M236">
        <v>-41.6666666666667</v>
      </c>
      <c r="N236">
        <v>23850</v>
      </c>
      <c r="O236">
        <v>7250</v>
      </c>
      <c r="P236">
        <v>650</v>
      </c>
      <c r="Q236">
        <v>5</v>
      </c>
      <c r="R236">
        <v>100</v>
      </c>
      <c r="S236">
        <v>6.25</v>
      </c>
      <c r="T236">
        <v>17398.05</v>
      </c>
      <c r="U236" t="s">
        <v>24</v>
      </c>
    </row>
    <row r="237" spans="1:21">
      <c r="A237">
        <v>235</v>
      </c>
      <c r="B237">
        <v>16000</v>
      </c>
      <c r="C237" s="8">
        <v>45022</v>
      </c>
      <c r="D237" t="s">
        <v>20</v>
      </c>
      <c r="E237" t="s">
        <v>258</v>
      </c>
      <c r="F237">
        <v>52411</v>
      </c>
      <c r="G237">
        <v>-14694</v>
      </c>
      <c r="H237">
        <v>-21.8970270471649</v>
      </c>
      <c r="I237">
        <v>111156</v>
      </c>
      <c r="J237">
        <v>0</v>
      </c>
      <c r="K237">
        <v>0.8</v>
      </c>
      <c r="L237">
        <v>-1.35</v>
      </c>
      <c r="M237">
        <v>-62.7906976744186</v>
      </c>
      <c r="N237">
        <v>676450</v>
      </c>
      <c r="O237">
        <v>82250</v>
      </c>
      <c r="P237">
        <v>650</v>
      </c>
      <c r="Q237">
        <v>0.8</v>
      </c>
      <c r="R237">
        <v>1250</v>
      </c>
      <c r="S237">
        <v>0.9</v>
      </c>
      <c r="T237">
        <v>17398.05</v>
      </c>
      <c r="U237" t="s">
        <v>24</v>
      </c>
    </row>
    <row r="238" spans="1:21">
      <c r="A238">
        <v>236</v>
      </c>
      <c r="B238">
        <v>16000</v>
      </c>
      <c r="C238" s="8">
        <v>45022</v>
      </c>
      <c r="D238" t="s">
        <v>20</v>
      </c>
      <c r="E238" t="s">
        <v>259</v>
      </c>
      <c r="F238">
        <v>4745</v>
      </c>
      <c r="G238">
        <v>-2945</v>
      </c>
      <c r="H238">
        <v>-38.296488946684</v>
      </c>
      <c r="I238">
        <v>5564</v>
      </c>
      <c r="J238">
        <v>0</v>
      </c>
      <c r="K238">
        <v>1400.1</v>
      </c>
      <c r="L238">
        <v>38.3999999999999</v>
      </c>
      <c r="M238">
        <v>2.82000440625687</v>
      </c>
      <c r="N238">
        <v>10900</v>
      </c>
      <c r="O238">
        <v>13000</v>
      </c>
      <c r="P238">
        <v>550</v>
      </c>
      <c r="Q238">
        <v>1394.1</v>
      </c>
      <c r="R238">
        <v>500</v>
      </c>
      <c r="S238">
        <v>1400</v>
      </c>
      <c r="T238">
        <v>17398.05</v>
      </c>
      <c r="U238" t="s">
        <v>22</v>
      </c>
    </row>
    <row r="239" spans="1:21">
      <c r="A239">
        <v>237</v>
      </c>
      <c r="B239">
        <v>16000</v>
      </c>
      <c r="C239" s="8">
        <v>46751</v>
      </c>
      <c r="D239" t="s">
        <v>20</v>
      </c>
      <c r="E239" t="s">
        <v>260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750</v>
      </c>
      <c r="O239">
        <v>0</v>
      </c>
      <c r="P239">
        <v>750</v>
      </c>
      <c r="Q239">
        <v>334.05</v>
      </c>
      <c r="R239">
        <v>0</v>
      </c>
      <c r="S239">
        <v>0</v>
      </c>
      <c r="T239">
        <v>17398.05</v>
      </c>
      <c r="U239" t="s">
        <v>24</v>
      </c>
    </row>
    <row r="240" spans="1:21">
      <c r="A240">
        <v>238</v>
      </c>
      <c r="B240">
        <v>16050</v>
      </c>
      <c r="C240" s="8">
        <v>45029</v>
      </c>
      <c r="D240" t="s">
        <v>20</v>
      </c>
      <c r="E240" t="s">
        <v>261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4250</v>
      </c>
      <c r="O240">
        <v>4250</v>
      </c>
      <c r="P240">
        <v>3250</v>
      </c>
      <c r="Q240">
        <v>1263.9</v>
      </c>
      <c r="R240">
        <v>1500</v>
      </c>
      <c r="S240">
        <v>1498.75</v>
      </c>
      <c r="T240">
        <v>17398.05</v>
      </c>
      <c r="U240" t="s">
        <v>22</v>
      </c>
    </row>
    <row r="241" spans="1:21">
      <c r="A241">
        <v>239</v>
      </c>
      <c r="B241">
        <v>16050</v>
      </c>
      <c r="C241" s="8">
        <v>45029</v>
      </c>
      <c r="D241" t="s">
        <v>20</v>
      </c>
      <c r="E241" t="s">
        <v>262</v>
      </c>
      <c r="F241">
        <v>40</v>
      </c>
      <c r="G241">
        <v>-26</v>
      </c>
      <c r="H241">
        <v>-39.3939393939394</v>
      </c>
      <c r="I241">
        <v>79</v>
      </c>
      <c r="J241">
        <v>22.46</v>
      </c>
      <c r="K241">
        <v>2.65</v>
      </c>
      <c r="L241">
        <v>-2.95</v>
      </c>
      <c r="M241">
        <v>-52.6785714285714</v>
      </c>
      <c r="N241">
        <v>14700</v>
      </c>
      <c r="O241">
        <v>9100</v>
      </c>
      <c r="P241">
        <v>600</v>
      </c>
      <c r="Q241">
        <v>2.55</v>
      </c>
      <c r="R241">
        <v>100</v>
      </c>
      <c r="S241">
        <v>6.3</v>
      </c>
      <c r="T241">
        <v>17398.05</v>
      </c>
      <c r="U241" t="s">
        <v>24</v>
      </c>
    </row>
    <row r="242" spans="1:21">
      <c r="A242">
        <v>240</v>
      </c>
      <c r="B242">
        <v>16050</v>
      </c>
      <c r="C242" s="8">
        <v>45043</v>
      </c>
      <c r="D242" t="s">
        <v>20</v>
      </c>
      <c r="E242" t="s">
        <v>263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4800</v>
      </c>
      <c r="O242">
        <v>4900</v>
      </c>
      <c r="P242">
        <v>250</v>
      </c>
      <c r="Q242">
        <v>1406.75</v>
      </c>
      <c r="R242">
        <v>200</v>
      </c>
      <c r="S242">
        <v>1442.6</v>
      </c>
      <c r="T242">
        <v>17398.05</v>
      </c>
      <c r="U242" t="s">
        <v>22</v>
      </c>
    </row>
    <row r="243" spans="1:21">
      <c r="A243">
        <v>241</v>
      </c>
      <c r="B243">
        <v>16050</v>
      </c>
      <c r="C243" s="8">
        <v>45043</v>
      </c>
      <c r="D243" t="s">
        <v>20</v>
      </c>
      <c r="E243" t="s">
        <v>264</v>
      </c>
      <c r="F243">
        <v>1065</v>
      </c>
      <c r="G243">
        <v>-44</v>
      </c>
      <c r="H243">
        <v>-3.96753832281334</v>
      </c>
      <c r="I243">
        <v>964</v>
      </c>
      <c r="J243">
        <v>0</v>
      </c>
      <c r="K243">
        <v>11.35</v>
      </c>
      <c r="L243">
        <v>-7.5</v>
      </c>
      <c r="M243">
        <v>-39.7877984084881</v>
      </c>
      <c r="N243">
        <v>29450</v>
      </c>
      <c r="O243">
        <v>6550</v>
      </c>
      <c r="P243">
        <v>750</v>
      </c>
      <c r="Q243">
        <v>11.35</v>
      </c>
      <c r="R243">
        <v>100</v>
      </c>
      <c r="S243">
        <v>13.1</v>
      </c>
      <c r="T243">
        <v>17398.05</v>
      </c>
      <c r="U243" t="s">
        <v>24</v>
      </c>
    </row>
    <row r="244" spans="1:21">
      <c r="A244">
        <v>242</v>
      </c>
      <c r="B244">
        <v>16050</v>
      </c>
      <c r="C244" s="8">
        <v>45050</v>
      </c>
      <c r="D244" t="s">
        <v>20</v>
      </c>
      <c r="E244" t="s">
        <v>265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3200</v>
      </c>
      <c r="O244">
        <v>300</v>
      </c>
      <c r="P244">
        <v>50</v>
      </c>
      <c r="Q244">
        <v>7.55</v>
      </c>
      <c r="R244">
        <v>100</v>
      </c>
      <c r="S244">
        <v>39.9</v>
      </c>
      <c r="T244">
        <v>17398.05</v>
      </c>
      <c r="U244" t="s">
        <v>24</v>
      </c>
    </row>
    <row r="245" spans="1:21">
      <c r="A245">
        <v>243</v>
      </c>
      <c r="B245">
        <v>16050</v>
      </c>
      <c r="C245" s="8">
        <v>45071</v>
      </c>
      <c r="D245" t="s">
        <v>20</v>
      </c>
      <c r="E245" t="s">
        <v>266</v>
      </c>
      <c r="F245">
        <v>44</v>
      </c>
      <c r="G245">
        <v>7</v>
      </c>
      <c r="H245">
        <v>18.9189189189189</v>
      </c>
      <c r="I245">
        <v>26</v>
      </c>
      <c r="J245">
        <v>0</v>
      </c>
      <c r="K245">
        <v>36.6</v>
      </c>
      <c r="L245">
        <v>-7.5</v>
      </c>
      <c r="M245">
        <v>-17.0068027210884</v>
      </c>
      <c r="N245">
        <v>11100</v>
      </c>
      <c r="O245">
        <v>1750</v>
      </c>
      <c r="P245">
        <v>50</v>
      </c>
      <c r="Q245">
        <v>23.55</v>
      </c>
      <c r="R245">
        <v>1750</v>
      </c>
      <c r="S245">
        <v>47.75</v>
      </c>
      <c r="T245">
        <v>17398.05</v>
      </c>
      <c r="U245" t="s">
        <v>24</v>
      </c>
    </row>
    <row r="246" spans="1:21">
      <c r="A246">
        <v>244</v>
      </c>
      <c r="B246">
        <v>16050</v>
      </c>
      <c r="C246" s="8">
        <v>45071</v>
      </c>
      <c r="D246" t="s">
        <v>20</v>
      </c>
      <c r="E246" t="s">
        <v>267</v>
      </c>
      <c r="F246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2300</v>
      </c>
      <c r="O246">
        <v>1750</v>
      </c>
      <c r="P246">
        <v>1750</v>
      </c>
      <c r="Q246">
        <v>1241.7</v>
      </c>
      <c r="R246">
        <v>1750</v>
      </c>
      <c r="S246">
        <v>1628.6</v>
      </c>
      <c r="T246">
        <v>17398.05</v>
      </c>
      <c r="U246" t="s">
        <v>22</v>
      </c>
    </row>
    <row r="247" spans="1:21">
      <c r="A247">
        <v>245</v>
      </c>
      <c r="B247">
        <v>16050</v>
      </c>
      <c r="C247" s="8">
        <v>45106</v>
      </c>
      <c r="D247" t="s">
        <v>20</v>
      </c>
      <c r="E247" t="s">
        <v>268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1800</v>
      </c>
      <c r="O247">
        <v>0</v>
      </c>
      <c r="P247">
        <v>1800</v>
      </c>
      <c r="Q247">
        <v>1220.65</v>
      </c>
      <c r="R247">
        <v>0</v>
      </c>
      <c r="S247">
        <v>0</v>
      </c>
      <c r="T247">
        <v>17398.05</v>
      </c>
      <c r="U247" t="s">
        <v>22</v>
      </c>
    </row>
    <row r="248" spans="1:21">
      <c r="A248">
        <v>246</v>
      </c>
      <c r="B248">
        <v>16050</v>
      </c>
      <c r="C248" s="8">
        <v>45106</v>
      </c>
      <c r="D248" t="s">
        <v>20</v>
      </c>
      <c r="E248" t="s">
        <v>269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2250</v>
      </c>
      <c r="O248">
        <v>0</v>
      </c>
      <c r="P248">
        <v>750</v>
      </c>
      <c r="Q248">
        <v>45.55</v>
      </c>
      <c r="R248">
        <v>0</v>
      </c>
      <c r="S248">
        <v>0</v>
      </c>
      <c r="T248">
        <v>17398.05</v>
      </c>
      <c r="U248" t="s">
        <v>24</v>
      </c>
    </row>
    <row r="249" spans="1:21">
      <c r="A249">
        <v>247</v>
      </c>
      <c r="B249">
        <v>16050</v>
      </c>
      <c r="C249" s="8">
        <v>45022</v>
      </c>
      <c r="D249" t="s">
        <v>20</v>
      </c>
      <c r="E249" t="s">
        <v>270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8500</v>
      </c>
      <c r="O249">
        <v>8500</v>
      </c>
      <c r="P249">
        <v>100</v>
      </c>
      <c r="Q249">
        <v>1343.2</v>
      </c>
      <c r="R249">
        <v>400</v>
      </c>
      <c r="S249">
        <v>1367.25</v>
      </c>
      <c r="T249">
        <v>17398.05</v>
      </c>
      <c r="U249" t="s">
        <v>22</v>
      </c>
    </row>
    <row r="250" spans="1:21">
      <c r="A250">
        <v>248</v>
      </c>
      <c r="B250">
        <v>16050</v>
      </c>
      <c r="C250" s="8">
        <v>45022</v>
      </c>
      <c r="D250" t="s">
        <v>20</v>
      </c>
      <c r="E250" t="s">
        <v>271</v>
      </c>
      <c r="F250">
        <v>3129</v>
      </c>
      <c r="G250">
        <v>-746</v>
      </c>
      <c r="H250">
        <v>-19.2516129032258</v>
      </c>
      <c r="I250">
        <v>19293</v>
      </c>
      <c r="J250">
        <v>0</v>
      </c>
      <c r="K250">
        <v>2.55</v>
      </c>
      <c r="L250">
        <v>0.25</v>
      </c>
      <c r="M250">
        <v>10.8695652173913</v>
      </c>
      <c r="N250">
        <v>186950</v>
      </c>
      <c r="O250">
        <v>47600</v>
      </c>
      <c r="P250">
        <v>400</v>
      </c>
      <c r="Q250">
        <v>0.8</v>
      </c>
      <c r="R250">
        <v>1800</v>
      </c>
      <c r="S250">
        <v>2.45</v>
      </c>
      <c r="T250">
        <v>17398.05</v>
      </c>
      <c r="U250" t="s">
        <v>24</v>
      </c>
    </row>
    <row r="251" spans="1:21">
      <c r="A251">
        <v>249</v>
      </c>
      <c r="B251">
        <v>16050</v>
      </c>
      <c r="C251" s="8">
        <v>45036</v>
      </c>
      <c r="D251" t="s">
        <v>20</v>
      </c>
      <c r="E251" t="s">
        <v>272</v>
      </c>
      <c r="F251">
        <v>19</v>
      </c>
      <c r="G251">
        <v>19</v>
      </c>
      <c r="H251">
        <v>0</v>
      </c>
      <c r="I251">
        <v>55</v>
      </c>
      <c r="J251">
        <v>19.64</v>
      </c>
      <c r="K251">
        <v>5.75</v>
      </c>
      <c r="L251">
        <v>-62</v>
      </c>
      <c r="M251">
        <v>-91.5129151291513</v>
      </c>
      <c r="N251">
        <v>10000</v>
      </c>
      <c r="O251">
        <v>5350</v>
      </c>
      <c r="P251">
        <v>300</v>
      </c>
      <c r="Q251">
        <v>5.3</v>
      </c>
      <c r="R251">
        <v>650</v>
      </c>
      <c r="S251">
        <v>5.95</v>
      </c>
      <c r="T251">
        <v>17398.05</v>
      </c>
      <c r="U251" t="s">
        <v>24</v>
      </c>
    </row>
    <row r="252" spans="1:21">
      <c r="A252">
        <v>250</v>
      </c>
      <c r="B252">
        <v>16050</v>
      </c>
      <c r="C252" s="8">
        <v>45036</v>
      </c>
      <c r="D252" t="s">
        <v>20</v>
      </c>
      <c r="E252" t="s">
        <v>273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1750</v>
      </c>
      <c r="O252">
        <v>1750</v>
      </c>
      <c r="P252">
        <v>1750</v>
      </c>
      <c r="Q252">
        <v>1242.25</v>
      </c>
      <c r="R252">
        <v>1750</v>
      </c>
      <c r="S252">
        <v>1559.25</v>
      </c>
      <c r="T252">
        <v>17398.05</v>
      </c>
      <c r="U252" t="s">
        <v>22</v>
      </c>
    </row>
    <row r="253" spans="1:21">
      <c r="A253">
        <v>251</v>
      </c>
      <c r="B253">
        <v>16100</v>
      </c>
      <c r="C253" s="8">
        <v>45036</v>
      </c>
      <c r="D253" t="s">
        <v>20</v>
      </c>
      <c r="E253" t="s">
        <v>274</v>
      </c>
      <c r="F253">
        <v>80</v>
      </c>
      <c r="G253">
        <v>23</v>
      </c>
      <c r="H253">
        <v>40.3508771929825</v>
      </c>
      <c r="I253">
        <v>186</v>
      </c>
      <c r="J253">
        <v>0</v>
      </c>
      <c r="K253">
        <v>5.7</v>
      </c>
      <c r="L253">
        <v>-4.4</v>
      </c>
      <c r="M253">
        <v>-43.5643564356436</v>
      </c>
      <c r="N253">
        <v>17300</v>
      </c>
      <c r="O253">
        <v>4650</v>
      </c>
      <c r="P253">
        <v>600</v>
      </c>
      <c r="Q253">
        <v>5.6</v>
      </c>
      <c r="R253">
        <v>350</v>
      </c>
      <c r="S253">
        <v>7.9</v>
      </c>
      <c r="T253">
        <v>17398.05</v>
      </c>
      <c r="U253" t="s">
        <v>24</v>
      </c>
    </row>
    <row r="254" spans="1:21">
      <c r="A254">
        <v>252</v>
      </c>
      <c r="B254">
        <v>16100</v>
      </c>
      <c r="C254" s="8">
        <v>45036</v>
      </c>
      <c r="D254" t="s">
        <v>20</v>
      </c>
      <c r="E254" t="s">
        <v>275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1750</v>
      </c>
      <c r="O254">
        <v>1750</v>
      </c>
      <c r="P254">
        <v>1750</v>
      </c>
      <c r="Q254">
        <v>1196.25</v>
      </c>
      <c r="R254">
        <v>1750</v>
      </c>
      <c r="S254">
        <v>1424.2</v>
      </c>
      <c r="T254">
        <v>17398.05</v>
      </c>
      <c r="U254" t="s">
        <v>22</v>
      </c>
    </row>
    <row r="255" spans="1:21">
      <c r="A255">
        <v>253</v>
      </c>
      <c r="B255">
        <v>16100</v>
      </c>
      <c r="C255" s="8">
        <v>45043</v>
      </c>
      <c r="D255" t="s">
        <v>20</v>
      </c>
      <c r="E255" t="s">
        <v>276</v>
      </c>
      <c r="F255">
        <v>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5350</v>
      </c>
      <c r="O255">
        <v>5200</v>
      </c>
      <c r="P255">
        <v>50</v>
      </c>
      <c r="Q255">
        <v>1361.1</v>
      </c>
      <c r="R255">
        <v>50</v>
      </c>
      <c r="S255">
        <v>1380</v>
      </c>
      <c r="T255">
        <v>17398.05</v>
      </c>
      <c r="U255" t="s">
        <v>22</v>
      </c>
    </row>
    <row r="256" spans="1:21">
      <c r="A256">
        <v>254</v>
      </c>
      <c r="B256">
        <v>16100</v>
      </c>
      <c r="C256" s="8">
        <v>45043</v>
      </c>
      <c r="D256" t="s">
        <v>20</v>
      </c>
      <c r="E256" t="s">
        <v>277</v>
      </c>
      <c r="F256">
        <v>7562</v>
      </c>
      <c r="G256">
        <v>-567</v>
      </c>
      <c r="H256">
        <v>-6.97502767868126</v>
      </c>
      <c r="I256">
        <v>7814</v>
      </c>
      <c r="J256">
        <v>18.58</v>
      </c>
      <c r="K256">
        <v>12.6</v>
      </c>
      <c r="L256">
        <v>-7.4</v>
      </c>
      <c r="M256">
        <v>-37</v>
      </c>
      <c r="N256">
        <v>24550</v>
      </c>
      <c r="O256">
        <v>8450</v>
      </c>
      <c r="P256">
        <v>750</v>
      </c>
      <c r="Q256">
        <v>12.15</v>
      </c>
      <c r="R256">
        <v>100</v>
      </c>
      <c r="S256">
        <v>12.65</v>
      </c>
      <c r="T256">
        <v>17398.05</v>
      </c>
      <c r="U256" t="s">
        <v>24</v>
      </c>
    </row>
    <row r="257" spans="1:21">
      <c r="A257">
        <v>255</v>
      </c>
      <c r="B257">
        <v>16100</v>
      </c>
      <c r="C257" s="8">
        <v>45050</v>
      </c>
      <c r="D257" t="s">
        <v>20</v>
      </c>
      <c r="E257" t="s">
        <v>278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3500</v>
      </c>
      <c r="O257">
        <v>150</v>
      </c>
      <c r="P257">
        <v>50</v>
      </c>
      <c r="Q257">
        <v>13.6</v>
      </c>
      <c r="R257">
        <v>50</v>
      </c>
      <c r="S257">
        <v>64.7</v>
      </c>
      <c r="T257">
        <v>17398.05</v>
      </c>
      <c r="U257" t="s">
        <v>24</v>
      </c>
    </row>
    <row r="258" spans="1:21">
      <c r="A258">
        <v>256</v>
      </c>
      <c r="B258">
        <v>16100</v>
      </c>
      <c r="C258" s="8">
        <v>45071</v>
      </c>
      <c r="D258" t="s">
        <v>20</v>
      </c>
      <c r="E258" t="s">
        <v>279</v>
      </c>
      <c r="F258">
        <v>2760</v>
      </c>
      <c r="G258">
        <v>-197</v>
      </c>
      <c r="H258">
        <v>-6.66215759215421</v>
      </c>
      <c r="I258">
        <v>504</v>
      </c>
      <c r="J258">
        <v>17.12</v>
      </c>
      <c r="K258">
        <v>37.45</v>
      </c>
      <c r="L258">
        <v>-8.05</v>
      </c>
      <c r="M258">
        <v>-17.6923076923077</v>
      </c>
      <c r="N258">
        <v>8450</v>
      </c>
      <c r="O258">
        <v>200</v>
      </c>
      <c r="P258">
        <v>50</v>
      </c>
      <c r="Q258">
        <v>25</v>
      </c>
      <c r="R258">
        <v>50</v>
      </c>
      <c r="S258">
        <v>41.05</v>
      </c>
      <c r="T258">
        <v>17398.05</v>
      </c>
      <c r="U258" t="s">
        <v>24</v>
      </c>
    </row>
    <row r="259" spans="1:21">
      <c r="A259">
        <v>257</v>
      </c>
      <c r="B259">
        <v>16100</v>
      </c>
      <c r="C259" s="8">
        <v>45071</v>
      </c>
      <c r="D259" t="s">
        <v>20</v>
      </c>
      <c r="E259" t="s">
        <v>280</v>
      </c>
      <c r="F259">
        <v>47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3150</v>
      </c>
      <c r="O259">
        <v>4250</v>
      </c>
      <c r="P259">
        <v>250</v>
      </c>
      <c r="Q259">
        <v>1202.05</v>
      </c>
      <c r="R259">
        <v>200</v>
      </c>
      <c r="S259">
        <v>1472.7</v>
      </c>
      <c r="T259">
        <v>17398.05</v>
      </c>
      <c r="U259" t="s">
        <v>22</v>
      </c>
    </row>
    <row r="260" spans="1:21">
      <c r="A260">
        <v>258</v>
      </c>
      <c r="B260">
        <v>16100</v>
      </c>
      <c r="C260" s="8">
        <v>45106</v>
      </c>
      <c r="D260" t="s">
        <v>20</v>
      </c>
      <c r="E260" t="s">
        <v>281</v>
      </c>
      <c r="F260">
        <v>110</v>
      </c>
      <c r="G260">
        <v>34</v>
      </c>
      <c r="H260">
        <v>44.7368421052632</v>
      </c>
      <c r="I260">
        <v>169</v>
      </c>
      <c r="J260">
        <v>17.55</v>
      </c>
      <c r="K260">
        <v>82</v>
      </c>
      <c r="L260">
        <v>-10.3</v>
      </c>
      <c r="M260">
        <v>-11.1592632719393</v>
      </c>
      <c r="N260">
        <v>4250</v>
      </c>
      <c r="O260">
        <v>1700</v>
      </c>
      <c r="P260">
        <v>50</v>
      </c>
      <c r="Q260">
        <v>57.2</v>
      </c>
      <c r="R260">
        <v>950</v>
      </c>
      <c r="S260">
        <v>82</v>
      </c>
      <c r="T260">
        <v>17398.05</v>
      </c>
      <c r="U260" t="s">
        <v>24</v>
      </c>
    </row>
    <row r="261" spans="1:21">
      <c r="A261">
        <v>259</v>
      </c>
      <c r="B261">
        <v>16100</v>
      </c>
      <c r="C261" s="8">
        <v>45106</v>
      </c>
      <c r="D261" t="s">
        <v>20</v>
      </c>
      <c r="E261" t="s">
        <v>282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1800</v>
      </c>
      <c r="O261">
        <v>350</v>
      </c>
      <c r="P261">
        <v>1800</v>
      </c>
      <c r="Q261">
        <v>1199.2</v>
      </c>
      <c r="R261">
        <v>250</v>
      </c>
      <c r="S261">
        <v>1871.95</v>
      </c>
      <c r="T261">
        <v>17398.05</v>
      </c>
      <c r="U261" t="s">
        <v>22</v>
      </c>
    </row>
    <row r="262" spans="1:21">
      <c r="A262">
        <v>260</v>
      </c>
      <c r="B262">
        <v>16100</v>
      </c>
      <c r="C262" s="8">
        <v>45022</v>
      </c>
      <c r="D262" t="s">
        <v>20</v>
      </c>
      <c r="E262" t="s">
        <v>283</v>
      </c>
      <c r="F262">
        <v>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8800</v>
      </c>
      <c r="O262">
        <v>8750</v>
      </c>
      <c r="P262">
        <v>700</v>
      </c>
      <c r="Q262">
        <v>1274.1</v>
      </c>
      <c r="R262">
        <v>650</v>
      </c>
      <c r="S262">
        <v>1338.7</v>
      </c>
      <c r="T262">
        <v>17398.05</v>
      </c>
      <c r="U262" t="s">
        <v>22</v>
      </c>
    </row>
    <row r="263" spans="1:21">
      <c r="A263">
        <v>261</v>
      </c>
      <c r="B263">
        <v>16100</v>
      </c>
      <c r="C263" s="8">
        <v>45022</v>
      </c>
      <c r="D263" t="s">
        <v>20</v>
      </c>
      <c r="E263" t="s">
        <v>284</v>
      </c>
      <c r="F263">
        <v>10016</v>
      </c>
      <c r="G263">
        <v>-3774</v>
      </c>
      <c r="H263">
        <v>-27.3676577229877</v>
      </c>
      <c r="I263">
        <v>46813</v>
      </c>
      <c r="J263">
        <v>33.81</v>
      </c>
      <c r="K263">
        <v>0.8</v>
      </c>
      <c r="L263">
        <v>-1.5</v>
      </c>
      <c r="M263">
        <v>-65.2173913043478</v>
      </c>
      <c r="N263">
        <v>318450</v>
      </c>
      <c r="O263">
        <v>44450</v>
      </c>
      <c r="P263">
        <v>37450</v>
      </c>
      <c r="Q263">
        <v>0.75</v>
      </c>
      <c r="R263">
        <v>1500</v>
      </c>
      <c r="S263">
        <v>2.25</v>
      </c>
      <c r="T263">
        <v>17398.05</v>
      </c>
      <c r="U263" t="s">
        <v>24</v>
      </c>
    </row>
    <row r="264" spans="1:21">
      <c r="A264">
        <v>262</v>
      </c>
      <c r="B264">
        <v>16100</v>
      </c>
      <c r="C264" s="8">
        <v>45029</v>
      </c>
      <c r="D264" t="s">
        <v>20</v>
      </c>
      <c r="E264" t="s">
        <v>285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4250</v>
      </c>
      <c r="O264">
        <v>3850</v>
      </c>
      <c r="P264">
        <v>200</v>
      </c>
      <c r="Q264">
        <v>1292.15</v>
      </c>
      <c r="R264">
        <v>200</v>
      </c>
      <c r="S264">
        <v>1338.35</v>
      </c>
      <c r="T264">
        <v>17398.05</v>
      </c>
      <c r="U264" t="s">
        <v>22</v>
      </c>
    </row>
    <row r="265" spans="1:21">
      <c r="A265">
        <v>263</v>
      </c>
      <c r="B265">
        <v>16100</v>
      </c>
      <c r="C265" s="8">
        <v>45029</v>
      </c>
      <c r="D265" t="s">
        <v>20</v>
      </c>
      <c r="E265" t="s">
        <v>286</v>
      </c>
      <c r="F265">
        <v>879</v>
      </c>
      <c r="G265">
        <v>75</v>
      </c>
      <c r="H265">
        <v>9.32835820895522</v>
      </c>
      <c r="I265">
        <v>1263</v>
      </c>
      <c r="J265">
        <v>0</v>
      </c>
      <c r="K265">
        <v>2.95</v>
      </c>
      <c r="L265">
        <v>-3</v>
      </c>
      <c r="M265">
        <v>-50.4201680672269</v>
      </c>
      <c r="N265">
        <v>78150</v>
      </c>
      <c r="O265">
        <v>13950</v>
      </c>
      <c r="P265">
        <v>750</v>
      </c>
      <c r="Q265">
        <v>2.65</v>
      </c>
      <c r="R265">
        <v>400</v>
      </c>
      <c r="S265">
        <v>3.1</v>
      </c>
      <c r="T265">
        <v>17398.05</v>
      </c>
      <c r="U265" t="s">
        <v>24</v>
      </c>
    </row>
    <row r="266" spans="1:21">
      <c r="A266">
        <v>264</v>
      </c>
      <c r="B266">
        <v>16150</v>
      </c>
      <c r="C266" s="8">
        <v>45022</v>
      </c>
      <c r="D266" t="s">
        <v>20</v>
      </c>
      <c r="E266" t="s">
        <v>287</v>
      </c>
      <c r="F266">
        <v>4</v>
      </c>
      <c r="G266">
        <v>1</v>
      </c>
      <c r="H266">
        <v>33.3333333333333</v>
      </c>
      <c r="I266">
        <v>2</v>
      </c>
      <c r="J266">
        <v>0</v>
      </c>
      <c r="K266">
        <v>1222.95</v>
      </c>
      <c r="L266">
        <v>367.95</v>
      </c>
      <c r="M266">
        <v>43.0350877192982</v>
      </c>
      <c r="N266">
        <v>8750</v>
      </c>
      <c r="O266">
        <v>8750</v>
      </c>
      <c r="P266">
        <v>50</v>
      </c>
      <c r="Q266">
        <v>1243.1</v>
      </c>
      <c r="R266">
        <v>150</v>
      </c>
      <c r="S266">
        <v>1267.15</v>
      </c>
      <c r="T266">
        <v>17398.05</v>
      </c>
      <c r="U266" t="s">
        <v>22</v>
      </c>
    </row>
    <row r="267" spans="1:21">
      <c r="A267">
        <v>265</v>
      </c>
      <c r="B267">
        <v>16150</v>
      </c>
      <c r="C267" s="8">
        <v>45022</v>
      </c>
      <c r="D267" t="s">
        <v>20</v>
      </c>
      <c r="E267" t="s">
        <v>288</v>
      </c>
      <c r="F267">
        <v>3881</v>
      </c>
      <c r="G267">
        <v>-1163</v>
      </c>
      <c r="H267">
        <v>-23.0570975416336</v>
      </c>
      <c r="I267">
        <v>23996</v>
      </c>
      <c r="J267">
        <v>0</v>
      </c>
      <c r="K267">
        <v>1.05</v>
      </c>
      <c r="L267">
        <v>-1.5</v>
      </c>
      <c r="M267">
        <v>-58.8235294117647</v>
      </c>
      <c r="N267">
        <v>236350</v>
      </c>
      <c r="O267">
        <v>40050</v>
      </c>
      <c r="P267">
        <v>600</v>
      </c>
      <c r="Q267">
        <v>0.8</v>
      </c>
      <c r="R267">
        <v>300</v>
      </c>
      <c r="S267">
        <v>1.05</v>
      </c>
      <c r="T267">
        <v>17398.05</v>
      </c>
      <c r="U267" t="s">
        <v>24</v>
      </c>
    </row>
    <row r="268" spans="1:21">
      <c r="A268">
        <v>266</v>
      </c>
      <c r="B268">
        <v>16150</v>
      </c>
      <c r="C268" s="8">
        <v>45036</v>
      </c>
      <c r="D268" t="s">
        <v>20</v>
      </c>
      <c r="E268" t="s">
        <v>289</v>
      </c>
      <c r="F268">
        <v>31</v>
      </c>
      <c r="G268">
        <v>11</v>
      </c>
      <c r="H268">
        <v>55</v>
      </c>
      <c r="I268">
        <v>43</v>
      </c>
      <c r="J268">
        <v>18.74</v>
      </c>
      <c r="K268">
        <v>6.4</v>
      </c>
      <c r="L268">
        <v>-38.1</v>
      </c>
      <c r="M268">
        <v>-85.6179775280899</v>
      </c>
      <c r="N268">
        <v>11700</v>
      </c>
      <c r="O268">
        <v>4050</v>
      </c>
      <c r="P268">
        <v>50</v>
      </c>
      <c r="Q268">
        <v>6.25</v>
      </c>
      <c r="R268">
        <v>50</v>
      </c>
      <c r="S268">
        <v>7.3</v>
      </c>
      <c r="T268">
        <v>17398.05</v>
      </c>
      <c r="U268" t="s">
        <v>24</v>
      </c>
    </row>
    <row r="269" spans="1:21">
      <c r="A269">
        <v>267</v>
      </c>
      <c r="B269">
        <v>16150</v>
      </c>
      <c r="C269" s="8">
        <v>45036</v>
      </c>
      <c r="D269" t="s">
        <v>20</v>
      </c>
      <c r="E269" t="s">
        <v>290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1750</v>
      </c>
      <c r="O269">
        <v>1750</v>
      </c>
      <c r="P269">
        <v>1750</v>
      </c>
      <c r="Q269">
        <v>1150.55</v>
      </c>
      <c r="R269">
        <v>1750</v>
      </c>
      <c r="S269">
        <v>1458.35</v>
      </c>
      <c r="T269">
        <v>17398.05</v>
      </c>
      <c r="U269" t="s">
        <v>22</v>
      </c>
    </row>
    <row r="270" spans="1:21">
      <c r="A270">
        <v>268</v>
      </c>
      <c r="B270">
        <v>16150</v>
      </c>
      <c r="C270" s="8">
        <v>45043</v>
      </c>
      <c r="D270" t="s">
        <v>20</v>
      </c>
      <c r="E270" t="s">
        <v>291</v>
      </c>
      <c r="F270">
        <v>460</v>
      </c>
      <c r="G270">
        <v>-90</v>
      </c>
      <c r="H270">
        <v>-16.3636363636364</v>
      </c>
      <c r="I270">
        <v>662</v>
      </c>
      <c r="J270">
        <v>0</v>
      </c>
      <c r="K270">
        <v>12.85</v>
      </c>
      <c r="L270">
        <v>-8.35</v>
      </c>
      <c r="M270">
        <v>-39.3867924528302</v>
      </c>
      <c r="N270">
        <v>28350</v>
      </c>
      <c r="O270">
        <v>6600</v>
      </c>
      <c r="P270">
        <v>200</v>
      </c>
      <c r="Q270">
        <v>12.85</v>
      </c>
      <c r="R270">
        <v>50</v>
      </c>
      <c r="S270">
        <v>17.5</v>
      </c>
      <c r="T270">
        <v>17398.05</v>
      </c>
      <c r="U270" t="s">
        <v>24</v>
      </c>
    </row>
    <row r="271" spans="1:21">
      <c r="A271">
        <v>269</v>
      </c>
      <c r="B271">
        <v>16150</v>
      </c>
      <c r="C271" s="8">
        <v>45043</v>
      </c>
      <c r="D271" t="s">
        <v>20</v>
      </c>
      <c r="E271" t="s">
        <v>292</v>
      </c>
      <c r="F271">
        <v>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4850</v>
      </c>
      <c r="O271">
        <v>4700</v>
      </c>
      <c r="P271">
        <v>300</v>
      </c>
      <c r="Q271">
        <v>1311.8</v>
      </c>
      <c r="R271">
        <v>150</v>
      </c>
      <c r="S271">
        <v>1341.45</v>
      </c>
      <c r="T271">
        <v>17398.05</v>
      </c>
      <c r="U271" t="s">
        <v>22</v>
      </c>
    </row>
    <row r="272" spans="1:21">
      <c r="A272">
        <v>270</v>
      </c>
      <c r="B272">
        <v>16150</v>
      </c>
      <c r="C272" s="8">
        <v>45050</v>
      </c>
      <c r="D272" t="s">
        <v>20</v>
      </c>
      <c r="E272" t="s">
        <v>293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3250</v>
      </c>
      <c r="O272">
        <v>350</v>
      </c>
      <c r="P272">
        <v>50</v>
      </c>
      <c r="Q272">
        <v>10.25</v>
      </c>
      <c r="R272">
        <v>50</v>
      </c>
      <c r="S272">
        <v>39.7</v>
      </c>
      <c r="T272">
        <v>17398.05</v>
      </c>
      <c r="U272" t="s">
        <v>24</v>
      </c>
    </row>
    <row r="273" spans="1:21">
      <c r="A273">
        <v>271</v>
      </c>
      <c r="B273">
        <v>16150</v>
      </c>
      <c r="C273" s="8">
        <v>45071</v>
      </c>
      <c r="D273" t="s">
        <v>20</v>
      </c>
      <c r="E273" t="s">
        <v>294</v>
      </c>
      <c r="F273">
        <v>247</v>
      </c>
      <c r="G273">
        <v>148</v>
      </c>
      <c r="H273">
        <v>149.49494949495</v>
      </c>
      <c r="I273">
        <v>309</v>
      </c>
      <c r="J273">
        <v>0</v>
      </c>
      <c r="K273">
        <v>38.55</v>
      </c>
      <c r="L273">
        <v>-9.75</v>
      </c>
      <c r="M273">
        <v>-20.1863354037267</v>
      </c>
      <c r="N273">
        <v>8450</v>
      </c>
      <c r="O273">
        <v>150</v>
      </c>
      <c r="P273">
        <v>50</v>
      </c>
      <c r="Q273">
        <v>23.05</v>
      </c>
      <c r="R273">
        <v>150</v>
      </c>
      <c r="S273">
        <v>53.25</v>
      </c>
      <c r="T273">
        <v>17398.05</v>
      </c>
      <c r="U273" t="s">
        <v>24</v>
      </c>
    </row>
    <row r="274" spans="1:21">
      <c r="A274">
        <v>272</v>
      </c>
      <c r="B274">
        <v>16150</v>
      </c>
      <c r="C274" s="8">
        <v>45071</v>
      </c>
      <c r="D274" t="s">
        <v>20</v>
      </c>
      <c r="E274" t="s">
        <v>295</v>
      </c>
      <c r="F274">
        <v>46</v>
      </c>
      <c r="G274">
        <v>1</v>
      </c>
      <c r="H274">
        <v>2.22222222222222</v>
      </c>
      <c r="I274">
        <v>2</v>
      </c>
      <c r="J274">
        <v>0</v>
      </c>
      <c r="K274">
        <v>1390.55</v>
      </c>
      <c r="L274">
        <v>330.65</v>
      </c>
      <c r="M274">
        <v>31.1963392772903</v>
      </c>
      <c r="N274">
        <v>3100</v>
      </c>
      <c r="O274">
        <v>1750</v>
      </c>
      <c r="P274">
        <v>1300</v>
      </c>
      <c r="Q274">
        <v>1177.95</v>
      </c>
      <c r="R274">
        <v>1750</v>
      </c>
      <c r="S274">
        <v>1494.3</v>
      </c>
      <c r="T274">
        <v>17398.05</v>
      </c>
      <c r="U274" t="s">
        <v>22</v>
      </c>
    </row>
    <row r="275" spans="1:21">
      <c r="A275">
        <v>273</v>
      </c>
      <c r="B275">
        <v>16150</v>
      </c>
      <c r="C275" s="8">
        <v>45106</v>
      </c>
      <c r="D275" t="s">
        <v>20</v>
      </c>
      <c r="E275" t="s">
        <v>296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1800</v>
      </c>
      <c r="O275">
        <v>0</v>
      </c>
      <c r="P275">
        <v>1800</v>
      </c>
      <c r="Q275">
        <v>1133.05</v>
      </c>
      <c r="R275">
        <v>0</v>
      </c>
      <c r="S275">
        <v>0</v>
      </c>
      <c r="T275">
        <v>17398.05</v>
      </c>
      <c r="U275" t="s">
        <v>22</v>
      </c>
    </row>
    <row r="276" spans="1:21">
      <c r="A276">
        <v>274</v>
      </c>
      <c r="B276">
        <v>16150</v>
      </c>
      <c r="C276" s="8">
        <v>45106</v>
      </c>
      <c r="D276" t="s">
        <v>20</v>
      </c>
      <c r="E276" t="s">
        <v>297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2250</v>
      </c>
      <c r="O276">
        <v>0</v>
      </c>
      <c r="P276">
        <v>750</v>
      </c>
      <c r="Q276">
        <v>54.55</v>
      </c>
      <c r="R276">
        <v>0</v>
      </c>
      <c r="S276">
        <v>0</v>
      </c>
      <c r="T276">
        <v>17398.05</v>
      </c>
      <c r="U276" t="s">
        <v>24</v>
      </c>
    </row>
    <row r="277" spans="1:21">
      <c r="A277">
        <v>275</v>
      </c>
      <c r="B277">
        <v>16150</v>
      </c>
      <c r="C277" s="8">
        <v>45029</v>
      </c>
      <c r="D277" t="s">
        <v>20</v>
      </c>
      <c r="E277" t="s">
        <v>298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4250</v>
      </c>
      <c r="O277">
        <v>4250</v>
      </c>
      <c r="P277">
        <v>1500</v>
      </c>
      <c r="Q277">
        <v>1152.25</v>
      </c>
      <c r="R277">
        <v>1500</v>
      </c>
      <c r="S277">
        <v>1416.5</v>
      </c>
      <c r="T277">
        <v>17398.05</v>
      </c>
      <c r="U277" t="s">
        <v>22</v>
      </c>
    </row>
    <row r="278" spans="1:21">
      <c r="A278">
        <v>276</v>
      </c>
      <c r="B278">
        <v>16150</v>
      </c>
      <c r="C278" s="8">
        <v>45029</v>
      </c>
      <c r="D278" t="s">
        <v>20</v>
      </c>
      <c r="E278" t="s">
        <v>299</v>
      </c>
      <c r="F278">
        <v>160</v>
      </c>
      <c r="G278">
        <v>-11</v>
      </c>
      <c r="H278">
        <v>-6.4327485380117</v>
      </c>
      <c r="I278">
        <v>178</v>
      </c>
      <c r="J278">
        <v>0</v>
      </c>
      <c r="K278">
        <v>2.95</v>
      </c>
      <c r="L278">
        <v>-3</v>
      </c>
      <c r="M278">
        <v>-50.4201680672269</v>
      </c>
      <c r="N278">
        <v>47700</v>
      </c>
      <c r="O278">
        <v>9400</v>
      </c>
      <c r="P278">
        <v>50</v>
      </c>
      <c r="Q278">
        <v>3</v>
      </c>
      <c r="R278">
        <v>300</v>
      </c>
      <c r="S278">
        <v>4.9</v>
      </c>
      <c r="T278">
        <v>17398.05</v>
      </c>
      <c r="U278" t="s">
        <v>24</v>
      </c>
    </row>
    <row r="279" spans="1:21">
      <c r="A279">
        <v>277</v>
      </c>
      <c r="B279">
        <v>16200</v>
      </c>
      <c r="C279" s="8">
        <v>45022</v>
      </c>
      <c r="D279" t="s">
        <v>20</v>
      </c>
      <c r="E279" t="s">
        <v>300</v>
      </c>
      <c r="F279">
        <v>26934</v>
      </c>
      <c r="G279">
        <v>-10348</v>
      </c>
      <c r="H279">
        <v>-27.756021672657</v>
      </c>
      <c r="I279">
        <v>90121</v>
      </c>
      <c r="J279">
        <v>32</v>
      </c>
      <c r="K279">
        <v>1.05</v>
      </c>
      <c r="L279">
        <v>-1.55</v>
      </c>
      <c r="M279">
        <v>-59.6153846153846</v>
      </c>
      <c r="N279">
        <v>192000</v>
      </c>
      <c r="O279">
        <v>60300</v>
      </c>
      <c r="P279">
        <v>16100</v>
      </c>
      <c r="Q279">
        <v>0.85</v>
      </c>
      <c r="R279">
        <v>200</v>
      </c>
      <c r="S279">
        <v>1.35</v>
      </c>
      <c r="T279">
        <v>17398.05</v>
      </c>
      <c r="U279" t="s">
        <v>24</v>
      </c>
    </row>
    <row r="280" spans="1:21">
      <c r="A280">
        <v>278</v>
      </c>
      <c r="B280">
        <v>16200</v>
      </c>
      <c r="C280" s="8">
        <v>45022</v>
      </c>
      <c r="D280" t="s">
        <v>20</v>
      </c>
      <c r="E280" t="s">
        <v>301</v>
      </c>
      <c r="F280">
        <v>18</v>
      </c>
      <c r="G280">
        <v>-2</v>
      </c>
      <c r="H280">
        <v>-10</v>
      </c>
      <c r="I280">
        <v>4</v>
      </c>
      <c r="J280">
        <v>0</v>
      </c>
      <c r="K280">
        <v>1200.7</v>
      </c>
      <c r="L280">
        <v>40.4000000000001</v>
      </c>
      <c r="M280">
        <v>3.48185814013618</v>
      </c>
      <c r="N280">
        <v>8950</v>
      </c>
      <c r="O280">
        <v>10150</v>
      </c>
      <c r="P280">
        <v>50</v>
      </c>
      <c r="Q280">
        <v>1196</v>
      </c>
      <c r="R280">
        <v>150</v>
      </c>
      <c r="S280">
        <v>1211.4</v>
      </c>
      <c r="T280">
        <v>17398.05</v>
      </c>
      <c r="U280" t="s">
        <v>22</v>
      </c>
    </row>
    <row r="281" spans="1:21">
      <c r="A281">
        <v>279</v>
      </c>
      <c r="B281">
        <v>16200</v>
      </c>
      <c r="C281" s="8">
        <v>45036</v>
      </c>
      <c r="D281" t="s">
        <v>20</v>
      </c>
      <c r="E281" t="s">
        <v>302</v>
      </c>
      <c r="F281">
        <v>275</v>
      </c>
      <c r="G281">
        <v>128</v>
      </c>
      <c r="H281">
        <v>87.0748299319728</v>
      </c>
      <c r="I281">
        <v>463</v>
      </c>
      <c r="J281">
        <v>0</v>
      </c>
      <c r="K281">
        <v>6.6</v>
      </c>
      <c r="L281">
        <v>-6.55</v>
      </c>
      <c r="M281">
        <v>-49.8098859315589</v>
      </c>
      <c r="N281">
        <v>22800</v>
      </c>
      <c r="O281">
        <v>5900</v>
      </c>
      <c r="P281">
        <v>400</v>
      </c>
      <c r="Q281">
        <v>5.8</v>
      </c>
      <c r="R281">
        <v>300</v>
      </c>
      <c r="S281">
        <v>7.25</v>
      </c>
      <c r="T281">
        <v>17398.05</v>
      </c>
      <c r="U281" t="s">
        <v>24</v>
      </c>
    </row>
    <row r="282" spans="1:21">
      <c r="A282">
        <v>280</v>
      </c>
      <c r="B282">
        <v>16200</v>
      </c>
      <c r="C282" s="8">
        <v>45036</v>
      </c>
      <c r="D282" t="s">
        <v>20</v>
      </c>
      <c r="E282" t="s">
        <v>303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1800</v>
      </c>
      <c r="O282">
        <v>1750</v>
      </c>
      <c r="P282">
        <v>1750</v>
      </c>
      <c r="Q282">
        <v>1016.4</v>
      </c>
      <c r="R282">
        <v>1750</v>
      </c>
      <c r="S282">
        <v>1396.05</v>
      </c>
      <c r="T282">
        <v>17398.05</v>
      </c>
      <c r="U282" t="s">
        <v>22</v>
      </c>
    </row>
    <row r="283" spans="1:21">
      <c r="A283">
        <v>281</v>
      </c>
      <c r="B283">
        <v>16200</v>
      </c>
      <c r="C283" s="8">
        <v>45043</v>
      </c>
      <c r="D283" t="s">
        <v>20</v>
      </c>
      <c r="E283" t="s">
        <v>304</v>
      </c>
      <c r="F283">
        <v>11007</v>
      </c>
      <c r="G283">
        <v>545</v>
      </c>
      <c r="H283">
        <v>5.20932900019117</v>
      </c>
      <c r="I283">
        <v>14434</v>
      </c>
      <c r="J283">
        <v>17.88</v>
      </c>
      <c r="K283">
        <v>13.95</v>
      </c>
      <c r="L283">
        <v>-8.5</v>
      </c>
      <c r="M283">
        <v>-37.8619153674833</v>
      </c>
      <c r="N283">
        <v>25150</v>
      </c>
      <c r="O283">
        <v>25250</v>
      </c>
      <c r="P283">
        <v>1250</v>
      </c>
      <c r="Q283">
        <v>13.9</v>
      </c>
      <c r="R283">
        <v>100</v>
      </c>
      <c r="S283">
        <v>14.5</v>
      </c>
      <c r="T283">
        <v>17398.05</v>
      </c>
      <c r="U283" t="s">
        <v>24</v>
      </c>
    </row>
    <row r="284" spans="1:21">
      <c r="A284">
        <v>282</v>
      </c>
      <c r="B284">
        <v>16200</v>
      </c>
      <c r="C284" s="8">
        <v>45043</v>
      </c>
      <c r="D284" t="s">
        <v>20</v>
      </c>
      <c r="E284" t="s">
        <v>305</v>
      </c>
      <c r="F284">
        <v>166</v>
      </c>
      <c r="G284">
        <v>-70</v>
      </c>
      <c r="H284">
        <v>-29.6610169491525</v>
      </c>
      <c r="I284">
        <v>105</v>
      </c>
      <c r="J284">
        <v>0</v>
      </c>
      <c r="K284">
        <v>1280.5</v>
      </c>
      <c r="L284">
        <v>27.45</v>
      </c>
      <c r="M284">
        <v>2.19065480228243</v>
      </c>
      <c r="N284">
        <v>5150</v>
      </c>
      <c r="O284">
        <v>5100</v>
      </c>
      <c r="P284">
        <v>50</v>
      </c>
      <c r="Q284">
        <v>1272.55</v>
      </c>
      <c r="R284">
        <v>50</v>
      </c>
      <c r="S284">
        <v>1283.95</v>
      </c>
      <c r="T284">
        <v>17398.05</v>
      </c>
      <c r="U284" t="s">
        <v>22</v>
      </c>
    </row>
    <row r="285" spans="1:21">
      <c r="A285">
        <v>283</v>
      </c>
      <c r="B285">
        <v>16200</v>
      </c>
      <c r="C285" s="8">
        <v>45050</v>
      </c>
      <c r="D285" t="s">
        <v>20</v>
      </c>
      <c r="E285" t="s">
        <v>306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4100</v>
      </c>
      <c r="O285">
        <v>600</v>
      </c>
      <c r="P285">
        <v>50</v>
      </c>
      <c r="Q285">
        <v>14.4</v>
      </c>
      <c r="R285">
        <v>200</v>
      </c>
      <c r="S285">
        <v>72</v>
      </c>
      <c r="T285">
        <v>17398.05</v>
      </c>
      <c r="U285" t="s">
        <v>24</v>
      </c>
    </row>
    <row r="286" spans="1:21">
      <c r="A286">
        <v>284</v>
      </c>
      <c r="B286">
        <v>16200</v>
      </c>
      <c r="C286" s="8">
        <v>45071</v>
      </c>
      <c r="D286" t="s">
        <v>20</v>
      </c>
      <c r="E286" t="s">
        <v>307</v>
      </c>
      <c r="F286">
        <v>4843</v>
      </c>
      <c r="G286">
        <v>142</v>
      </c>
      <c r="H286">
        <v>3.02063390767922</v>
      </c>
      <c r="I286">
        <v>1961</v>
      </c>
      <c r="J286">
        <v>16.55</v>
      </c>
      <c r="K286">
        <v>41.1</v>
      </c>
      <c r="L286">
        <v>-9.45</v>
      </c>
      <c r="M286">
        <v>-18.6943620178041</v>
      </c>
      <c r="N286">
        <v>7550</v>
      </c>
      <c r="O286">
        <v>2300</v>
      </c>
      <c r="P286">
        <v>50</v>
      </c>
      <c r="Q286">
        <v>40.1</v>
      </c>
      <c r="R286">
        <v>50</v>
      </c>
      <c r="S286">
        <v>44.3</v>
      </c>
      <c r="T286">
        <v>17398.05</v>
      </c>
      <c r="U286" t="s">
        <v>24</v>
      </c>
    </row>
    <row r="287" spans="1:21">
      <c r="A287">
        <v>285</v>
      </c>
      <c r="B287">
        <v>16200</v>
      </c>
      <c r="C287" s="8">
        <v>45071</v>
      </c>
      <c r="D287" t="s">
        <v>20</v>
      </c>
      <c r="E287" t="s">
        <v>308</v>
      </c>
      <c r="F287">
        <v>122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5800</v>
      </c>
      <c r="O287">
        <v>5350</v>
      </c>
      <c r="P287">
        <v>50</v>
      </c>
      <c r="Q287">
        <v>1122.9</v>
      </c>
      <c r="R287">
        <v>250</v>
      </c>
      <c r="S287">
        <v>1482.05</v>
      </c>
      <c r="T287">
        <v>17398.05</v>
      </c>
      <c r="U287" t="s">
        <v>22</v>
      </c>
    </row>
    <row r="288" spans="1:21">
      <c r="A288">
        <v>286</v>
      </c>
      <c r="B288">
        <v>16200</v>
      </c>
      <c r="C288" s="8">
        <v>45106</v>
      </c>
      <c r="D288" t="s">
        <v>20</v>
      </c>
      <c r="E288" t="s">
        <v>309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1800</v>
      </c>
      <c r="O288">
        <v>0</v>
      </c>
      <c r="P288">
        <v>1800</v>
      </c>
      <c r="Q288">
        <v>1070.8</v>
      </c>
      <c r="R288">
        <v>0</v>
      </c>
      <c r="S288">
        <v>0</v>
      </c>
      <c r="T288">
        <v>17398.05</v>
      </c>
      <c r="U288" t="s">
        <v>22</v>
      </c>
    </row>
    <row r="289" spans="1:21">
      <c r="A289">
        <v>287</v>
      </c>
      <c r="B289">
        <v>16200</v>
      </c>
      <c r="C289" s="8">
        <v>45106</v>
      </c>
      <c r="D289" t="s">
        <v>20</v>
      </c>
      <c r="E289" t="s">
        <v>310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1550</v>
      </c>
      <c r="O289">
        <v>0</v>
      </c>
      <c r="P289">
        <v>50</v>
      </c>
      <c r="Q289">
        <v>81.05</v>
      </c>
      <c r="R289">
        <v>0</v>
      </c>
      <c r="S289">
        <v>0</v>
      </c>
      <c r="T289">
        <v>17398.05</v>
      </c>
      <c r="U289" t="s">
        <v>24</v>
      </c>
    </row>
    <row r="290" spans="1:21">
      <c r="A290">
        <v>288</v>
      </c>
      <c r="B290">
        <v>16200</v>
      </c>
      <c r="C290" s="8">
        <v>45029</v>
      </c>
      <c r="D290" t="s">
        <v>20</v>
      </c>
      <c r="E290" t="s">
        <v>311</v>
      </c>
      <c r="F290">
        <v>1966</v>
      </c>
      <c r="G290">
        <v>593</v>
      </c>
      <c r="H290">
        <v>43.1900946831755</v>
      </c>
      <c r="I290">
        <v>5860</v>
      </c>
      <c r="J290">
        <v>20.71</v>
      </c>
      <c r="K290">
        <v>3.15</v>
      </c>
      <c r="L290">
        <v>-3.4</v>
      </c>
      <c r="M290">
        <v>-51.9083969465649</v>
      </c>
      <c r="N290">
        <v>47400</v>
      </c>
      <c r="O290">
        <v>11350</v>
      </c>
      <c r="P290">
        <v>50</v>
      </c>
      <c r="Q290">
        <v>2.85</v>
      </c>
      <c r="R290">
        <v>50</v>
      </c>
      <c r="S290">
        <v>5</v>
      </c>
      <c r="T290">
        <v>17398.05</v>
      </c>
      <c r="U290" t="s">
        <v>24</v>
      </c>
    </row>
    <row r="291" spans="1:21">
      <c r="A291">
        <v>289</v>
      </c>
      <c r="B291">
        <v>16200</v>
      </c>
      <c r="C291" s="8">
        <v>45029</v>
      </c>
      <c r="D291" t="s">
        <v>20</v>
      </c>
      <c r="E291" t="s">
        <v>312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1140</v>
      </c>
      <c r="L291">
        <v>285.7</v>
      </c>
      <c r="M291">
        <v>33.4425845721643</v>
      </c>
      <c r="N291">
        <v>4550</v>
      </c>
      <c r="O291">
        <v>4150</v>
      </c>
      <c r="P291">
        <v>150</v>
      </c>
      <c r="Q291">
        <v>1193.55</v>
      </c>
      <c r="R291">
        <v>150</v>
      </c>
      <c r="S291">
        <v>1239.15</v>
      </c>
      <c r="T291">
        <v>17398.05</v>
      </c>
      <c r="U291" t="s">
        <v>22</v>
      </c>
    </row>
    <row r="292" spans="1:21">
      <c r="A292">
        <v>290</v>
      </c>
      <c r="B292">
        <v>16250</v>
      </c>
      <c r="C292" s="8">
        <v>45029</v>
      </c>
      <c r="D292" t="s">
        <v>20</v>
      </c>
      <c r="E292" t="s">
        <v>313</v>
      </c>
      <c r="F292">
        <v>163</v>
      </c>
      <c r="G292">
        <v>20</v>
      </c>
      <c r="H292">
        <v>13.986013986014</v>
      </c>
      <c r="I292">
        <v>488</v>
      </c>
      <c r="J292">
        <v>0</v>
      </c>
      <c r="K292">
        <v>3.05</v>
      </c>
      <c r="L292">
        <v>-3.8</v>
      </c>
      <c r="M292">
        <v>-55.4744525547445</v>
      </c>
      <c r="N292">
        <v>48250</v>
      </c>
      <c r="O292">
        <v>9100</v>
      </c>
      <c r="P292">
        <v>600</v>
      </c>
      <c r="Q292">
        <v>2.95</v>
      </c>
      <c r="R292">
        <v>100</v>
      </c>
      <c r="S292">
        <v>7.25</v>
      </c>
      <c r="T292">
        <v>17398.05</v>
      </c>
      <c r="U292" t="s">
        <v>24</v>
      </c>
    </row>
    <row r="293" spans="1:21">
      <c r="A293">
        <v>291</v>
      </c>
      <c r="B293">
        <v>16250</v>
      </c>
      <c r="C293" s="8">
        <v>45029</v>
      </c>
      <c r="D293" t="s">
        <v>20</v>
      </c>
      <c r="E293" t="s">
        <v>314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4250</v>
      </c>
      <c r="O293">
        <v>2750</v>
      </c>
      <c r="P293">
        <v>1500</v>
      </c>
      <c r="Q293">
        <v>1088.1</v>
      </c>
      <c r="R293">
        <v>1000</v>
      </c>
      <c r="S293">
        <v>1292.3</v>
      </c>
      <c r="T293">
        <v>17398.05</v>
      </c>
      <c r="U293" t="s">
        <v>22</v>
      </c>
    </row>
    <row r="294" spans="1:21">
      <c r="A294">
        <v>292</v>
      </c>
      <c r="B294">
        <v>16250</v>
      </c>
      <c r="C294" s="8">
        <v>45036</v>
      </c>
      <c r="D294" t="s">
        <v>20</v>
      </c>
      <c r="E294" t="s">
        <v>315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1800</v>
      </c>
      <c r="O294">
        <v>1750</v>
      </c>
      <c r="P294">
        <v>1750</v>
      </c>
      <c r="Q294">
        <v>971.85</v>
      </c>
      <c r="R294">
        <v>1750</v>
      </c>
      <c r="S294">
        <v>1328.8</v>
      </c>
      <c r="T294">
        <v>17398.05</v>
      </c>
      <c r="U294" t="s">
        <v>22</v>
      </c>
    </row>
    <row r="295" spans="1:21">
      <c r="A295">
        <v>293</v>
      </c>
      <c r="B295">
        <v>16250</v>
      </c>
      <c r="C295" s="8">
        <v>45036</v>
      </c>
      <c r="D295" t="s">
        <v>20</v>
      </c>
      <c r="E295" t="s">
        <v>316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8500</v>
      </c>
      <c r="O295">
        <v>2300</v>
      </c>
      <c r="P295">
        <v>600</v>
      </c>
      <c r="Q295">
        <v>7</v>
      </c>
      <c r="R295">
        <v>50</v>
      </c>
      <c r="S295">
        <v>9.85</v>
      </c>
      <c r="T295">
        <v>17398.05</v>
      </c>
      <c r="U295" t="s">
        <v>24</v>
      </c>
    </row>
    <row r="296" spans="1:21">
      <c r="A296">
        <v>294</v>
      </c>
      <c r="B296">
        <v>16250</v>
      </c>
      <c r="C296" s="8">
        <v>45050</v>
      </c>
      <c r="D296" t="s">
        <v>20</v>
      </c>
      <c r="E296" t="s">
        <v>317</v>
      </c>
      <c r="F296">
        <v>0</v>
      </c>
      <c r="G296">
        <v>0</v>
      </c>
      <c r="H296">
        <v>0</v>
      </c>
      <c r="I296">
        <v>29</v>
      </c>
      <c r="J296">
        <v>17.25</v>
      </c>
      <c r="K296">
        <v>23.05</v>
      </c>
      <c r="L296">
        <v>-80.35</v>
      </c>
      <c r="M296">
        <v>-77.7079303675048</v>
      </c>
      <c r="N296">
        <v>2850</v>
      </c>
      <c r="O296">
        <v>300</v>
      </c>
      <c r="P296">
        <v>50</v>
      </c>
      <c r="Q296">
        <v>22.05</v>
      </c>
      <c r="R296">
        <v>300</v>
      </c>
      <c r="S296">
        <v>49.9</v>
      </c>
      <c r="T296">
        <v>17398.05</v>
      </c>
      <c r="U296" t="s">
        <v>24</v>
      </c>
    </row>
    <row r="297" spans="1:21">
      <c r="A297">
        <v>295</v>
      </c>
      <c r="B297">
        <v>16250</v>
      </c>
      <c r="C297" s="8">
        <v>45071</v>
      </c>
      <c r="D297" t="s">
        <v>20</v>
      </c>
      <c r="E297" t="s">
        <v>318</v>
      </c>
      <c r="F297">
        <v>112</v>
      </c>
      <c r="G297">
        <v>15</v>
      </c>
      <c r="H297">
        <v>15.4639175257732</v>
      </c>
      <c r="I297">
        <v>82</v>
      </c>
      <c r="J297">
        <v>0</v>
      </c>
      <c r="K297">
        <v>43.5</v>
      </c>
      <c r="L297">
        <v>-11.15</v>
      </c>
      <c r="M297">
        <v>-20.4025617566331</v>
      </c>
      <c r="N297">
        <v>3350</v>
      </c>
      <c r="O297">
        <v>1850</v>
      </c>
      <c r="P297">
        <v>50</v>
      </c>
      <c r="Q297">
        <v>27.55</v>
      </c>
      <c r="R297">
        <v>50</v>
      </c>
      <c r="S297">
        <v>48.9</v>
      </c>
      <c r="T297">
        <v>17398.05</v>
      </c>
      <c r="U297" t="s">
        <v>24</v>
      </c>
    </row>
    <row r="298" spans="1:21">
      <c r="A298">
        <v>296</v>
      </c>
      <c r="B298">
        <v>16250</v>
      </c>
      <c r="C298" s="8">
        <v>45071</v>
      </c>
      <c r="D298" t="s">
        <v>20</v>
      </c>
      <c r="E298" t="s">
        <v>319</v>
      </c>
      <c r="F298">
        <v>83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2900</v>
      </c>
      <c r="O298">
        <v>2450</v>
      </c>
      <c r="P298">
        <v>1100</v>
      </c>
      <c r="Q298">
        <v>1083</v>
      </c>
      <c r="R298">
        <v>700</v>
      </c>
      <c r="S298">
        <v>1463.75</v>
      </c>
      <c r="T298">
        <v>17398.05</v>
      </c>
      <c r="U298" t="s">
        <v>22</v>
      </c>
    </row>
    <row r="299" spans="1:21">
      <c r="A299">
        <v>297</v>
      </c>
      <c r="B299">
        <v>16250</v>
      </c>
      <c r="C299" s="8">
        <v>45106</v>
      </c>
      <c r="D299" t="s">
        <v>20</v>
      </c>
      <c r="E299" t="s">
        <v>320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2250</v>
      </c>
      <c r="O299">
        <v>0</v>
      </c>
      <c r="P299">
        <v>750</v>
      </c>
      <c r="Q299">
        <v>63.55</v>
      </c>
      <c r="R299">
        <v>0</v>
      </c>
      <c r="S299">
        <v>0</v>
      </c>
      <c r="T299">
        <v>17398.05</v>
      </c>
      <c r="U299" t="s">
        <v>24</v>
      </c>
    </row>
    <row r="300" spans="1:21">
      <c r="A300">
        <v>298</v>
      </c>
      <c r="B300">
        <v>16250</v>
      </c>
      <c r="C300" s="8">
        <v>45106</v>
      </c>
      <c r="D300" t="s">
        <v>20</v>
      </c>
      <c r="E300" t="s">
        <v>321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1800</v>
      </c>
      <c r="O300">
        <v>0</v>
      </c>
      <c r="P300">
        <v>1800</v>
      </c>
      <c r="Q300">
        <v>1045.05</v>
      </c>
      <c r="R300">
        <v>0</v>
      </c>
      <c r="S300">
        <v>0</v>
      </c>
      <c r="T300">
        <v>17398.05</v>
      </c>
      <c r="U300" t="s">
        <v>22</v>
      </c>
    </row>
    <row r="301" spans="1:21">
      <c r="A301">
        <v>299</v>
      </c>
      <c r="B301">
        <v>16250</v>
      </c>
      <c r="C301" s="8">
        <v>45022</v>
      </c>
      <c r="D301" t="s">
        <v>20</v>
      </c>
      <c r="E301" t="s">
        <v>322</v>
      </c>
      <c r="F301">
        <v>3799</v>
      </c>
      <c r="G301">
        <v>-2179</v>
      </c>
      <c r="H301">
        <v>-36.4503178320508</v>
      </c>
      <c r="I301">
        <v>27759</v>
      </c>
      <c r="J301">
        <v>30.78</v>
      </c>
      <c r="K301">
        <v>0.9</v>
      </c>
      <c r="L301">
        <v>-1.9</v>
      </c>
      <c r="M301">
        <v>-67.8571428571429</v>
      </c>
      <c r="N301">
        <v>175450</v>
      </c>
      <c r="O301">
        <v>52400</v>
      </c>
      <c r="P301">
        <v>1000</v>
      </c>
      <c r="Q301">
        <v>0.95</v>
      </c>
      <c r="R301">
        <v>250</v>
      </c>
      <c r="S301">
        <v>2.4</v>
      </c>
      <c r="T301">
        <v>17398.05</v>
      </c>
      <c r="U301" t="s">
        <v>24</v>
      </c>
    </row>
    <row r="302" spans="1:21">
      <c r="A302">
        <v>300</v>
      </c>
      <c r="B302">
        <v>16250</v>
      </c>
      <c r="C302" s="8">
        <v>45022</v>
      </c>
      <c r="D302" t="s">
        <v>20</v>
      </c>
      <c r="E302" t="s">
        <v>323</v>
      </c>
      <c r="F302">
        <v>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9300</v>
      </c>
      <c r="O302">
        <v>9450</v>
      </c>
      <c r="P302">
        <v>100</v>
      </c>
      <c r="Q302">
        <v>1144.5</v>
      </c>
      <c r="R302">
        <v>550</v>
      </c>
      <c r="S302">
        <v>1163.1</v>
      </c>
      <c r="T302">
        <v>17398.05</v>
      </c>
      <c r="U302" t="s">
        <v>22</v>
      </c>
    </row>
    <row r="303" spans="1:21">
      <c r="A303">
        <v>301</v>
      </c>
      <c r="B303">
        <v>16250</v>
      </c>
      <c r="C303" s="8">
        <v>45043</v>
      </c>
      <c r="D303" t="s">
        <v>20</v>
      </c>
      <c r="E303" t="s">
        <v>324</v>
      </c>
      <c r="F303">
        <v>1083</v>
      </c>
      <c r="G303">
        <v>-42</v>
      </c>
      <c r="H303">
        <v>-3.73333333333333</v>
      </c>
      <c r="I303">
        <v>1708</v>
      </c>
      <c r="J303">
        <v>17.53</v>
      </c>
      <c r="K303">
        <v>14.95</v>
      </c>
      <c r="L303">
        <v>-8.65</v>
      </c>
      <c r="M303">
        <v>-36.6525423728814</v>
      </c>
      <c r="N303">
        <v>26900</v>
      </c>
      <c r="O303">
        <v>7150</v>
      </c>
      <c r="P303">
        <v>50</v>
      </c>
      <c r="Q303">
        <v>14.05</v>
      </c>
      <c r="R303">
        <v>1000</v>
      </c>
      <c r="S303">
        <v>21.45</v>
      </c>
      <c r="T303">
        <v>17398.05</v>
      </c>
      <c r="U303" t="s">
        <v>24</v>
      </c>
    </row>
    <row r="304" spans="1:21">
      <c r="A304">
        <v>302</v>
      </c>
      <c r="B304">
        <v>16250</v>
      </c>
      <c r="C304" s="8">
        <v>45043</v>
      </c>
      <c r="D304" t="s">
        <v>20</v>
      </c>
      <c r="E304" t="s">
        <v>325</v>
      </c>
      <c r="F304">
        <v>45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5250</v>
      </c>
      <c r="O304">
        <v>4700</v>
      </c>
      <c r="P304">
        <v>150</v>
      </c>
      <c r="Q304">
        <v>1212.25</v>
      </c>
      <c r="R304">
        <v>150</v>
      </c>
      <c r="S304">
        <v>1249.45</v>
      </c>
      <c r="T304">
        <v>17398.05</v>
      </c>
      <c r="U304" t="s">
        <v>22</v>
      </c>
    </row>
    <row r="305" spans="1:21">
      <c r="A305">
        <v>303</v>
      </c>
      <c r="B305">
        <v>16300</v>
      </c>
      <c r="C305" s="8">
        <v>45036</v>
      </c>
      <c r="D305" t="s">
        <v>20</v>
      </c>
      <c r="E305" t="s">
        <v>326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1800</v>
      </c>
      <c r="O305">
        <v>1750</v>
      </c>
      <c r="P305">
        <v>1750</v>
      </c>
      <c r="Q305">
        <v>973.45</v>
      </c>
      <c r="R305">
        <v>1750</v>
      </c>
      <c r="S305">
        <v>1279.55</v>
      </c>
      <c r="T305">
        <v>17398.05</v>
      </c>
      <c r="U305" t="s">
        <v>22</v>
      </c>
    </row>
    <row r="306" spans="1:21">
      <c r="A306">
        <v>304</v>
      </c>
      <c r="B306">
        <v>16300</v>
      </c>
      <c r="C306" s="8">
        <v>45036</v>
      </c>
      <c r="D306" t="s">
        <v>20</v>
      </c>
      <c r="E306" t="s">
        <v>327</v>
      </c>
      <c r="F306">
        <v>336</v>
      </c>
      <c r="G306">
        <v>184</v>
      </c>
      <c r="H306">
        <v>121.052631578947</v>
      </c>
      <c r="I306">
        <v>445</v>
      </c>
      <c r="J306">
        <v>17.28</v>
      </c>
      <c r="K306">
        <v>7.45</v>
      </c>
      <c r="L306">
        <v>-7.6</v>
      </c>
      <c r="M306">
        <v>-50.4983388704319</v>
      </c>
      <c r="N306">
        <v>21500</v>
      </c>
      <c r="O306">
        <v>6550</v>
      </c>
      <c r="P306">
        <v>300</v>
      </c>
      <c r="Q306">
        <v>6.55</v>
      </c>
      <c r="R306">
        <v>650</v>
      </c>
      <c r="S306">
        <v>7.8</v>
      </c>
      <c r="T306">
        <v>17398.05</v>
      </c>
      <c r="U306" t="s">
        <v>24</v>
      </c>
    </row>
    <row r="307" spans="1:21">
      <c r="A307">
        <v>305</v>
      </c>
      <c r="B307">
        <v>16300</v>
      </c>
      <c r="C307" s="8">
        <v>45022</v>
      </c>
      <c r="D307" t="s">
        <v>20</v>
      </c>
      <c r="E307" t="s">
        <v>328</v>
      </c>
      <c r="F307">
        <v>66</v>
      </c>
      <c r="G307">
        <v>-18</v>
      </c>
      <c r="H307">
        <v>-21.4285714285714</v>
      </c>
      <c r="I307">
        <v>62</v>
      </c>
      <c r="J307">
        <v>0</v>
      </c>
      <c r="K307">
        <v>1076.05</v>
      </c>
      <c r="L307">
        <v>20</v>
      </c>
      <c r="M307">
        <v>1.89384972302448</v>
      </c>
      <c r="N307">
        <v>8750</v>
      </c>
      <c r="O307">
        <v>10150</v>
      </c>
      <c r="P307">
        <v>650</v>
      </c>
      <c r="Q307">
        <v>1070.5</v>
      </c>
      <c r="R307">
        <v>850</v>
      </c>
      <c r="S307">
        <v>1112.05</v>
      </c>
      <c r="T307">
        <v>17398.05</v>
      </c>
      <c r="U307" t="s">
        <v>22</v>
      </c>
    </row>
    <row r="308" spans="1:21">
      <c r="A308">
        <v>306</v>
      </c>
      <c r="B308">
        <v>16300</v>
      </c>
      <c r="C308" s="8">
        <v>45022</v>
      </c>
      <c r="D308" t="s">
        <v>20</v>
      </c>
      <c r="E308" t="s">
        <v>329</v>
      </c>
      <c r="F308">
        <v>18206</v>
      </c>
      <c r="G308">
        <v>-13694</v>
      </c>
      <c r="H308">
        <v>-42.9278996865204</v>
      </c>
      <c r="I308">
        <v>131511</v>
      </c>
      <c r="J308">
        <v>0</v>
      </c>
      <c r="K308">
        <v>1.55</v>
      </c>
      <c r="L308">
        <v>-1.4</v>
      </c>
      <c r="M308">
        <v>-47.4576271186441</v>
      </c>
      <c r="N308">
        <v>318650</v>
      </c>
      <c r="O308">
        <v>57200</v>
      </c>
      <c r="P308">
        <v>14800</v>
      </c>
      <c r="Q308">
        <v>1</v>
      </c>
      <c r="R308">
        <v>1550</v>
      </c>
      <c r="S308">
        <v>1.55</v>
      </c>
      <c r="T308">
        <v>17398.05</v>
      </c>
      <c r="U308" t="s">
        <v>24</v>
      </c>
    </row>
    <row r="309" spans="1:21">
      <c r="A309">
        <v>307</v>
      </c>
      <c r="B309">
        <v>16300</v>
      </c>
      <c r="C309" s="8">
        <v>45071</v>
      </c>
      <c r="D309" t="s">
        <v>20</v>
      </c>
      <c r="E309" t="s">
        <v>330</v>
      </c>
      <c r="F309">
        <v>3462</v>
      </c>
      <c r="G309">
        <v>898</v>
      </c>
      <c r="H309">
        <v>35.0234009360374</v>
      </c>
      <c r="I309">
        <v>3132</v>
      </c>
      <c r="J309">
        <v>16.21</v>
      </c>
      <c r="K309">
        <v>46.55</v>
      </c>
      <c r="L309">
        <v>-11.7</v>
      </c>
      <c r="M309">
        <v>-20.0858369098713</v>
      </c>
      <c r="N309">
        <v>5400</v>
      </c>
      <c r="O309">
        <v>2100</v>
      </c>
      <c r="P309">
        <v>50</v>
      </c>
      <c r="Q309">
        <v>46.5</v>
      </c>
      <c r="R309">
        <v>50</v>
      </c>
      <c r="S309">
        <v>46.95</v>
      </c>
      <c r="T309">
        <v>17398.05</v>
      </c>
      <c r="U309" t="s">
        <v>24</v>
      </c>
    </row>
    <row r="310" spans="1:21">
      <c r="A310">
        <v>308</v>
      </c>
      <c r="B310">
        <v>16300</v>
      </c>
      <c r="C310" s="8">
        <v>45071</v>
      </c>
      <c r="D310" t="s">
        <v>20</v>
      </c>
      <c r="E310" t="s">
        <v>331</v>
      </c>
      <c r="F310">
        <v>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4700</v>
      </c>
      <c r="O310">
        <v>4250</v>
      </c>
      <c r="P310">
        <v>250</v>
      </c>
      <c r="Q310">
        <v>1014.3</v>
      </c>
      <c r="R310">
        <v>200</v>
      </c>
      <c r="S310">
        <v>1282.1</v>
      </c>
      <c r="T310">
        <v>17398.05</v>
      </c>
      <c r="U310" t="s">
        <v>22</v>
      </c>
    </row>
    <row r="311" spans="1:21">
      <c r="A311">
        <v>309</v>
      </c>
      <c r="B311">
        <v>16300</v>
      </c>
      <c r="C311" s="8">
        <v>45106</v>
      </c>
      <c r="D311" t="s">
        <v>20</v>
      </c>
      <c r="E311" t="s">
        <v>332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2250</v>
      </c>
      <c r="O311">
        <v>0</v>
      </c>
      <c r="P311">
        <v>750</v>
      </c>
      <c r="Q311">
        <v>69.05</v>
      </c>
      <c r="R311">
        <v>0</v>
      </c>
      <c r="S311">
        <v>0</v>
      </c>
      <c r="T311">
        <v>17398.05</v>
      </c>
      <c r="U311" t="s">
        <v>24</v>
      </c>
    </row>
    <row r="312" spans="1:21">
      <c r="A312">
        <v>310</v>
      </c>
      <c r="B312">
        <v>16300</v>
      </c>
      <c r="C312" s="8">
        <v>45106</v>
      </c>
      <c r="D312" t="s">
        <v>20</v>
      </c>
      <c r="E312" t="s">
        <v>333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1800</v>
      </c>
      <c r="O312">
        <v>100</v>
      </c>
      <c r="P312">
        <v>1800</v>
      </c>
      <c r="Q312">
        <v>1060.85</v>
      </c>
      <c r="R312">
        <v>100</v>
      </c>
      <c r="S312">
        <v>1662</v>
      </c>
      <c r="T312">
        <v>17398.05</v>
      </c>
      <c r="U312" t="s">
        <v>22</v>
      </c>
    </row>
    <row r="313" spans="1:21">
      <c r="A313">
        <v>311</v>
      </c>
      <c r="B313">
        <v>16300</v>
      </c>
      <c r="C313" s="8">
        <v>45043</v>
      </c>
      <c r="D313" t="s">
        <v>20</v>
      </c>
      <c r="E313" t="s">
        <v>334</v>
      </c>
      <c r="F313">
        <v>675</v>
      </c>
      <c r="G313">
        <v>-1</v>
      </c>
      <c r="H313">
        <v>-0.14792899408284</v>
      </c>
      <c r="I313">
        <v>16</v>
      </c>
      <c r="J313">
        <v>0</v>
      </c>
      <c r="K313">
        <v>1180</v>
      </c>
      <c r="L313">
        <v>16.2</v>
      </c>
      <c r="M313">
        <v>1.39199175116</v>
      </c>
      <c r="N313">
        <v>5900</v>
      </c>
      <c r="O313">
        <v>3500</v>
      </c>
      <c r="P313">
        <v>500</v>
      </c>
      <c r="Q313">
        <v>1170.15</v>
      </c>
      <c r="R313">
        <v>250</v>
      </c>
      <c r="S313">
        <v>1187.25</v>
      </c>
      <c r="T313">
        <v>17398.05</v>
      </c>
      <c r="U313" t="s">
        <v>22</v>
      </c>
    </row>
    <row r="314" spans="1:21">
      <c r="A314">
        <v>312</v>
      </c>
      <c r="B314">
        <v>16300</v>
      </c>
      <c r="C314" s="8">
        <v>45043</v>
      </c>
      <c r="D314" t="s">
        <v>20</v>
      </c>
      <c r="E314" t="s">
        <v>335</v>
      </c>
      <c r="F314">
        <v>11619</v>
      </c>
      <c r="G314">
        <v>-77</v>
      </c>
      <c r="H314">
        <v>-0.658344733242134</v>
      </c>
      <c r="I314">
        <v>17641</v>
      </c>
      <c r="J314">
        <v>0</v>
      </c>
      <c r="K314">
        <v>16.15</v>
      </c>
      <c r="L314">
        <v>-9.25</v>
      </c>
      <c r="M314">
        <v>-36.4173228346457</v>
      </c>
      <c r="N314">
        <v>32200</v>
      </c>
      <c r="O314">
        <v>7450</v>
      </c>
      <c r="P314">
        <v>150</v>
      </c>
      <c r="Q314">
        <v>16</v>
      </c>
      <c r="R314">
        <v>300</v>
      </c>
      <c r="S314">
        <v>16.2</v>
      </c>
      <c r="T314">
        <v>17398.05</v>
      </c>
      <c r="U314" t="s">
        <v>24</v>
      </c>
    </row>
    <row r="315" spans="1:21">
      <c r="A315">
        <v>313</v>
      </c>
      <c r="B315">
        <v>16300</v>
      </c>
      <c r="C315" s="8">
        <v>45029</v>
      </c>
      <c r="D315" t="s">
        <v>20</v>
      </c>
      <c r="E315" t="s">
        <v>336</v>
      </c>
      <c r="F315">
        <v>43</v>
      </c>
      <c r="G315">
        <v>2</v>
      </c>
      <c r="H315">
        <v>4.8780487804878</v>
      </c>
      <c r="I315">
        <v>4</v>
      </c>
      <c r="J315">
        <v>0</v>
      </c>
      <c r="K315">
        <v>1093</v>
      </c>
      <c r="L315">
        <v>32.1500000000001</v>
      </c>
      <c r="M315">
        <v>3.03058867888958</v>
      </c>
      <c r="N315">
        <v>6050</v>
      </c>
      <c r="O315">
        <v>5700</v>
      </c>
      <c r="P315">
        <v>50</v>
      </c>
      <c r="Q315">
        <v>1096.1</v>
      </c>
      <c r="R315">
        <v>200</v>
      </c>
      <c r="S315">
        <v>1145.9</v>
      </c>
      <c r="T315">
        <v>17398.05</v>
      </c>
      <c r="U315" t="s">
        <v>22</v>
      </c>
    </row>
    <row r="316" spans="1:21">
      <c r="A316">
        <v>314</v>
      </c>
      <c r="B316">
        <v>16300</v>
      </c>
      <c r="C316" s="8">
        <v>45029</v>
      </c>
      <c r="D316" t="s">
        <v>20</v>
      </c>
      <c r="E316" t="s">
        <v>337</v>
      </c>
      <c r="F316">
        <v>2692</v>
      </c>
      <c r="G316">
        <v>717</v>
      </c>
      <c r="H316">
        <v>36.3037974683544</v>
      </c>
      <c r="I316">
        <v>7585</v>
      </c>
      <c r="J316">
        <v>19.6</v>
      </c>
      <c r="K316">
        <v>3.4</v>
      </c>
      <c r="L316">
        <v>-3.95</v>
      </c>
      <c r="M316">
        <v>-53.7414965986395</v>
      </c>
      <c r="N316">
        <v>45100</v>
      </c>
      <c r="O316">
        <v>17850</v>
      </c>
      <c r="P316">
        <v>50</v>
      </c>
      <c r="Q316">
        <v>3.4</v>
      </c>
      <c r="R316">
        <v>250</v>
      </c>
      <c r="S316">
        <v>3.5</v>
      </c>
      <c r="T316">
        <v>17398.05</v>
      </c>
      <c r="U316" t="s">
        <v>24</v>
      </c>
    </row>
    <row r="317" spans="1:21">
      <c r="A317">
        <v>315</v>
      </c>
      <c r="B317">
        <v>16300</v>
      </c>
      <c r="C317" s="8">
        <v>45050</v>
      </c>
      <c r="D317" t="s">
        <v>20</v>
      </c>
      <c r="E317" t="s">
        <v>338</v>
      </c>
      <c r="F317">
        <v>40</v>
      </c>
      <c r="G317">
        <v>22</v>
      </c>
      <c r="H317">
        <v>122.222222222222</v>
      </c>
      <c r="I317">
        <v>29</v>
      </c>
      <c r="J317">
        <v>0</v>
      </c>
      <c r="K317">
        <v>28</v>
      </c>
      <c r="L317">
        <v>-6</v>
      </c>
      <c r="M317">
        <v>-17.6470588235294</v>
      </c>
      <c r="N317">
        <v>6600</v>
      </c>
      <c r="O317">
        <v>350</v>
      </c>
      <c r="P317">
        <v>50</v>
      </c>
      <c r="Q317">
        <v>15.55</v>
      </c>
      <c r="R317">
        <v>350</v>
      </c>
      <c r="S317">
        <v>28</v>
      </c>
      <c r="T317">
        <v>17398.05</v>
      </c>
      <c r="U317" t="s">
        <v>24</v>
      </c>
    </row>
    <row r="318" spans="1:21">
      <c r="A318">
        <v>316</v>
      </c>
      <c r="B318">
        <v>16350</v>
      </c>
      <c r="C318" s="8">
        <v>45043</v>
      </c>
      <c r="D318" t="s">
        <v>20</v>
      </c>
      <c r="E318" t="s">
        <v>339</v>
      </c>
      <c r="F318">
        <v>79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5250</v>
      </c>
      <c r="O318">
        <v>5350</v>
      </c>
      <c r="P318">
        <v>50</v>
      </c>
      <c r="Q318">
        <v>1115.25</v>
      </c>
      <c r="R318">
        <v>200</v>
      </c>
      <c r="S318">
        <v>1153.6</v>
      </c>
      <c r="T318">
        <v>17398.05</v>
      </c>
      <c r="U318" t="s">
        <v>22</v>
      </c>
    </row>
    <row r="319" spans="1:21">
      <c r="A319">
        <v>317</v>
      </c>
      <c r="B319">
        <v>16350</v>
      </c>
      <c r="C319" s="8">
        <v>45043</v>
      </c>
      <c r="D319" t="s">
        <v>20</v>
      </c>
      <c r="E319" t="s">
        <v>340</v>
      </c>
      <c r="F319">
        <v>1259</v>
      </c>
      <c r="G319">
        <v>87</v>
      </c>
      <c r="H319">
        <v>7.42320819112628</v>
      </c>
      <c r="I319">
        <v>2147</v>
      </c>
      <c r="J319">
        <v>16.89</v>
      </c>
      <c r="K319">
        <v>17.35</v>
      </c>
      <c r="L319">
        <v>-10.15</v>
      </c>
      <c r="M319">
        <v>-36.9090909090909</v>
      </c>
      <c r="N319">
        <v>29350</v>
      </c>
      <c r="O319">
        <v>5350</v>
      </c>
      <c r="P319">
        <v>50</v>
      </c>
      <c r="Q319">
        <v>16.3</v>
      </c>
      <c r="R319">
        <v>50</v>
      </c>
      <c r="S319">
        <v>24.65</v>
      </c>
      <c r="T319">
        <v>17398.05</v>
      </c>
      <c r="U319" t="s">
        <v>24</v>
      </c>
    </row>
    <row r="320" spans="1:21">
      <c r="A320">
        <v>318</v>
      </c>
      <c r="B320">
        <v>16350</v>
      </c>
      <c r="C320" s="8">
        <v>45071</v>
      </c>
      <c r="D320" t="s">
        <v>20</v>
      </c>
      <c r="E320" t="s">
        <v>341</v>
      </c>
      <c r="F320">
        <v>43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2050</v>
      </c>
      <c r="O320">
        <v>1750</v>
      </c>
      <c r="P320">
        <v>250</v>
      </c>
      <c r="Q320">
        <v>1002.6</v>
      </c>
      <c r="R320">
        <v>1750</v>
      </c>
      <c r="S320">
        <v>1314.95</v>
      </c>
      <c r="T320">
        <v>17398.05</v>
      </c>
      <c r="U320" t="s">
        <v>22</v>
      </c>
    </row>
    <row r="321" spans="1:21">
      <c r="A321">
        <v>319</v>
      </c>
      <c r="B321">
        <v>16350</v>
      </c>
      <c r="C321" s="8">
        <v>45071</v>
      </c>
      <c r="D321" t="s">
        <v>20</v>
      </c>
      <c r="E321" t="s">
        <v>342</v>
      </c>
      <c r="F321">
        <v>104</v>
      </c>
      <c r="G321">
        <v>21</v>
      </c>
      <c r="H321">
        <v>25.3012048192771</v>
      </c>
      <c r="I321">
        <v>52</v>
      </c>
      <c r="J321">
        <v>16.09</v>
      </c>
      <c r="K321">
        <v>50.45</v>
      </c>
      <c r="L321">
        <v>-12</v>
      </c>
      <c r="M321">
        <v>-19.2153722978383</v>
      </c>
      <c r="N321">
        <v>3350</v>
      </c>
      <c r="O321">
        <v>1850</v>
      </c>
      <c r="P321">
        <v>50</v>
      </c>
      <c r="Q321">
        <v>36.55</v>
      </c>
      <c r="R321">
        <v>50</v>
      </c>
      <c r="S321">
        <v>56</v>
      </c>
      <c r="T321">
        <v>17398.05</v>
      </c>
      <c r="U321" t="s">
        <v>24</v>
      </c>
    </row>
    <row r="322" spans="1:21">
      <c r="A322">
        <v>320</v>
      </c>
      <c r="B322">
        <v>16350</v>
      </c>
      <c r="C322" s="8">
        <v>45106</v>
      </c>
      <c r="D322" t="s">
        <v>20</v>
      </c>
      <c r="E322" t="s">
        <v>343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1800</v>
      </c>
      <c r="O322">
        <v>0</v>
      </c>
      <c r="P322">
        <v>1800</v>
      </c>
      <c r="Q322">
        <v>926.3</v>
      </c>
      <c r="R322">
        <v>0</v>
      </c>
      <c r="S322">
        <v>0</v>
      </c>
      <c r="T322">
        <v>17398.05</v>
      </c>
      <c r="U322" t="s">
        <v>22</v>
      </c>
    </row>
    <row r="323" spans="1:21">
      <c r="A323">
        <v>321</v>
      </c>
      <c r="B323">
        <v>16350</v>
      </c>
      <c r="C323" s="8">
        <v>45106</v>
      </c>
      <c r="D323" t="s">
        <v>20</v>
      </c>
      <c r="E323" t="s">
        <v>344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2250</v>
      </c>
      <c r="O323">
        <v>0</v>
      </c>
      <c r="P323">
        <v>750</v>
      </c>
      <c r="Q323">
        <v>72.55</v>
      </c>
      <c r="R323">
        <v>0</v>
      </c>
      <c r="S323">
        <v>0</v>
      </c>
      <c r="T323">
        <v>17398.05</v>
      </c>
      <c r="U323" t="s">
        <v>24</v>
      </c>
    </row>
    <row r="324" spans="1:21">
      <c r="A324">
        <v>322</v>
      </c>
      <c r="B324">
        <v>16350</v>
      </c>
      <c r="C324" s="8">
        <v>45036</v>
      </c>
      <c r="D324" t="s">
        <v>20</v>
      </c>
      <c r="E324" t="s">
        <v>345</v>
      </c>
      <c r="F324">
        <v>38</v>
      </c>
      <c r="G324">
        <v>31</v>
      </c>
      <c r="H324">
        <v>442.857142857143</v>
      </c>
      <c r="I324">
        <v>112</v>
      </c>
      <c r="J324">
        <v>0</v>
      </c>
      <c r="K324">
        <v>8.1</v>
      </c>
      <c r="L324">
        <v>-51.3</v>
      </c>
      <c r="M324">
        <v>-86.3636363636364</v>
      </c>
      <c r="N324">
        <v>13350</v>
      </c>
      <c r="O324">
        <v>5150</v>
      </c>
      <c r="P324">
        <v>300</v>
      </c>
      <c r="Q324">
        <v>7.6</v>
      </c>
      <c r="R324">
        <v>50</v>
      </c>
      <c r="S324">
        <v>8</v>
      </c>
      <c r="T324">
        <v>17398.05</v>
      </c>
      <c r="U324" t="s">
        <v>24</v>
      </c>
    </row>
    <row r="325" spans="1:21">
      <c r="A325">
        <v>323</v>
      </c>
      <c r="B325">
        <v>16350</v>
      </c>
      <c r="C325" s="8">
        <v>45036</v>
      </c>
      <c r="D325" t="s">
        <v>20</v>
      </c>
      <c r="E325" t="s">
        <v>346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1800</v>
      </c>
      <c r="O325">
        <v>1750</v>
      </c>
      <c r="P325">
        <v>1750</v>
      </c>
      <c r="Q325">
        <v>879.9</v>
      </c>
      <c r="R325">
        <v>1750</v>
      </c>
      <c r="S325">
        <v>1220.05</v>
      </c>
      <c r="T325">
        <v>17398.05</v>
      </c>
      <c r="U325" t="s">
        <v>22</v>
      </c>
    </row>
    <row r="326" spans="1:21">
      <c r="A326">
        <v>324</v>
      </c>
      <c r="B326">
        <v>16350</v>
      </c>
      <c r="C326" s="8">
        <v>45050</v>
      </c>
      <c r="D326" t="s">
        <v>20</v>
      </c>
      <c r="E326" t="s">
        <v>347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1750</v>
      </c>
      <c r="O326">
        <v>750</v>
      </c>
      <c r="P326">
        <v>50</v>
      </c>
      <c r="Q326">
        <v>14.1</v>
      </c>
      <c r="R326">
        <v>50</v>
      </c>
      <c r="S326">
        <v>64.7</v>
      </c>
      <c r="T326">
        <v>17398.05</v>
      </c>
      <c r="U326" t="s">
        <v>24</v>
      </c>
    </row>
    <row r="327" spans="1:21">
      <c r="A327">
        <v>325</v>
      </c>
      <c r="B327">
        <v>16350</v>
      </c>
      <c r="C327" s="8">
        <v>45022</v>
      </c>
      <c r="D327" t="s">
        <v>20</v>
      </c>
      <c r="E327" t="s">
        <v>348</v>
      </c>
      <c r="F327">
        <v>10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8950</v>
      </c>
      <c r="O327">
        <v>8950</v>
      </c>
      <c r="P327">
        <v>150</v>
      </c>
      <c r="Q327">
        <v>1043.75</v>
      </c>
      <c r="R327">
        <v>150</v>
      </c>
      <c r="S327">
        <v>1066.55</v>
      </c>
      <c r="T327">
        <v>17398.05</v>
      </c>
      <c r="U327" t="s">
        <v>22</v>
      </c>
    </row>
    <row r="328" spans="1:21">
      <c r="A328">
        <v>326</v>
      </c>
      <c r="B328">
        <v>16350</v>
      </c>
      <c r="C328" s="8">
        <v>45022</v>
      </c>
      <c r="D328" t="s">
        <v>20</v>
      </c>
      <c r="E328" t="s">
        <v>349</v>
      </c>
      <c r="F328">
        <v>6411</v>
      </c>
      <c r="G328">
        <v>-518</v>
      </c>
      <c r="H328">
        <v>-7.47582623755232</v>
      </c>
      <c r="I328">
        <v>46100</v>
      </c>
      <c r="J328">
        <v>28.67</v>
      </c>
      <c r="K328">
        <v>1.1</v>
      </c>
      <c r="L328">
        <v>-2</v>
      </c>
      <c r="M328">
        <v>-64.5161290322581</v>
      </c>
      <c r="N328">
        <v>260650</v>
      </c>
      <c r="O328">
        <v>62650</v>
      </c>
      <c r="P328">
        <v>2450</v>
      </c>
      <c r="Q328">
        <v>1.1</v>
      </c>
      <c r="R328">
        <v>1800</v>
      </c>
      <c r="S328">
        <v>1.95</v>
      </c>
      <c r="T328">
        <v>17398.05</v>
      </c>
      <c r="U328" t="s">
        <v>24</v>
      </c>
    </row>
    <row r="329" spans="1:21">
      <c r="A329">
        <v>327</v>
      </c>
      <c r="B329">
        <v>16350</v>
      </c>
      <c r="C329" s="8">
        <v>45029</v>
      </c>
      <c r="D329" t="s">
        <v>20</v>
      </c>
      <c r="E329" t="s">
        <v>350</v>
      </c>
      <c r="F329">
        <v>383</v>
      </c>
      <c r="G329">
        <v>108</v>
      </c>
      <c r="H329">
        <v>39.2727272727273</v>
      </c>
      <c r="I329">
        <v>1485</v>
      </c>
      <c r="J329">
        <v>18.68</v>
      </c>
      <c r="K329">
        <v>3.4</v>
      </c>
      <c r="L329">
        <v>-4.6</v>
      </c>
      <c r="M329">
        <v>-57.5</v>
      </c>
      <c r="N329">
        <v>41750</v>
      </c>
      <c r="O329">
        <v>11850</v>
      </c>
      <c r="P329">
        <v>600</v>
      </c>
      <c r="Q329">
        <v>3.25</v>
      </c>
      <c r="R329">
        <v>500</v>
      </c>
      <c r="S329">
        <v>5.5</v>
      </c>
      <c r="T329">
        <v>17398.05</v>
      </c>
      <c r="U329" t="s">
        <v>24</v>
      </c>
    </row>
    <row r="330" spans="1:21">
      <c r="A330">
        <v>328</v>
      </c>
      <c r="B330">
        <v>16350</v>
      </c>
      <c r="C330" s="8">
        <v>45029</v>
      </c>
      <c r="D330" t="s">
        <v>20</v>
      </c>
      <c r="E330" t="s">
        <v>351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4150</v>
      </c>
      <c r="O330">
        <v>4150</v>
      </c>
      <c r="P330">
        <v>150</v>
      </c>
      <c r="Q330">
        <v>1045.05</v>
      </c>
      <c r="R330">
        <v>200</v>
      </c>
      <c r="S330">
        <v>1082.9</v>
      </c>
      <c r="T330">
        <v>17398.05</v>
      </c>
      <c r="U330" t="s">
        <v>22</v>
      </c>
    </row>
    <row r="331" spans="1:21">
      <c r="A331">
        <v>329</v>
      </c>
      <c r="B331">
        <v>16400</v>
      </c>
      <c r="C331" s="8">
        <v>45043</v>
      </c>
      <c r="D331" t="s">
        <v>20</v>
      </c>
      <c r="E331" t="s">
        <v>352</v>
      </c>
      <c r="F331">
        <v>13103</v>
      </c>
      <c r="G331">
        <v>-1081</v>
      </c>
      <c r="H331">
        <v>-7.62126339537507</v>
      </c>
      <c r="I331">
        <v>15893</v>
      </c>
      <c r="J331">
        <v>0</v>
      </c>
      <c r="K331">
        <v>19.1</v>
      </c>
      <c r="L331">
        <v>-10.35</v>
      </c>
      <c r="M331">
        <v>-35.1443123938879</v>
      </c>
      <c r="N331">
        <v>37850</v>
      </c>
      <c r="O331">
        <v>25600</v>
      </c>
      <c r="P331">
        <v>500</v>
      </c>
      <c r="Q331">
        <v>18.8</v>
      </c>
      <c r="R331">
        <v>500</v>
      </c>
      <c r="S331">
        <v>19.2</v>
      </c>
      <c r="T331">
        <v>17398.05</v>
      </c>
      <c r="U331" t="s">
        <v>24</v>
      </c>
    </row>
    <row r="332" spans="1:21">
      <c r="A332">
        <v>330</v>
      </c>
      <c r="B332">
        <v>16400</v>
      </c>
      <c r="C332" s="8">
        <v>45043</v>
      </c>
      <c r="D332" t="s">
        <v>20</v>
      </c>
      <c r="E332" t="s">
        <v>353</v>
      </c>
      <c r="F332">
        <v>249</v>
      </c>
      <c r="G332">
        <v>1</v>
      </c>
      <c r="H332">
        <v>0.403225806451613</v>
      </c>
      <c r="I332">
        <v>41</v>
      </c>
      <c r="J332">
        <v>0</v>
      </c>
      <c r="K332">
        <v>1086.2</v>
      </c>
      <c r="L332">
        <v>27.4000000000001</v>
      </c>
      <c r="M332">
        <v>2.58783528522857</v>
      </c>
      <c r="N332">
        <v>5450</v>
      </c>
      <c r="O332">
        <v>5050</v>
      </c>
      <c r="P332">
        <v>300</v>
      </c>
      <c r="Q332">
        <v>1084.3</v>
      </c>
      <c r="R332">
        <v>50</v>
      </c>
      <c r="S332">
        <v>1091.55</v>
      </c>
      <c r="T332">
        <v>17398.05</v>
      </c>
      <c r="U332" t="s">
        <v>22</v>
      </c>
    </row>
    <row r="333" spans="1:21">
      <c r="A333">
        <v>331</v>
      </c>
      <c r="B333">
        <v>16400</v>
      </c>
      <c r="C333" s="8">
        <v>45050</v>
      </c>
      <c r="D333" t="s">
        <v>20</v>
      </c>
      <c r="E333" t="s">
        <v>354</v>
      </c>
      <c r="F333">
        <v>11</v>
      </c>
      <c r="G333">
        <v>0</v>
      </c>
      <c r="H333">
        <v>0</v>
      </c>
      <c r="I333">
        <v>1</v>
      </c>
      <c r="J333">
        <v>19.85</v>
      </c>
      <c r="K333">
        <v>58</v>
      </c>
      <c r="L333">
        <v>-21.05</v>
      </c>
      <c r="M333">
        <v>-26.62871600253</v>
      </c>
      <c r="N333">
        <v>5000</v>
      </c>
      <c r="O333">
        <v>550</v>
      </c>
      <c r="P333">
        <v>50</v>
      </c>
      <c r="Q333">
        <v>20.15</v>
      </c>
      <c r="R333">
        <v>50</v>
      </c>
      <c r="S333">
        <v>54.4</v>
      </c>
      <c r="T333">
        <v>17398.05</v>
      </c>
      <c r="U333" t="s">
        <v>24</v>
      </c>
    </row>
    <row r="334" spans="1:21">
      <c r="A334">
        <v>332</v>
      </c>
      <c r="B334">
        <v>16400</v>
      </c>
      <c r="C334" s="8">
        <v>45071</v>
      </c>
      <c r="D334" t="s">
        <v>20</v>
      </c>
      <c r="E334" t="s">
        <v>355</v>
      </c>
      <c r="F334">
        <v>133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6250</v>
      </c>
      <c r="O334">
        <v>4050</v>
      </c>
      <c r="P334">
        <v>200</v>
      </c>
      <c r="Q334">
        <v>932.75</v>
      </c>
      <c r="R334">
        <v>500</v>
      </c>
      <c r="S334">
        <v>1189</v>
      </c>
      <c r="T334">
        <v>17398.05</v>
      </c>
      <c r="U334" t="s">
        <v>22</v>
      </c>
    </row>
    <row r="335" spans="1:21">
      <c r="A335">
        <v>333</v>
      </c>
      <c r="B335">
        <v>16400</v>
      </c>
      <c r="C335" s="8">
        <v>45071</v>
      </c>
      <c r="D335" t="s">
        <v>20</v>
      </c>
      <c r="E335" t="s">
        <v>356</v>
      </c>
      <c r="F335">
        <v>2849</v>
      </c>
      <c r="G335">
        <v>746</v>
      </c>
      <c r="H335">
        <v>35.47313361864</v>
      </c>
      <c r="I335">
        <v>2274</v>
      </c>
      <c r="J335">
        <v>15.97</v>
      </c>
      <c r="K335">
        <v>54.5</v>
      </c>
      <c r="L335">
        <v>-12.3</v>
      </c>
      <c r="M335">
        <v>-18.4131736526946</v>
      </c>
      <c r="N335">
        <v>6400</v>
      </c>
      <c r="O335">
        <v>1700</v>
      </c>
      <c r="P335">
        <v>50</v>
      </c>
      <c r="Q335">
        <v>52.25</v>
      </c>
      <c r="R335">
        <v>250</v>
      </c>
      <c r="S335">
        <v>56</v>
      </c>
      <c r="T335">
        <v>17398.05</v>
      </c>
      <c r="U335" t="s">
        <v>24</v>
      </c>
    </row>
    <row r="336" spans="1:21">
      <c r="A336">
        <v>334</v>
      </c>
      <c r="B336">
        <v>16400</v>
      </c>
      <c r="C336" s="8">
        <v>45022</v>
      </c>
      <c r="D336" t="s">
        <v>20</v>
      </c>
      <c r="E336" t="s">
        <v>357</v>
      </c>
      <c r="F336">
        <v>33003</v>
      </c>
      <c r="G336">
        <v>-10640</v>
      </c>
      <c r="H336">
        <v>-24.3796255986069</v>
      </c>
      <c r="I336">
        <v>209040</v>
      </c>
      <c r="J336">
        <v>0</v>
      </c>
      <c r="K336">
        <v>1.6</v>
      </c>
      <c r="L336">
        <v>-1.8</v>
      </c>
      <c r="M336">
        <v>-52.9411764705882</v>
      </c>
      <c r="N336">
        <v>284750</v>
      </c>
      <c r="O336">
        <v>73300</v>
      </c>
      <c r="P336">
        <v>200</v>
      </c>
      <c r="Q336">
        <v>1.3</v>
      </c>
      <c r="R336">
        <v>1400</v>
      </c>
      <c r="S336">
        <v>1.6</v>
      </c>
      <c r="T336">
        <v>17398.05</v>
      </c>
      <c r="U336" t="s">
        <v>24</v>
      </c>
    </row>
    <row r="337" spans="1:21">
      <c r="A337">
        <v>335</v>
      </c>
      <c r="B337">
        <v>16400</v>
      </c>
      <c r="C337" s="8">
        <v>45022</v>
      </c>
      <c r="D337" t="s">
        <v>20</v>
      </c>
      <c r="E337" t="s">
        <v>358</v>
      </c>
      <c r="F337">
        <v>272</v>
      </c>
      <c r="G337">
        <v>4</v>
      </c>
      <c r="H337">
        <v>1.49253731343284</v>
      </c>
      <c r="I337">
        <v>11</v>
      </c>
      <c r="J337">
        <v>0</v>
      </c>
      <c r="K337">
        <v>1002.35</v>
      </c>
      <c r="L337">
        <v>48.25</v>
      </c>
      <c r="M337">
        <v>5.05712189497956</v>
      </c>
      <c r="N337">
        <v>10050</v>
      </c>
      <c r="O337">
        <v>11150</v>
      </c>
      <c r="P337">
        <v>150</v>
      </c>
      <c r="Q337">
        <v>972.35</v>
      </c>
      <c r="R337">
        <v>1050</v>
      </c>
      <c r="S337">
        <v>1028.75</v>
      </c>
      <c r="T337">
        <v>17398.05</v>
      </c>
      <c r="U337" t="s">
        <v>22</v>
      </c>
    </row>
    <row r="338" spans="1:21">
      <c r="A338">
        <v>336</v>
      </c>
      <c r="B338">
        <v>16400</v>
      </c>
      <c r="C338" s="8">
        <v>45029</v>
      </c>
      <c r="D338" t="s">
        <v>20</v>
      </c>
      <c r="E338" t="s">
        <v>359</v>
      </c>
      <c r="F338">
        <v>4002</v>
      </c>
      <c r="G338">
        <v>1125</v>
      </c>
      <c r="H338">
        <v>39.1032325338895</v>
      </c>
      <c r="I338">
        <v>11342</v>
      </c>
      <c r="J338">
        <v>18.08</v>
      </c>
      <c r="K338">
        <v>3.4</v>
      </c>
      <c r="L338">
        <v>-5.3</v>
      </c>
      <c r="M338">
        <v>-60.9195402298851</v>
      </c>
      <c r="N338">
        <v>140300</v>
      </c>
      <c r="O338">
        <v>16850</v>
      </c>
      <c r="P338">
        <v>50</v>
      </c>
      <c r="Q338">
        <v>3.15</v>
      </c>
      <c r="R338">
        <v>250</v>
      </c>
      <c r="S338">
        <v>4.35</v>
      </c>
      <c r="T338">
        <v>17398.05</v>
      </c>
      <c r="U338" t="s">
        <v>24</v>
      </c>
    </row>
    <row r="339" spans="1:21">
      <c r="A339">
        <v>337</v>
      </c>
      <c r="B339">
        <v>16400</v>
      </c>
      <c r="C339" s="8">
        <v>45029</v>
      </c>
      <c r="D339" t="s">
        <v>20</v>
      </c>
      <c r="E339" t="s">
        <v>360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4850</v>
      </c>
      <c r="O339">
        <v>4850</v>
      </c>
      <c r="P339">
        <v>200</v>
      </c>
      <c r="Q339">
        <v>1000.2</v>
      </c>
      <c r="R339">
        <v>200</v>
      </c>
      <c r="S339">
        <v>1046.1</v>
      </c>
      <c r="T339">
        <v>17398.05</v>
      </c>
      <c r="U339" t="s">
        <v>22</v>
      </c>
    </row>
    <row r="340" spans="1:21">
      <c r="A340">
        <v>338</v>
      </c>
      <c r="B340">
        <v>16400</v>
      </c>
      <c r="C340" s="8">
        <v>45036</v>
      </c>
      <c r="D340" t="s">
        <v>20</v>
      </c>
      <c r="E340" t="s">
        <v>361</v>
      </c>
      <c r="F340">
        <v>420</v>
      </c>
      <c r="G340">
        <v>254</v>
      </c>
      <c r="H340">
        <v>153.012048192771</v>
      </c>
      <c r="I340">
        <v>1080</v>
      </c>
      <c r="J340">
        <v>16.5</v>
      </c>
      <c r="K340">
        <v>8.8</v>
      </c>
      <c r="L340">
        <v>-9.7</v>
      </c>
      <c r="M340">
        <v>-52.4324324324324</v>
      </c>
      <c r="N340">
        <v>18650</v>
      </c>
      <c r="O340">
        <v>5550</v>
      </c>
      <c r="P340">
        <v>650</v>
      </c>
      <c r="Q340">
        <v>8.65</v>
      </c>
      <c r="R340">
        <v>650</v>
      </c>
      <c r="S340">
        <v>9.15</v>
      </c>
      <c r="T340">
        <v>17398.05</v>
      </c>
      <c r="U340" t="s">
        <v>24</v>
      </c>
    </row>
    <row r="341" spans="1:21">
      <c r="A341">
        <v>339</v>
      </c>
      <c r="B341">
        <v>16400</v>
      </c>
      <c r="C341" s="8">
        <v>45036</v>
      </c>
      <c r="D341" t="s">
        <v>20</v>
      </c>
      <c r="E341" t="s">
        <v>362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1800</v>
      </c>
      <c r="O341">
        <v>1750</v>
      </c>
      <c r="P341">
        <v>1750</v>
      </c>
      <c r="Q341">
        <v>831.5</v>
      </c>
      <c r="R341">
        <v>1750</v>
      </c>
      <c r="S341">
        <v>1157.35</v>
      </c>
      <c r="T341">
        <v>17398.05</v>
      </c>
      <c r="U341" t="s">
        <v>22</v>
      </c>
    </row>
    <row r="342" spans="1:21">
      <c r="A342">
        <v>340</v>
      </c>
      <c r="B342">
        <v>16400</v>
      </c>
      <c r="C342" s="8">
        <v>45106</v>
      </c>
      <c r="D342" t="s">
        <v>20</v>
      </c>
      <c r="E342" t="s">
        <v>363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1800</v>
      </c>
      <c r="O342">
        <v>0</v>
      </c>
      <c r="P342">
        <v>1800</v>
      </c>
      <c r="Q342">
        <v>895.8</v>
      </c>
      <c r="R342">
        <v>0</v>
      </c>
      <c r="S342">
        <v>0</v>
      </c>
      <c r="T342">
        <v>17398.05</v>
      </c>
      <c r="U342" t="s">
        <v>22</v>
      </c>
    </row>
    <row r="343" spans="1:21">
      <c r="A343">
        <v>341</v>
      </c>
      <c r="B343">
        <v>16400</v>
      </c>
      <c r="C343" s="8">
        <v>45106</v>
      </c>
      <c r="D343" t="s">
        <v>20</v>
      </c>
      <c r="E343" t="s">
        <v>364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2250</v>
      </c>
      <c r="O343">
        <v>0</v>
      </c>
      <c r="P343">
        <v>750</v>
      </c>
      <c r="Q343">
        <v>82.55</v>
      </c>
      <c r="R343">
        <v>0</v>
      </c>
      <c r="S343">
        <v>0</v>
      </c>
      <c r="T343">
        <v>17398.05</v>
      </c>
      <c r="U343" t="s">
        <v>24</v>
      </c>
    </row>
    <row r="344" spans="1:21">
      <c r="A344">
        <v>342</v>
      </c>
      <c r="B344">
        <v>16450</v>
      </c>
      <c r="C344" s="8">
        <v>45036</v>
      </c>
      <c r="D344" t="s">
        <v>20</v>
      </c>
      <c r="E344" t="s">
        <v>365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1800</v>
      </c>
      <c r="O344">
        <v>1750</v>
      </c>
      <c r="P344">
        <v>1750</v>
      </c>
      <c r="Q344">
        <v>791.8</v>
      </c>
      <c r="R344">
        <v>1750</v>
      </c>
      <c r="S344">
        <v>1072.65</v>
      </c>
      <c r="T344">
        <v>17398.05</v>
      </c>
      <c r="U344" t="s">
        <v>22</v>
      </c>
    </row>
    <row r="345" spans="1:21">
      <c r="A345">
        <v>343</v>
      </c>
      <c r="B345">
        <v>16450</v>
      </c>
      <c r="C345" s="8">
        <v>45036</v>
      </c>
      <c r="D345" t="s">
        <v>20</v>
      </c>
      <c r="E345" t="s">
        <v>366</v>
      </c>
      <c r="F345">
        <v>147</v>
      </c>
      <c r="G345">
        <v>141</v>
      </c>
      <c r="H345">
        <v>2350</v>
      </c>
      <c r="I345">
        <v>216</v>
      </c>
      <c r="J345">
        <v>0</v>
      </c>
      <c r="K345">
        <v>9.45</v>
      </c>
      <c r="L345">
        <v>-69.25</v>
      </c>
      <c r="M345">
        <v>-87.992376111817</v>
      </c>
      <c r="N345">
        <v>12400</v>
      </c>
      <c r="O345">
        <v>4400</v>
      </c>
      <c r="P345">
        <v>550</v>
      </c>
      <c r="Q345">
        <v>9.25</v>
      </c>
      <c r="R345">
        <v>400</v>
      </c>
      <c r="S345">
        <v>12.5</v>
      </c>
      <c r="T345">
        <v>17398.05</v>
      </c>
      <c r="U345" t="s">
        <v>24</v>
      </c>
    </row>
    <row r="346" spans="1:21">
      <c r="A346">
        <v>344</v>
      </c>
      <c r="B346">
        <v>16450</v>
      </c>
      <c r="C346" s="8">
        <v>45043</v>
      </c>
      <c r="D346" t="s">
        <v>20</v>
      </c>
      <c r="E346" t="s">
        <v>367</v>
      </c>
      <c r="F346">
        <v>2354</v>
      </c>
      <c r="G346">
        <v>835</v>
      </c>
      <c r="H346">
        <v>54.9703752468729</v>
      </c>
      <c r="I346">
        <v>4102</v>
      </c>
      <c r="J346">
        <v>16.33</v>
      </c>
      <c r="K346">
        <v>20.85</v>
      </c>
      <c r="L346">
        <v>-11.55</v>
      </c>
      <c r="M346">
        <v>-35.6481481481481</v>
      </c>
      <c r="N346">
        <v>29150</v>
      </c>
      <c r="O346">
        <v>6650</v>
      </c>
      <c r="P346">
        <v>50</v>
      </c>
      <c r="Q346">
        <v>20.05</v>
      </c>
      <c r="R346">
        <v>50</v>
      </c>
      <c r="S346">
        <v>23.1</v>
      </c>
      <c r="T346">
        <v>17398.05</v>
      </c>
      <c r="U346" t="s">
        <v>24</v>
      </c>
    </row>
    <row r="347" spans="1:21">
      <c r="A347">
        <v>345</v>
      </c>
      <c r="B347">
        <v>16450</v>
      </c>
      <c r="C347" s="8">
        <v>45043</v>
      </c>
      <c r="D347" t="s">
        <v>20</v>
      </c>
      <c r="E347" t="s">
        <v>368</v>
      </c>
      <c r="F347">
        <v>72</v>
      </c>
      <c r="G347">
        <v>0</v>
      </c>
      <c r="H347">
        <v>0</v>
      </c>
      <c r="I347">
        <v>1</v>
      </c>
      <c r="J347">
        <v>0</v>
      </c>
      <c r="K347">
        <v>994.05</v>
      </c>
      <c r="L347">
        <v>-56.5</v>
      </c>
      <c r="M347">
        <v>-5.37813526248156</v>
      </c>
      <c r="N347">
        <v>3300</v>
      </c>
      <c r="O347">
        <v>5200</v>
      </c>
      <c r="P347">
        <v>100</v>
      </c>
      <c r="Q347">
        <v>1023.35</v>
      </c>
      <c r="R347">
        <v>150</v>
      </c>
      <c r="S347">
        <v>1051.25</v>
      </c>
      <c r="T347">
        <v>17398.05</v>
      </c>
      <c r="U347" t="s">
        <v>22</v>
      </c>
    </row>
    <row r="348" spans="1:21">
      <c r="A348">
        <v>346</v>
      </c>
      <c r="B348">
        <v>16450</v>
      </c>
      <c r="C348" s="8">
        <v>45050</v>
      </c>
      <c r="D348" t="s">
        <v>20</v>
      </c>
      <c r="E348" t="s">
        <v>369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1600</v>
      </c>
      <c r="O348">
        <v>250</v>
      </c>
      <c r="P348">
        <v>50</v>
      </c>
      <c r="Q348">
        <v>18.55</v>
      </c>
      <c r="R348">
        <v>100</v>
      </c>
      <c r="S348">
        <v>74.65</v>
      </c>
      <c r="T348">
        <v>17398.05</v>
      </c>
      <c r="U348" t="s">
        <v>24</v>
      </c>
    </row>
    <row r="349" spans="1:21">
      <c r="A349">
        <v>347</v>
      </c>
      <c r="B349">
        <v>16450</v>
      </c>
      <c r="C349" s="8">
        <v>45071</v>
      </c>
      <c r="D349" t="s">
        <v>20</v>
      </c>
      <c r="E349" t="s">
        <v>370</v>
      </c>
      <c r="F349">
        <v>60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1850</v>
      </c>
      <c r="O349">
        <v>2350</v>
      </c>
      <c r="P349">
        <v>100</v>
      </c>
      <c r="Q349">
        <v>941.65</v>
      </c>
      <c r="R349">
        <v>550</v>
      </c>
      <c r="S349">
        <v>1270.2</v>
      </c>
      <c r="T349">
        <v>17398.05</v>
      </c>
      <c r="U349" t="s">
        <v>22</v>
      </c>
    </row>
    <row r="350" spans="1:21">
      <c r="A350">
        <v>348</v>
      </c>
      <c r="B350">
        <v>16450</v>
      </c>
      <c r="C350" s="8">
        <v>45071</v>
      </c>
      <c r="D350" t="s">
        <v>20</v>
      </c>
      <c r="E350" t="s">
        <v>371</v>
      </c>
      <c r="F350">
        <v>202</v>
      </c>
      <c r="G350">
        <v>35</v>
      </c>
      <c r="H350">
        <v>20.9580838323353</v>
      </c>
      <c r="I350">
        <v>104</v>
      </c>
      <c r="J350">
        <v>15.87</v>
      </c>
      <c r="K350">
        <v>59.3</v>
      </c>
      <c r="L350">
        <v>-12.9</v>
      </c>
      <c r="M350">
        <v>-17.8670360110803</v>
      </c>
      <c r="N350">
        <v>3350</v>
      </c>
      <c r="O350">
        <v>50</v>
      </c>
      <c r="P350">
        <v>50</v>
      </c>
      <c r="Q350">
        <v>41.05</v>
      </c>
      <c r="R350">
        <v>50</v>
      </c>
      <c r="S350">
        <v>59.25</v>
      </c>
      <c r="T350">
        <v>17398.05</v>
      </c>
      <c r="U350" t="s">
        <v>24</v>
      </c>
    </row>
    <row r="351" spans="1:21">
      <c r="A351">
        <v>349</v>
      </c>
      <c r="B351">
        <v>16450</v>
      </c>
      <c r="C351" s="8">
        <v>45106</v>
      </c>
      <c r="D351" t="s">
        <v>20</v>
      </c>
      <c r="E351" t="s">
        <v>372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1800</v>
      </c>
      <c r="O351">
        <v>0</v>
      </c>
      <c r="P351">
        <v>1800</v>
      </c>
      <c r="Q351">
        <v>862.45</v>
      </c>
      <c r="R351">
        <v>0</v>
      </c>
      <c r="S351">
        <v>0</v>
      </c>
      <c r="T351">
        <v>17398.05</v>
      </c>
      <c r="U351" t="s">
        <v>22</v>
      </c>
    </row>
    <row r="352" spans="1:21">
      <c r="A352">
        <v>350</v>
      </c>
      <c r="B352">
        <v>16450</v>
      </c>
      <c r="C352" s="8">
        <v>45106</v>
      </c>
      <c r="D352" t="s">
        <v>20</v>
      </c>
      <c r="E352" t="s">
        <v>373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2250</v>
      </c>
      <c r="O352">
        <v>0</v>
      </c>
      <c r="P352">
        <v>750</v>
      </c>
      <c r="Q352">
        <v>81.55</v>
      </c>
      <c r="R352">
        <v>0</v>
      </c>
      <c r="S352">
        <v>0</v>
      </c>
      <c r="T352">
        <v>17398.05</v>
      </c>
      <c r="U352" t="s">
        <v>24</v>
      </c>
    </row>
    <row r="353" spans="1:21">
      <c r="A353">
        <v>351</v>
      </c>
      <c r="B353">
        <v>16450</v>
      </c>
      <c r="C353" s="8">
        <v>45029</v>
      </c>
      <c r="D353" t="s">
        <v>20</v>
      </c>
      <c r="E353" t="s">
        <v>374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5350</v>
      </c>
      <c r="O353">
        <v>3850</v>
      </c>
      <c r="P353">
        <v>1650</v>
      </c>
      <c r="Q353">
        <v>899.05</v>
      </c>
      <c r="R353">
        <v>150</v>
      </c>
      <c r="S353">
        <v>983.7</v>
      </c>
      <c r="T353">
        <v>17398.05</v>
      </c>
      <c r="U353" t="s">
        <v>22</v>
      </c>
    </row>
    <row r="354" spans="1:21">
      <c r="A354">
        <v>352</v>
      </c>
      <c r="B354">
        <v>16450</v>
      </c>
      <c r="C354" s="8">
        <v>45029</v>
      </c>
      <c r="D354" t="s">
        <v>20</v>
      </c>
      <c r="E354" t="s">
        <v>375</v>
      </c>
      <c r="F354">
        <v>861</v>
      </c>
      <c r="G354">
        <v>378</v>
      </c>
      <c r="H354">
        <v>78.2608695652174</v>
      </c>
      <c r="I354">
        <v>2873</v>
      </c>
      <c r="J354">
        <v>17.47</v>
      </c>
      <c r="K354">
        <v>3.7</v>
      </c>
      <c r="L354">
        <v>-6.1</v>
      </c>
      <c r="M354">
        <v>-62.2448979591837</v>
      </c>
      <c r="N354">
        <v>122450</v>
      </c>
      <c r="O354">
        <v>11750</v>
      </c>
      <c r="P354">
        <v>950</v>
      </c>
      <c r="Q354">
        <v>3.7</v>
      </c>
      <c r="R354">
        <v>50</v>
      </c>
      <c r="S354">
        <v>3.8</v>
      </c>
      <c r="T354">
        <v>17398.05</v>
      </c>
      <c r="U354" t="s">
        <v>24</v>
      </c>
    </row>
    <row r="355" spans="1:21">
      <c r="A355">
        <v>353</v>
      </c>
      <c r="B355">
        <v>16450</v>
      </c>
      <c r="C355" s="8">
        <v>45022</v>
      </c>
      <c r="D355" t="s">
        <v>20</v>
      </c>
      <c r="E355" t="s">
        <v>376</v>
      </c>
      <c r="F355">
        <v>13046</v>
      </c>
      <c r="G355">
        <v>-1241</v>
      </c>
      <c r="H355">
        <v>-8.68621824035837</v>
      </c>
      <c r="I355">
        <v>75402</v>
      </c>
      <c r="J355">
        <v>26.49</v>
      </c>
      <c r="K355">
        <v>1.05</v>
      </c>
      <c r="L355">
        <v>-2.65</v>
      </c>
      <c r="M355">
        <v>-71.6216216216216</v>
      </c>
      <c r="N355">
        <v>85200</v>
      </c>
      <c r="O355">
        <v>55900</v>
      </c>
      <c r="P355">
        <v>850</v>
      </c>
      <c r="Q355">
        <v>1.15</v>
      </c>
      <c r="R355">
        <v>100</v>
      </c>
      <c r="S355">
        <v>1.75</v>
      </c>
      <c r="T355">
        <v>17398.05</v>
      </c>
      <c r="U355" t="s">
        <v>24</v>
      </c>
    </row>
    <row r="356" spans="1:21">
      <c r="A356">
        <v>354</v>
      </c>
      <c r="B356">
        <v>16450</v>
      </c>
      <c r="C356" s="8">
        <v>45022</v>
      </c>
      <c r="D356" t="s">
        <v>20</v>
      </c>
      <c r="E356" t="s">
        <v>377</v>
      </c>
      <c r="F356">
        <v>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8600</v>
      </c>
      <c r="O356">
        <v>9850</v>
      </c>
      <c r="P356">
        <v>100</v>
      </c>
      <c r="Q356">
        <v>945.55</v>
      </c>
      <c r="R356">
        <v>150</v>
      </c>
      <c r="S356">
        <v>970.55</v>
      </c>
      <c r="T356">
        <v>17398.05</v>
      </c>
      <c r="U356" t="s">
        <v>22</v>
      </c>
    </row>
    <row r="357" spans="1:21">
      <c r="A357">
        <v>355</v>
      </c>
      <c r="B357">
        <v>16500</v>
      </c>
      <c r="C357" s="8">
        <v>45036</v>
      </c>
      <c r="D357" t="s">
        <v>20</v>
      </c>
      <c r="E357" t="s">
        <v>378</v>
      </c>
      <c r="F357">
        <v>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1850</v>
      </c>
      <c r="O357">
        <v>1750</v>
      </c>
      <c r="P357">
        <v>50</v>
      </c>
      <c r="Q357">
        <v>890.75</v>
      </c>
      <c r="R357">
        <v>1750</v>
      </c>
      <c r="S357">
        <v>1023.7</v>
      </c>
      <c r="T357">
        <v>17398.05</v>
      </c>
      <c r="U357" t="s">
        <v>22</v>
      </c>
    </row>
    <row r="358" spans="1:21">
      <c r="A358">
        <v>356</v>
      </c>
      <c r="B358">
        <v>16500</v>
      </c>
      <c r="C358" s="8">
        <v>45036</v>
      </c>
      <c r="D358" t="s">
        <v>20</v>
      </c>
      <c r="E358" t="s">
        <v>379</v>
      </c>
      <c r="F358">
        <v>4343</v>
      </c>
      <c r="G358">
        <v>3490</v>
      </c>
      <c r="H358">
        <v>409.144196951934</v>
      </c>
      <c r="I358">
        <v>7933</v>
      </c>
      <c r="J358">
        <v>15.76</v>
      </c>
      <c r="K358">
        <v>10.3</v>
      </c>
      <c r="L358">
        <v>-12</v>
      </c>
      <c r="M358">
        <v>-53.8116591928251</v>
      </c>
      <c r="N358">
        <v>25750</v>
      </c>
      <c r="O358">
        <v>6650</v>
      </c>
      <c r="P358">
        <v>950</v>
      </c>
      <c r="Q358">
        <v>10.15</v>
      </c>
      <c r="R358">
        <v>50</v>
      </c>
      <c r="S358">
        <v>10.3</v>
      </c>
      <c r="T358">
        <v>17398.05</v>
      </c>
      <c r="U358" t="s">
        <v>24</v>
      </c>
    </row>
    <row r="359" spans="1:21">
      <c r="A359">
        <v>357</v>
      </c>
      <c r="B359">
        <v>16500</v>
      </c>
      <c r="C359" s="8">
        <v>45043</v>
      </c>
      <c r="D359" t="s">
        <v>20</v>
      </c>
      <c r="E359" t="s">
        <v>380</v>
      </c>
      <c r="F359">
        <v>64078</v>
      </c>
      <c r="G359">
        <v>6343</v>
      </c>
      <c r="H359">
        <v>10.9864033948212</v>
      </c>
      <c r="I359">
        <v>59115</v>
      </c>
      <c r="J359">
        <v>0</v>
      </c>
      <c r="K359">
        <v>23.45</v>
      </c>
      <c r="L359">
        <v>-12.6</v>
      </c>
      <c r="M359">
        <v>-34.9514563106796</v>
      </c>
      <c r="N359">
        <v>125700</v>
      </c>
      <c r="O359">
        <v>59200</v>
      </c>
      <c r="P359">
        <v>500</v>
      </c>
      <c r="Q359">
        <v>23.35</v>
      </c>
      <c r="R359">
        <v>600</v>
      </c>
      <c r="S359">
        <v>23.45</v>
      </c>
      <c r="T359">
        <v>17398.05</v>
      </c>
      <c r="U359" t="s">
        <v>24</v>
      </c>
    </row>
    <row r="360" spans="1:21">
      <c r="A360">
        <v>358</v>
      </c>
      <c r="B360">
        <v>16500</v>
      </c>
      <c r="C360" s="8">
        <v>45043</v>
      </c>
      <c r="D360" t="s">
        <v>20</v>
      </c>
      <c r="E360" t="s">
        <v>381</v>
      </c>
      <c r="F360">
        <v>4984</v>
      </c>
      <c r="G360">
        <v>-334</v>
      </c>
      <c r="H360">
        <v>-6.28055660022565</v>
      </c>
      <c r="I360">
        <v>1563</v>
      </c>
      <c r="J360">
        <v>0</v>
      </c>
      <c r="K360">
        <v>989.45</v>
      </c>
      <c r="L360">
        <v>13.3000000000001</v>
      </c>
      <c r="M360">
        <v>1.36249551810686</v>
      </c>
      <c r="N360">
        <v>9500</v>
      </c>
      <c r="O360">
        <v>8600</v>
      </c>
      <c r="P360">
        <v>200</v>
      </c>
      <c r="Q360">
        <v>983.05</v>
      </c>
      <c r="R360">
        <v>100</v>
      </c>
      <c r="S360">
        <v>991</v>
      </c>
      <c r="T360">
        <v>17398.05</v>
      </c>
      <c r="U360" t="s">
        <v>22</v>
      </c>
    </row>
    <row r="361" spans="1:21">
      <c r="A361">
        <v>359</v>
      </c>
      <c r="B361">
        <v>16500</v>
      </c>
      <c r="C361" s="8">
        <v>45050</v>
      </c>
      <c r="D361" t="s">
        <v>20</v>
      </c>
      <c r="E361" t="s">
        <v>382</v>
      </c>
      <c r="F361">
        <v>188</v>
      </c>
      <c r="G361">
        <v>127</v>
      </c>
      <c r="H361">
        <v>208.196721311475</v>
      </c>
      <c r="I361">
        <v>292</v>
      </c>
      <c r="J361">
        <v>15.83</v>
      </c>
      <c r="K361">
        <v>31.95</v>
      </c>
      <c r="L361">
        <v>-10.55</v>
      </c>
      <c r="M361">
        <v>-24.8235294117647</v>
      </c>
      <c r="N361">
        <v>12750</v>
      </c>
      <c r="O361">
        <v>4300</v>
      </c>
      <c r="P361">
        <v>750</v>
      </c>
      <c r="Q361">
        <v>31.95</v>
      </c>
      <c r="R361">
        <v>50</v>
      </c>
      <c r="S361">
        <v>33.15</v>
      </c>
      <c r="T361">
        <v>17398.05</v>
      </c>
      <c r="U361" t="s">
        <v>24</v>
      </c>
    </row>
    <row r="362" spans="1:21">
      <c r="A362">
        <v>360</v>
      </c>
      <c r="B362">
        <v>16500</v>
      </c>
      <c r="C362" s="8">
        <v>45071</v>
      </c>
      <c r="D362" t="s">
        <v>20</v>
      </c>
      <c r="E362" t="s">
        <v>383</v>
      </c>
      <c r="F362">
        <v>15331</v>
      </c>
      <c r="G362">
        <v>1319</v>
      </c>
      <c r="H362">
        <v>9.41335997716243</v>
      </c>
      <c r="I362">
        <v>8374</v>
      </c>
      <c r="J362">
        <v>0</v>
      </c>
      <c r="K362">
        <v>65</v>
      </c>
      <c r="L362">
        <v>-14.1</v>
      </c>
      <c r="M362">
        <v>-17.8255372945638</v>
      </c>
      <c r="N362">
        <v>17850</v>
      </c>
      <c r="O362">
        <v>6750</v>
      </c>
      <c r="P362">
        <v>50</v>
      </c>
      <c r="Q362">
        <v>64.4</v>
      </c>
      <c r="R362">
        <v>50</v>
      </c>
      <c r="S362">
        <v>65.95</v>
      </c>
      <c r="T362">
        <v>17398.05</v>
      </c>
      <c r="U362" t="s">
        <v>24</v>
      </c>
    </row>
    <row r="363" spans="1:21">
      <c r="A363">
        <v>361</v>
      </c>
      <c r="B363">
        <v>16500</v>
      </c>
      <c r="C363" s="8">
        <v>45071</v>
      </c>
      <c r="D363" t="s">
        <v>20</v>
      </c>
      <c r="E363" t="s">
        <v>384</v>
      </c>
      <c r="F363">
        <v>956</v>
      </c>
      <c r="G363">
        <v>-150</v>
      </c>
      <c r="H363">
        <v>-13.5623869801085</v>
      </c>
      <c r="I363">
        <v>263</v>
      </c>
      <c r="J363">
        <v>0</v>
      </c>
      <c r="K363">
        <v>1083.95</v>
      </c>
      <c r="L363">
        <v>24.75</v>
      </c>
      <c r="M363">
        <v>2.33666918429003</v>
      </c>
      <c r="N363">
        <v>9400</v>
      </c>
      <c r="O363">
        <v>4650</v>
      </c>
      <c r="P363">
        <v>250</v>
      </c>
      <c r="Q363">
        <v>1083.95</v>
      </c>
      <c r="R363">
        <v>50</v>
      </c>
      <c r="S363">
        <v>1093.4</v>
      </c>
      <c r="T363">
        <v>17398.05</v>
      </c>
      <c r="U363" t="s">
        <v>22</v>
      </c>
    </row>
    <row r="364" spans="1:21">
      <c r="A364">
        <v>362</v>
      </c>
      <c r="B364">
        <v>16500</v>
      </c>
      <c r="C364" s="8">
        <v>45022</v>
      </c>
      <c r="D364" t="s">
        <v>20</v>
      </c>
      <c r="E364" t="s">
        <v>385</v>
      </c>
      <c r="F364">
        <v>98000</v>
      </c>
      <c r="G364">
        <v>-12200</v>
      </c>
      <c r="H364">
        <v>-11.070780399274</v>
      </c>
      <c r="I364">
        <v>428445</v>
      </c>
      <c r="J364">
        <v>0</v>
      </c>
      <c r="K364">
        <v>1.6</v>
      </c>
      <c r="L364">
        <v>-2.65</v>
      </c>
      <c r="M364">
        <v>-62.3529411764706</v>
      </c>
      <c r="N364">
        <v>198300</v>
      </c>
      <c r="O364">
        <v>89500</v>
      </c>
      <c r="P364">
        <v>2100</v>
      </c>
      <c r="Q364">
        <v>1.3</v>
      </c>
      <c r="R364">
        <v>900</v>
      </c>
      <c r="S364">
        <v>1.6</v>
      </c>
      <c r="T364">
        <v>17398.05</v>
      </c>
      <c r="U364" t="s">
        <v>24</v>
      </c>
    </row>
    <row r="365" spans="1:21">
      <c r="A365">
        <v>363</v>
      </c>
      <c r="B365">
        <v>16500</v>
      </c>
      <c r="C365" s="8">
        <v>45022</v>
      </c>
      <c r="D365" t="s">
        <v>20</v>
      </c>
      <c r="E365" t="s">
        <v>386</v>
      </c>
      <c r="F365">
        <v>10825</v>
      </c>
      <c r="G365">
        <v>-1627</v>
      </c>
      <c r="H365">
        <v>-13.0661741085769</v>
      </c>
      <c r="I365">
        <v>3983</v>
      </c>
      <c r="J365">
        <v>0</v>
      </c>
      <c r="K365">
        <v>900.65</v>
      </c>
      <c r="L365">
        <v>39.1</v>
      </c>
      <c r="M365">
        <v>4.5383320759097</v>
      </c>
      <c r="N365">
        <v>13500</v>
      </c>
      <c r="O365">
        <v>12050</v>
      </c>
      <c r="P365">
        <v>100</v>
      </c>
      <c r="Q365">
        <v>897.25</v>
      </c>
      <c r="R365">
        <v>250</v>
      </c>
      <c r="S365">
        <v>902.5</v>
      </c>
      <c r="T365">
        <v>17398.05</v>
      </c>
      <c r="U365" t="s">
        <v>22</v>
      </c>
    </row>
    <row r="366" spans="1:21">
      <c r="A366">
        <v>364</v>
      </c>
      <c r="B366">
        <v>16500</v>
      </c>
      <c r="C366" s="8">
        <v>45288</v>
      </c>
      <c r="D366" t="s">
        <v>20</v>
      </c>
      <c r="E366" t="s">
        <v>387</v>
      </c>
      <c r="F366">
        <v>93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800</v>
      </c>
      <c r="P366">
        <v>0</v>
      </c>
      <c r="Q366">
        <v>0</v>
      </c>
      <c r="R366">
        <v>50</v>
      </c>
      <c r="S366">
        <v>1640</v>
      </c>
      <c r="T366">
        <v>17398.05</v>
      </c>
      <c r="U366" t="s">
        <v>22</v>
      </c>
    </row>
    <row r="367" spans="1:21">
      <c r="A367">
        <v>365</v>
      </c>
      <c r="B367">
        <v>16500</v>
      </c>
      <c r="C367" s="8">
        <v>46015</v>
      </c>
      <c r="D367" t="s">
        <v>20</v>
      </c>
      <c r="E367" t="s">
        <v>388</v>
      </c>
      <c r="F367">
        <v>89</v>
      </c>
      <c r="G367">
        <v>3</v>
      </c>
      <c r="H367">
        <v>3.48837209302326</v>
      </c>
      <c r="I367">
        <v>10</v>
      </c>
      <c r="J367">
        <v>24.24</v>
      </c>
      <c r="K367">
        <v>686</v>
      </c>
      <c r="L367">
        <v>-64</v>
      </c>
      <c r="M367">
        <v>-8.53333333333333</v>
      </c>
      <c r="N367">
        <v>450</v>
      </c>
      <c r="O367">
        <v>400</v>
      </c>
      <c r="P367">
        <v>50</v>
      </c>
      <c r="Q367">
        <v>686</v>
      </c>
      <c r="R367">
        <v>50</v>
      </c>
      <c r="S367">
        <v>706.95</v>
      </c>
      <c r="T367">
        <v>17398.05</v>
      </c>
      <c r="U367" t="s">
        <v>24</v>
      </c>
    </row>
    <row r="368" spans="1:21">
      <c r="A368">
        <v>366</v>
      </c>
      <c r="B368">
        <v>16500</v>
      </c>
      <c r="C368" s="8">
        <v>45029</v>
      </c>
      <c r="D368" t="s">
        <v>20</v>
      </c>
      <c r="E368" t="s">
        <v>389</v>
      </c>
      <c r="F368">
        <v>5781</v>
      </c>
      <c r="G368">
        <v>580</v>
      </c>
      <c r="H368">
        <v>11.151701595847</v>
      </c>
      <c r="I368">
        <v>18013</v>
      </c>
      <c r="J368">
        <v>0</v>
      </c>
      <c r="K368">
        <v>4.2</v>
      </c>
      <c r="L368">
        <v>-6.85</v>
      </c>
      <c r="M368">
        <v>-61.9909502262443</v>
      </c>
      <c r="N368">
        <v>163800</v>
      </c>
      <c r="O368">
        <v>34050</v>
      </c>
      <c r="P368">
        <v>600</v>
      </c>
      <c r="Q368">
        <v>4.15</v>
      </c>
      <c r="R368">
        <v>50</v>
      </c>
      <c r="S368">
        <v>4.3</v>
      </c>
      <c r="T368">
        <v>17398.05</v>
      </c>
      <c r="U368" t="s">
        <v>24</v>
      </c>
    </row>
    <row r="369" spans="1:21">
      <c r="A369">
        <v>367</v>
      </c>
      <c r="B369">
        <v>16500</v>
      </c>
      <c r="C369" s="8">
        <v>45029</v>
      </c>
      <c r="D369" t="s">
        <v>20</v>
      </c>
      <c r="E369" t="s">
        <v>390</v>
      </c>
      <c r="F369">
        <v>419</v>
      </c>
      <c r="G369">
        <v>-6</v>
      </c>
      <c r="H369">
        <v>-1.41176470588235</v>
      </c>
      <c r="I369">
        <v>34</v>
      </c>
      <c r="J369">
        <v>0</v>
      </c>
      <c r="K369">
        <v>919.2</v>
      </c>
      <c r="L369">
        <v>31.85</v>
      </c>
      <c r="M369">
        <v>3.58933904321857</v>
      </c>
      <c r="N369">
        <v>5900</v>
      </c>
      <c r="O369">
        <v>6250</v>
      </c>
      <c r="P369">
        <v>1250</v>
      </c>
      <c r="Q369">
        <v>915.2</v>
      </c>
      <c r="R369">
        <v>150</v>
      </c>
      <c r="S369">
        <v>922</v>
      </c>
      <c r="T369">
        <v>17398.05</v>
      </c>
      <c r="U369" t="s">
        <v>22</v>
      </c>
    </row>
    <row r="370" spans="1:21">
      <c r="A370">
        <v>368</v>
      </c>
      <c r="B370">
        <v>16500</v>
      </c>
      <c r="C370" s="8">
        <v>45106</v>
      </c>
      <c r="D370" t="s">
        <v>20</v>
      </c>
      <c r="E370" t="s">
        <v>391</v>
      </c>
      <c r="F370">
        <v>3384</v>
      </c>
      <c r="G370">
        <v>1138</v>
      </c>
      <c r="H370">
        <v>50.6678539626002</v>
      </c>
      <c r="I370">
        <v>2424</v>
      </c>
      <c r="J370">
        <v>0</v>
      </c>
      <c r="K370">
        <v>123.8</v>
      </c>
      <c r="L370">
        <v>-16.1</v>
      </c>
      <c r="M370">
        <v>-11.5082201572552</v>
      </c>
      <c r="N370">
        <v>6450</v>
      </c>
      <c r="O370">
        <v>5700</v>
      </c>
      <c r="P370">
        <v>50</v>
      </c>
      <c r="Q370">
        <v>119</v>
      </c>
      <c r="R370">
        <v>100</v>
      </c>
      <c r="S370">
        <v>123.8</v>
      </c>
      <c r="T370">
        <v>17398.05</v>
      </c>
      <c r="U370" t="s">
        <v>24</v>
      </c>
    </row>
    <row r="371" spans="1:21">
      <c r="A371">
        <v>369</v>
      </c>
      <c r="B371">
        <v>16500</v>
      </c>
      <c r="C371" s="8">
        <v>45106</v>
      </c>
      <c r="D371" t="s">
        <v>20</v>
      </c>
      <c r="E371" t="s">
        <v>392</v>
      </c>
      <c r="F371">
        <v>433</v>
      </c>
      <c r="G371">
        <v>310</v>
      </c>
      <c r="H371">
        <v>252.032520325203</v>
      </c>
      <c r="I371">
        <v>327</v>
      </c>
      <c r="J371">
        <v>0</v>
      </c>
      <c r="K371">
        <v>1174.4</v>
      </c>
      <c r="L371">
        <v>23.75</v>
      </c>
      <c r="M371">
        <v>2.0640507539217</v>
      </c>
      <c r="N371">
        <v>5200</v>
      </c>
      <c r="O371">
        <v>6750</v>
      </c>
      <c r="P371">
        <v>200</v>
      </c>
      <c r="Q371">
        <v>1154</v>
      </c>
      <c r="R371">
        <v>50</v>
      </c>
      <c r="S371">
        <v>1194.4</v>
      </c>
      <c r="T371">
        <v>17398.05</v>
      </c>
      <c r="U371" t="s">
        <v>22</v>
      </c>
    </row>
    <row r="372" spans="1:21">
      <c r="A372">
        <v>370</v>
      </c>
      <c r="B372">
        <v>16550</v>
      </c>
      <c r="C372" s="8">
        <v>45029</v>
      </c>
      <c r="D372" t="s">
        <v>20</v>
      </c>
      <c r="E372" t="s">
        <v>393</v>
      </c>
      <c r="F372">
        <v>815</v>
      </c>
      <c r="G372">
        <v>323</v>
      </c>
      <c r="H372">
        <v>65.650406504065</v>
      </c>
      <c r="I372">
        <v>4390</v>
      </c>
      <c r="J372">
        <v>16.46</v>
      </c>
      <c r="K372">
        <v>4.6</v>
      </c>
      <c r="L372">
        <v>-7.75</v>
      </c>
      <c r="M372">
        <v>-62.753036437247</v>
      </c>
      <c r="N372">
        <v>131150</v>
      </c>
      <c r="O372">
        <v>5500</v>
      </c>
      <c r="P372">
        <v>700</v>
      </c>
      <c r="Q372">
        <v>4.6</v>
      </c>
      <c r="R372">
        <v>50</v>
      </c>
      <c r="S372">
        <v>5.25</v>
      </c>
      <c r="T372">
        <v>17398.05</v>
      </c>
      <c r="U372" t="s">
        <v>24</v>
      </c>
    </row>
    <row r="373" spans="1:21">
      <c r="A373">
        <v>371</v>
      </c>
      <c r="B373">
        <v>16550</v>
      </c>
      <c r="C373" s="8">
        <v>45029</v>
      </c>
      <c r="D373" t="s">
        <v>20</v>
      </c>
      <c r="E373" t="s">
        <v>394</v>
      </c>
      <c r="F373">
        <v>78</v>
      </c>
      <c r="G373">
        <v>4</v>
      </c>
      <c r="H373">
        <v>5.40540540540541</v>
      </c>
      <c r="I373">
        <v>18</v>
      </c>
      <c r="J373">
        <v>0</v>
      </c>
      <c r="K373">
        <v>820</v>
      </c>
      <c r="L373">
        <v>-6.10000000000002</v>
      </c>
      <c r="M373">
        <v>-0.738409393535894</v>
      </c>
      <c r="N373">
        <v>4900</v>
      </c>
      <c r="O373">
        <v>4000</v>
      </c>
      <c r="P373">
        <v>150</v>
      </c>
      <c r="Q373">
        <v>785.55</v>
      </c>
      <c r="R373">
        <v>450</v>
      </c>
      <c r="S373">
        <v>875.3</v>
      </c>
      <c r="T373">
        <v>17398.05</v>
      </c>
      <c r="U373" t="s">
        <v>22</v>
      </c>
    </row>
    <row r="374" spans="1:21">
      <c r="A374">
        <v>372</v>
      </c>
      <c r="B374">
        <v>16550</v>
      </c>
      <c r="C374" s="8">
        <v>45043</v>
      </c>
      <c r="D374" t="s">
        <v>20</v>
      </c>
      <c r="E374" t="s">
        <v>395</v>
      </c>
      <c r="F374">
        <v>1573</v>
      </c>
      <c r="G374">
        <v>175</v>
      </c>
      <c r="H374">
        <v>12.5178826895565</v>
      </c>
      <c r="I374">
        <v>2927</v>
      </c>
      <c r="J374">
        <v>0</v>
      </c>
      <c r="K374">
        <v>24.55</v>
      </c>
      <c r="L374">
        <v>-12.85</v>
      </c>
      <c r="M374">
        <v>-34.3582887700535</v>
      </c>
      <c r="N374">
        <v>27500</v>
      </c>
      <c r="O374">
        <v>2850</v>
      </c>
      <c r="P374">
        <v>50</v>
      </c>
      <c r="Q374">
        <v>22.15</v>
      </c>
      <c r="R374">
        <v>1000</v>
      </c>
      <c r="S374">
        <v>36.8</v>
      </c>
      <c r="T374">
        <v>17398.05</v>
      </c>
      <c r="U374" t="s">
        <v>24</v>
      </c>
    </row>
    <row r="375" spans="1:21">
      <c r="A375">
        <v>373</v>
      </c>
      <c r="B375">
        <v>16550</v>
      </c>
      <c r="C375" s="8">
        <v>45043</v>
      </c>
      <c r="D375" t="s">
        <v>20</v>
      </c>
      <c r="E375" t="s">
        <v>396</v>
      </c>
      <c r="F375">
        <v>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4650</v>
      </c>
      <c r="O375">
        <v>4600</v>
      </c>
      <c r="P375">
        <v>50</v>
      </c>
      <c r="Q375">
        <v>927.5</v>
      </c>
      <c r="R375">
        <v>50</v>
      </c>
      <c r="S375">
        <v>981</v>
      </c>
      <c r="T375">
        <v>17398.05</v>
      </c>
      <c r="U375" t="s">
        <v>22</v>
      </c>
    </row>
    <row r="376" spans="1:21">
      <c r="A376">
        <v>374</v>
      </c>
      <c r="B376">
        <v>16550</v>
      </c>
      <c r="C376" s="8">
        <v>45050</v>
      </c>
      <c r="D376" t="s">
        <v>20</v>
      </c>
      <c r="E376" t="s">
        <v>397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1550</v>
      </c>
      <c r="O376">
        <v>800</v>
      </c>
      <c r="P376">
        <v>50</v>
      </c>
      <c r="Q376">
        <v>23.05</v>
      </c>
      <c r="R376">
        <v>100</v>
      </c>
      <c r="S376">
        <v>148.85</v>
      </c>
      <c r="T376">
        <v>17398.05</v>
      </c>
      <c r="U376" t="s">
        <v>24</v>
      </c>
    </row>
    <row r="377" spans="1:21">
      <c r="A377">
        <v>375</v>
      </c>
      <c r="B377">
        <v>16550</v>
      </c>
      <c r="C377" s="8">
        <v>45071</v>
      </c>
      <c r="D377" t="s">
        <v>20</v>
      </c>
      <c r="E377" t="s">
        <v>398</v>
      </c>
      <c r="F377">
        <v>78</v>
      </c>
      <c r="G377">
        <v>1</v>
      </c>
      <c r="H377">
        <v>1.2987012987013</v>
      </c>
      <c r="I377">
        <v>2</v>
      </c>
      <c r="J377">
        <v>0</v>
      </c>
      <c r="K377">
        <v>1001</v>
      </c>
      <c r="L377">
        <v>-109.25</v>
      </c>
      <c r="M377">
        <v>-9.84012609772574</v>
      </c>
      <c r="N377">
        <v>2050</v>
      </c>
      <c r="O377">
        <v>0</v>
      </c>
      <c r="P377">
        <v>250</v>
      </c>
      <c r="Q377">
        <v>876.75</v>
      </c>
      <c r="R377">
        <v>0</v>
      </c>
      <c r="S377">
        <v>0</v>
      </c>
      <c r="T377">
        <v>17398.05</v>
      </c>
      <c r="U377" t="s">
        <v>22</v>
      </c>
    </row>
    <row r="378" spans="1:21">
      <c r="A378">
        <v>376</v>
      </c>
      <c r="B378">
        <v>16550</v>
      </c>
      <c r="C378" s="8">
        <v>45071</v>
      </c>
      <c r="D378" t="s">
        <v>20</v>
      </c>
      <c r="E378" t="s">
        <v>399</v>
      </c>
      <c r="F378">
        <v>275</v>
      </c>
      <c r="G378">
        <v>172</v>
      </c>
      <c r="H378">
        <v>166.990291262136</v>
      </c>
      <c r="I378">
        <v>333</v>
      </c>
      <c r="J378">
        <v>15.48</v>
      </c>
      <c r="K378">
        <v>67.3</v>
      </c>
      <c r="L378">
        <v>-18.1</v>
      </c>
      <c r="M378">
        <v>-21.1943793911007</v>
      </c>
      <c r="N378">
        <v>3400</v>
      </c>
      <c r="O378">
        <v>0</v>
      </c>
      <c r="P378">
        <v>100</v>
      </c>
      <c r="Q378">
        <v>67</v>
      </c>
      <c r="R378">
        <v>0</v>
      </c>
      <c r="S378">
        <v>0</v>
      </c>
      <c r="T378">
        <v>17398.05</v>
      </c>
      <c r="U378" t="s">
        <v>24</v>
      </c>
    </row>
    <row r="379" spans="1:21">
      <c r="A379">
        <v>377</v>
      </c>
      <c r="B379">
        <v>16550</v>
      </c>
      <c r="C379" s="8">
        <v>45106</v>
      </c>
      <c r="D379" t="s">
        <v>20</v>
      </c>
      <c r="E379" t="s">
        <v>400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2250</v>
      </c>
      <c r="O379">
        <v>0</v>
      </c>
      <c r="P379">
        <v>750</v>
      </c>
      <c r="Q379">
        <v>86.05</v>
      </c>
      <c r="R379">
        <v>0</v>
      </c>
      <c r="S379">
        <v>0</v>
      </c>
      <c r="T379">
        <v>17398.05</v>
      </c>
      <c r="U379" t="s">
        <v>24</v>
      </c>
    </row>
    <row r="380" spans="1:21">
      <c r="A380">
        <v>378</v>
      </c>
      <c r="B380">
        <v>16550</v>
      </c>
      <c r="C380" s="8">
        <v>45022</v>
      </c>
      <c r="D380" t="s">
        <v>20</v>
      </c>
      <c r="E380" t="s">
        <v>401</v>
      </c>
      <c r="F380">
        <v>186</v>
      </c>
      <c r="G380">
        <v>0</v>
      </c>
      <c r="H380">
        <v>0</v>
      </c>
      <c r="I380">
        <v>2</v>
      </c>
      <c r="J380">
        <v>0</v>
      </c>
      <c r="K380">
        <v>790.2</v>
      </c>
      <c r="L380">
        <v>-55.3</v>
      </c>
      <c r="M380">
        <v>-6.5405085748078</v>
      </c>
      <c r="N380">
        <v>11050</v>
      </c>
      <c r="O380">
        <v>11950</v>
      </c>
      <c r="P380">
        <v>2150</v>
      </c>
      <c r="Q380">
        <v>840.8</v>
      </c>
      <c r="R380">
        <v>750</v>
      </c>
      <c r="S380">
        <v>858.1</v>
      </c>
      <c r="T380">
        <v>17398.05</v>
      </c>
      <c r="U380" t="s">
        <v>22</v>
      </c>
    </row>
    <row r="381" spans="1:21">
      <c r="A381">
        <v>379</v>
      </c>
      <c r="B381">
        <v>16550</v>
      </c>
      <c r="C381" s="8">
        <v>45022</v>
      </c>
      <c r="D381" t="s">
        <v>20</v>
      </c>
      <c r="E381" t="s">
        <v>402</v>
      </c>
      <c r="F381">
        <v>8053</v>
      </c>
      <c r="G381">
        <v>-5560</v>
      </c>
      <c r="H381">
        <v>-40.8433115404393</v>
      </c>
      <c r="I381">
        <v>97940</v>
      </c>
      <c r="J381">
        <v>0</v>
      </c>
      <c r="K381">
        <v>1.3</v>
      </c>
      <c r="L381">
        <v>-3.25</v>
      </c>
      <c r="M381">
        <v>-71.4285714285714</v>
      </c>
      <c r="N381">
        <v>287300</v>
      </c>
      <c r="O381">
        <v>13950</v>
      </c>
      <c r="P381">
        <v>800</v>
      </c>
      <c r="Q381">
        <v>1.35</v>
      </c>
      <c r="R381">
        <v>400</v>
      </c>
      <c r="S381">
        <v>2.5</v>
      </c>
      <c r="T381">
        <v>17398.05</v>
      </c>
      <c r="U381" t="s">
        <v>24</v>
      </c>
    </row>
    <row r="382" spans="1:21">
      <c r="A382">
        <v>380</v>
      </c>
      <c r="B382">
        <v>16550</v>
      </c>
      <c r="C382" s="8">
        <v>45036</v>
      </c>
      <c r="D382" t="s">
        <v>20</v>
      </c>
      <c r="E382" t="s">
        <v>403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1800</v>
      </c>
      <c r="O382">
        <v>1750</v>
      </c>
      <c r="P382">
        <v>1750</v>
      </c>
      <c r="Q382">
        <v>704</v>
      </c>
      <c r="R382">
        <v>1750</v>
      </c>
      <c r="S382">
        <v>993.8</v>
      </c>
      <c r="T382">
        <v>17398.05</v>
      </c>
      <c r="U382" t="s">
        <v>22</v>
      </c>
    </row>
    <row r="383" spans="1:21">
      <c r="A383">
        <v>381</v>
      </c>
      <c r="B383">
        <v>16550</v>
      </c>
      <c r="C383" s="8">
        <v>45036</v>
      </c>
      <c r="D383" t="s">
        <v>20</v>
      </c>
      <c r="E383" t="s">
        <v>404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7500</v>
      </c>
      <c r="O383">
        <v>2100</v>
      </c>
      <c r="P383">
        <v>50</v>
      </c>
      <c r="Q383">
        <v>9.05</v>
      </c>
      <c r="R383">
        <v>300</v>
      </c>
      <c r="S383">
        <v>29</v>
      </c>
      <c r="T383">
        <v>17398.05</v>
      </c>
      <c r="U383" t="s">
        <v>24</v>
      </c>
    </row>
    <row r="384" spans="1:21">
      <c r="A384">
        <v>382</v>
      </c>
      <c r="B384">
        <v>16600</v>
      </c>
      <c r="C384" s="8">
        <v>45036</v>
      </c>
      <c r="D384" t="s">
        <v>20</v>
      </c>
      <c r="E384" t="s">
        <v>405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1950</v>
      </c>
      <c r="O384">
        <v>1900</v>
      </c>
      <c r="P384">
        <v>1750</v>
      </c>
      <c r="Q384">
        <v>682.25</v>
      </c>
      <c r="R384">
        <v>150</v>
      </c>
      <c r="S384">
        <v>973.9</v>
      </c>
      <c r="T384">
        <v>17398.05</v>
      </c>
      <c r="U384" t="s">
        <v>22</v>
      </c>
    </row>
    <row r="385" spans="1:21">
      <c r="A385">
        <v>383</v>
      </c>
      <c r="B385">
        <v>16600</v>
      </c>
      <c r="C385" s="8">
        <v>45036</v>
      </c>
      <c r="D385" t="s">
        <v>20</v>
      </c>
      <c r="E385" t="s">
        <v>406</v>
      </c>
      <c r="F385">
        <v>2484</v>
      </c>
      <c r="G385">
        <v>2297</v>
      </c>
      <c r="H385">
        <v>1228.3422459893</v>
      </c>
      <c r="I385">
        <v>4690</v>
      </c>
      <c r="J385">
        <v>0</v>
      </c>
      <c r="K385">
        <v>13.35</v>
      </c>
      <c r="L385">
        <v>-15.05</v>
      </c>
      <c r="M385">
        <v>-52.9929577464789</v>
      </c>
      <c r="N385">
        <v>27000</v>
      </c>
      <c r="O385">
        <v>7250</v>
      </c>
      <c r="P385">
        <v>50</v>
      </c>
      <c r="Q385">
        <v>12.15</v>
      </c>
      <c r="R385">
        <v>50</v>
      </c>
      <c r="S385">
        <v>13.75</v>
      </c>
      <c r="T385">
        <v>17398.05</v>
      </c>
      <c r="U385" t="s">
        <v>24</v>
      </c>
    </row>
    <row r="386" spans="1:21">
      <c r="A386">
        <v>384</v>
      </c>
      <c r="B386">
        <v>16600</v>
      </c>
      <c r="C386" s="8">
        <v>45050</v>
      </c>
      <c r="D386" t="s">
        <v>20</v>
      </c>
      <c r="E386" t="s">
        <v>407</v>
      </c>
      <c r="F386">
        <v>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1600</v>
      </c>
      <c r="O386">
        <v>0</v>
      </c>
      <c r="P386">
        <v>100</v>
      </c>
      <c r="Q386">
        <v>28.55</v>
      </c>
      <c r="R386">
        <v>0</v>
      </c>
      <c r="S386">
        <v>0</v>
      </c>
      <c r="T386">
        <v>17398.05</v>
      </c>
      <c r="U386" t="s">
        <v>24</v>
      </c>
    </row>
    <row r="387" spans="1:21">
      <c r="A387">
        <v>385</v>
      </c>
      <c r="B387">
        <v>16600</v>
      </c>
      <c r="C387" s="8">
        <v>45071</v>
      </c>
      <c r="D387" t="s">
        <v>20</v>
      </c>
      <c r="E387" t="s">
        <v>408</v>
      </c>
      <c r="F387">
        <v>168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5650</v>
      </c>
      <c r="O387">
        <v>4350</v>
      </c>
      <c r="P387">
        <v>250</v>
      </c>
      <c r="Q387">
        <v>781.55</v>
      </c>
      <c r="R387">
        <v>50</v>
      </c>
      <c r="S387">
        <v>1007.65</v>
      </c>
      <c r="T387">
        <v>17398.05</v>
      </c>
      <c r="U387" t="s">
        <v>22</v>
      </c>
    </row>
    <row r="388" spans="1:21">
      <c r="A388">
        <v>386</v>
      </c>
      <c r="B388">
        <v>16600</v>
      </c>
      <c r="C388" s="8">
        <v>45071</v>
      </c>
      <c r="D388" t="s">
        <v>20</v>
      </c>
      <c r="E388" t="s">
        <v>409</v>
      </c>
      <c r="F388">
        <v>1851</v>
      </c>
      <c r="G388">
        <v>468</v>
      </c>
      <c r="H388">
        <v>33.8394793926247</v>
      </c>
      <c r="I388">
        <v>1628</v>
      </c>
      <c r="J388">
        <v>0</v>
      </c>
      <c r="K388">
        <v>73.75</v>
      </c>
      <c r="L388">
        <v>-16.85</v>
      </c>
      <c r="M388">
        <v>-18.598233995585</v>
      </c>
      <c r="N388">
        <v>6600</v>
      </c>
      <c r="O388">
        <v>3850</v>
      </c>
      <c r="P388">
        <v>50</v>
      </c>
      <c r="Q388">
        <v>73</v>
      </c>
      <c r="R388">
        <v>1450</v>
      </c>
      <c r="S388">
        <v>73.9</v>
      </c>
      <c r="T388">
        <v>17398.05</v>
      </c>
      <c r="U388" t="s">
        <v>24</v>
      </c>
    </row>
    <row r="389" spans="1:21">
      <c r="A389">
        <v>387</v>
      </c>
      <c r="B389">
        <v>16600</v>
      </c>
      <c r="C389" s="8">
        <v>45106</v>
      </c>
      <c r="D389" t="s">
        <v>20</v>
      </c>
      <c r="E389" t="s">
        <v>410</v>
      </c>
      <c r="F389">
        <v>42</v>
      </c>
      <c r="G389">
        <v>0</v>
      </c>
      <c r="H389">
        <v>0</v>
      </c>
      <c r="I389">
        <v>1</v>
      </c>
      <c r="J389">
        <v>0</v>
      </c>
      <c r="K389">
        <v>1069.2</v>
      </c>
      <c r="L389">
        <v>-7.75</v>
      </c>
      <c r="M389">
        <v>-0.719624866521194</v>
      </c>
      <c r="N389">
        <v>1150</v>
      </c>
      <c r="O389">
        <v>700</v>
      </c>
      <c r="P389">
        <v>650</v>
      </c>
      <c r="Q389">
        <v>837.5</v>
      </c>
      <c r="R389">
        <v>100</v>
      </c>
      <c r="S389">
        <v>1328.25</v>
      </c>
      <c r="T389">
        <v>17398.05</v>
      </c>
      <c r="U389" t="s">
        <v>22</v>
      </c>
    </row>
    <row r="390" spans="1:21">
      <c r="A390">
        <v>388</v>
      </c>
      <c r="B390">
        <v>16600</v>
      </c>
      <c r="C390" s="8">
        <v>45106</v>
      </c>
      <c r="D390" t="s">
        <v>20</v>
      </c>
      <c r="E390" t="s">
        <v>411</v>
      </c>
      <c r="F390">
        <v>53</v>
      </c>
      <c r="G390">
        <v>53</v>
      </c>
      <c r="H390">
        <v>0</v>
      </c>
      <c r="I390">
        <v>112</v>
      </c>
      <c r="J390">
        <v>16.31</v>
      </c>
      <c r="K390">
        <v>136.65</v>
      </c>
      <c r="L390">
        <v>-166.6</v>
      </c>
      <c r="M390">
        <v>-54.9381698268755</v>
      </c>
      <c r="N390">
        <v>4400</v>
      </c>
      <c r="O390">
        <v>3800</v>
      </c>
      <c r="P390">
        <v>100</v>
      </c>
      <c r="Q390">
        <v>117.7</v>
      </c>
      <c r="R390">
        <v>100</v>
      </c>
      <c r="S390">
        <v>149.9</v>
      </c>
      <c r="T390">
        <v>17398.05</v>
      </c>
      <c r="U390" t="s">
        <v>24</v>
      </c>
    </row>
    <row r="391" spans="1:21">
      <c r="A391">
        <v>389</v>
      </c>
      <c r="B391">
        <v>16600</v>
      </c>
      <c r="C391" s="8">
        <v>45029</v>
      </c>
      <c r="D391" t="s">
        <v>20</v>
      </c>
      <c r="E391" t="s">
        <v>412</v>
      </c>
      <c r="F391">
        <v>216</v>
      </c>
      <c r="G391">
        <v>-2</v>
      </c>
      <c r="H391">
        <v>-0.917431192660551</v>
      </c>
      <c r="I391">
        <v>10</v>
      </c>
      <c r="J391">
        <v>0</v>
      </c>
      <c r="K391">
        <v>825</v>
      </c>
      <c r="L391">
        <v>33.6</v>
      </c>
      <c r="M391">
        <v>4.2456406368461</v>
      </c>
      <c r="N391">
        <v>6750</v>
      </c>
      <c r="O391">
        <v>3600</v>
      </c>
      <c r="P391">
        <v>1250</v>
      </c>
      <c r="Q391">
        <v>726.25</v>
      </c>
      <c r="R391">
        <v>150</v>
      </c>
      <c r="S391">
        <v>823.35</v>
      </c>
      <c r="T391">
        <v>17398.05</v>
      </c>
      <c r="U391" t="s">
        <v>22</v>
      </c>
    </row>
    <row r="392" spans="1:21">
      <c r="A392">
        <v>390</v>
      </c>
      <c r="B392">
        <v>16600</v>
      </c>
      <c r="C392" s="8">
        <v>45029</v>
      </c>
      <c r="D392" t="s">
        <v>20</v>
      </c>
      <c r="E392" t="s">
        <v>413</v>
      </c>
      <c r="F392">
        <v>3792</v>
      </c>
      <c r="G392">
        <v>192</v>
      </c>
      <c r="H392">
        <v>5.33333333333333</v>
      </c>
      <c r="I392">
        <v>13108</v>
      </c>
      <c r="J392">
        <v>0</v>
      </c>
      <c r="K392">
        <v>5.45</v>
      </c>
      <c r="L392">
        <v>-8.6</v>
      </c>
      <c r="M392">
        <v>-61.2099644128114</v>
      </c>
      <c r="N392">
        <v>124250</v>
      </c>
      <c r="O392">
        <v>16000</v>
      </c>
      <c r="P392">
        <v>900</v>
      </c>
      <c r="Q392">
        <v>5.2</v>
      </c>
      <c r="R392">
        <v>100</v>
      </c>
      <c r="S392">
        <v>5.65</v>
      </c>
      <c r="T392">
        <v>17398.05</v>
      </c>
      <c r="U392" t="s">
        <v>24</v>
      </c>
    </row>
    <row r="393" spans="1:21">
      <c r="A393">
        <v>391</v>
      </c>
      <c r="B393">
        <v>16600</v>
      </c>
      <c r="C393" s="8">
        <v>45043</v>
      </c>
      <c r="D393" t="s">
        <v>20</v>
      </c>
      <c r="E393" t="s">
        <v>414</v>
      </c>
      <c r="F393">
        <v>13575</v>
      </c>
      <c r="G393">
        <v>116</v>
      </c>
      <c r="H393">
        <v>0.861876811055799</v>
      </c>
      <c r="I393">
        <v>19821</v>
      </c>
      <c r="J393">
        <v>15.36</v>
      </c>
      <c r="K393">
        <v>26.1</v>
      </c>
      <c r="L393">
        <v>-14.7</v>
      </c>
      <c r="M393">
        <v>-36.0294117647059</v>
      </c>
      <c r="N393">
        <v>32950</v>
      </c>
      <c r="O393">
        <v>8550</v>
      </c>
      <c r="P393">
        <v>50</v>
      </c>
      <c r="Q393">
        <v>25.05</v>
      </c>
      <c r="R393">
        <v>500</v>
      </c>
      <c r="S393">
        <v>26.9</v>
      </c>
      <c r="T393">
        <v>17398.05</v>
      </c>
      <c r="U393" t="s">
        <v>24</v>
      </c>
    </row>
    <row r="394" spans="1:21">
      <c r="A394">
        <v>392</v>
      </c>
      <c r="B394">
        <v>16600</v>
      </c>
      <c r="C394" s="8">
        <v>45043</v>
      </c>
      <c r="D394" t="s">
        <v>20</v>
      </c>
      <c r="E394" t="s">
        <v>415</v>
      </c>
      <c r="F394">
        <v>768</v>
      </c>
      <c r="G394">
        <v>25</v>
      </c>
      <c r="H394">
        <v>3.36473755047106</v>
      </c>
      <c r="I394">
        <v>75</v>
      </c>
      <c r="J394">
        <v>0</v>
      </c>
      <c r="K394">
        <v>898</v>
      </c>
      <c r="L394">
        <v>19.35</v>
      </c>
      <c r="M394">
        <v>2.20224207591191</v>
      </c>
      <c r="N394">
        <v>4950</v>
      </c>
      <c r="O394">
        <v>5300</v>
      </c>
      <c r="P394">
        <v>200</v>
      </c>
      <c r="Q394">
        <v>885.65</v>
      </c>
      <c r="R394">
        <v>50</v>
      </c>
      <c r="S394">
        <v>897.95</v>
      </c>
      <c r="T394">
        <v>17398.05</v>
      </c>
      <c r="U394" t="s">
        <v>22</v>
      </c>
    </row>
    <row r="395" spans="1:21">
      <c r="A395">
        <v>393</v>
      </c>
      <c r="B395">
        <v>16600</v>
      </c>
      <c r="C395" s="8">
        <v>45022</v>
      </c>
      <c r="D395" t="s">
        <v>20</v>
      </c>
      <c r="E395" t="s">
        <v>416</v>
      </c>
      <c r="F395">
        <v>511</v>
      </c>
      <c r="G395">
        <v>-41</v>
      </c>
      <c r="H395">
        <v>-7.42753623188406</v>
      </c>
      <c r="I395">
        <v>444</v>
      </c>
      <c r="J395">
        <v>0</v>
      </c>
      <c r="K395">
        <v>804.25</v>
      </c>
      <c r="L395">
        <v>44.3</v>
      </c>
      <c r="M395">
        <v>5.82933087703138</v>
      </c>
      <c r="N395">
        <v>9800</v>
      </c>
      <c r="O395">
        <v>11950</v>
      </c>
      <c r="P395">
        <v>100</v>
      </c>
      <c r="Q395">
        <v>796.65</v>
      </c>
      <c r="R395">
        <v>2600</v>
      </c>
      <c r="S395">
        <v>819.95</v>
      </c>
      <c r="T395">
        <v>17398.05</v>
      </c>
      <c r="U395" t="s">
        <v>22</v>
      </c>
    </row>
    <row r="396" spans="1:21">
      <c r="A396">
        <v>394</v>
      </c>
      <c r="B396">
        <v>16600</v>
      </c>
      <c r="C396" s="8">
        <v>45022</v>
      </c>
      <c r="D396" t="s">
        <v>20</v>
      </c>
      <c r="E396" t="s">
        <v>417</v>
      </c>
      <c r="F396">
        <v>45767</v>
      </c>
      <c r="G396">
        <v>-7305</v>
      </c>
      <c r="H396">
        <v>-13.7643201688273</v>
      </c>
      <c r="I396">
        <v>337137</v>
      </c>
      <c r="J396">
        <v>23.42</v>
      </c>
      <c r="K396">
        <v>1.75</v>
      </c>
      <c r="L396">
        <v>-3.3</v>
      </c>
      <c r="M396">
        <v>-65.3465346534654</v>
      </c>
      <c r="N396">
        <v>357300</v>
      </c>
      <c r="O396">
        <v>34450</v>
      </c>
      <c r="P396">
        <v>100</v>
      </c>
      <c r="Q396">
        <v>1.5</v>
      </c>
      <c r="R396">
        <v>1050</v>
      </c>
      <c r="S396">
        <v>1.75</v>
      </c>
      <c r="T396">
        <v>17398.05</v>
      </c>
      <c r="U396" t="s">
        <v>24</v>
      </c>
    </row>
    <row r="397" spans="1:21">
      <c r="A397">
        <v>395</v>
      </c>
      <c r="B397">
        <v>16650</v>
      </c>
      <c r="C397" s="8">
        <v>45036</v>
      </c>
      <c r="D397" t="s">
        <v>20</v>
      </c>
      <c r="E397" t="s">
        <v>418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1800</v>
      </c>
      <c r="O397">
        <v>1750</v>
      </c>
      <c r="P397">
        <v>1750</v>
      </c>
      <c r="Q397">
        <v>622.9</v>
      </c>
      <c r="R397">
        <v>1750</v>
      </c>
      <c r="S397">
        <v>908.95</v>
      </c>
      <c r="T397">
        <v>17398.05</v>
      </c>
      <c r="U397" t="s">
        <v>22</v>
      </c>
    </row>
    <row r="398" spans="1:21">
      <c r="A398">
        <v>396</v>
      </c>
      <c r="B398">
        <v>16650</v>
      </c>
      <c r="C398" s="8">
        <v>45036</v>
      </c>
      <c r="D398" t="s">
        <v>20</v>
      </c>
      <c r="E398" t="s">
        <v>419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6300</v>
      </c>
      <c r="O398">
        <v>1950</v>
      </c>
      <c r="P398">
        <v>50</v>
      </c>
      <c r="Q398">
        <v>12.7</v>
      </c>
      <c r="R398">
        <v>50</v>
      </c>
      <c r="S398">
        <v>38.8</v>
      </c>
      <c r="T398">
        <v>17398.05</v>
      </c>
      <c r="U398" t="s">
        <v>24</v>
      </c>
    </row>
    <row r="399" spans="1:21">
      <c r="A399">
        <v>397</v>
      </c>
      <c r="B399">
        <v>16650</v>
      </c>
      <c r="C399" s="8">
        <v>45043</v>
      </c>
      <c r="D399" t="s">
        <v>20</v>
      </c>
      <c r="E399" t="s">
        <v>420</v>
      </c>
      <c r="F399">
        <v>1487</v>
      </c>
      <c r="G399">
        <v>107</v>
      </c>
      <c r="H399">
        <v>7.7536231884058</v>
      </c>
      <c r="I399">
        <v>4499</v>
      </c>
      <c r="J399">
        <v>0</v>
      </c>
      <c r="K399">
        <v>29.5</v>
      </c>
      <c r="L399">
        <v>-14.95</v>
      </c>
      <c r="M399">
        <v>-33.6332958380203</v>
      </c>
      <c r="N399">
        <v>28250</v>
      </c>
      <c r="O399">
        <v>5500</v>
      </c>
      <c r="P399">
        <v>50</v>
      </c>
      <c r="Q399">
        <v>25.3</v>
      </c>
      <c r="R399">
        <v>650</v>
      </c>
      <c r="S399">
        <v>29.5</v>
      </c>
      <c r="T399">
        <v>17398.05</v>
      </c>
      <c r="U399" t="s">
        <v>24</v>
      </c>
    </row>
    <row r="400" spans="1:21">
      <c r="A400">
        <v>398</v>
      </c>
      <c r="B400">
        <v>16650</v>
      </c>
      <c r="C400" s="8">
        <v>45043</v>
      </c>
      <c r="D400" t="s">
        <v>20</v>
      </c>
      <c r="E400" t="s">
        <v>421</v>
      </c>
      <c r="F400">
        <v>65</v>
      </c>
      <c r="G400">
        <v>-1</v>
      </c>
      <c r="H400">
        <v>-1.51515151515152</v>
      </c>
      <c r="I400">
        <v>4</v>
      </c>
      <c r="J400">
        <v>0</v>
      </c>
      <c r="K400">
        <v>856.55</v>
      </c>
      <c r="L400">
        <v>33.05</v>
      </c>
      <c r="M400">
        <v>4.01335761991499</v>
      </c>
      <c r="N400">
        <v>5100</v>
      </c>
      <c r="O400">
        <v>5200</v>
      </c>
      <c r="P400">
        <v>150</v>
      </c>
      <c r="Q400">
        <v>832</v>
      </c>
      <c r="R400">
        <v>150</v>
      </c>
      <c r="S400">
        <v>858</v>
      </c>
      <c r="T400">
        <v>17398.05</v>
      </c>
      <c r="U400" t="s">
        <v>22</v>
      </c>
    </row>
    <row r="401" spans="1:21">
      <c r="A401">
        <v>399</v>
      </c>
      <c r="B401">
        <v>16650</v>
      </c>
      <c r="C401" s="8">
        <v>45050</v>
      </c>
      <c r="D401" t="s">
        <v>20</v>
      </c>
      <c r="E401" t="s">
        <v>422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1550</v>
      </c>
      <c r="O401">
        <v>500</v>
      </c>
      <c r="P401">
        <v>50</v>
      </c>
      <c r="Q401">
        <v>32.05</v>
      </c>
      <c r="R401">
        <v>100</v>
      </c>
      <c r="S401">
        <v>148.75</v>
      </c>
      <c r="T401">
        <v>17398.05</v>
      </c>
      <c r="U401" t="s">
        <v>24</v>
      </c>
    </row>
    <row r="402" spans="1:21">
      <c r="A402">
        <v>400</v>
      </c>
      <c r="B402">
        <v>16650</v>
      </c>
      <c r="C402" s="8">
        <v>45022</v>
      </c>
      <c r="D402" t="s">
        <v>20</v>
      </c>
      <c r="E402" t="s">
        <v>423</v>
      </c>
      <c r="F402">
        <v>12894</v>
      </c>
      <c r="G402">
        <v>-12878</v>
      </c>
      <c r="H402">
        <v>-49.9689585596772</v>
      </c>
      <c r="I402">
        <v>163295</v>
      </c>
      <c r="J402">
        <v>0</v>
      </c>
      <c r="K402">
        <v>1.6</v>
      </c>
      <c r="L402">
        <v>-4.15</v>
      </c>
      <c r="M402">
        <v>-72.1739130434783</v>
      </c>
      <c r="N402">
        <v>320350</v>
      </c>
      <c r="O402">
        <v>12750</v>
      </c>
      <c r="P402">
        <v>350</v>
      </c>
      <c r="Q402">
        <v>1.6</v>
      </c>
      <c r="R402">
        <v>50</v>
      </c>
      <c r="S402">
        <v>2</v>
      </c>
      <c r="T402">
        <v>17398.05</v>
      </c>
      <c r="U402" t="s">
        <v>24</v>
      </c>
    </row>
    <row r="403" spans="1:21">
      <c r="A403">
        <v>401</v>
      </c>
      <c r="B403">
        <v>16650</v>
      </c>
      <c r="C403" s="8">
        <v>45022</v>
      </c>
      <c r="D403" t="s">
        <v>20</v>
      </c>
      <c r="E403" t="s">
        <v>424</v>
      </c>
      <c r="F403">
        <v>178</v>
      </c>
      <c r="G403">
        <v>-28</v>
      </c>
      <c r="H403">
        <v>-13.5922330097087</v>
      </c>
      <c r="I403">
        <v>199</v>
      </c>
      <c r="J403">
        <v>0</v>
      </c>
      <c r="K403">
        <v>757.2</v>
      </c>
      <c r="L403">
        <v>50.45</v>
      </c>
      <c r="M403">
        <v>7.13830916165547</v>
      </c>
      <c r="N403">
        <v>12800</v>
      </c>
      <c r="O403">
        <v>12450</v>
      </c>
      <c r="P403">
        <v>400</v>
      </c>
      <c r="Q403">
        <v>720.55</v>
      </c>
      <c r="R403">
        <v>400</v>
      </c>
      <c r="S403">
        <v>753.6</v>
      </c>
      <c r="T403">
        <v>17398.05</v>
      </c>
      <c r="U403" t="s">
        <v>22</v>
      </c>
    </row>
    <row r="404" spans="1:21">
      <c r="A404">
        <v>402</v>
      </c>
      <c r="B404">
        <v>16650</v>
      </c>
      <c r="C404" s="8">
        <v>45106</v>
      </c>
      <c r="D404" t="s">
        <v>20</v>
      </c>
      <c r="E404" t="s">
        <v>425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2250</v>
      </c>
      <c r="O404">
        <v>0</v>
      </c>
      <c r="P404">
        <v>750</v>
      </c>
      <c r="Q404">
        <v>104.05</v>
      </c>
      <c r="R404">
        <v>0</v>
      </c>
      <c r="S404">
        <v>0</v>
      </c>
      <c r="T404">
        <v>17398.05</v>
      </c>
      <c r="U404" t="s">
        <v>24</v>
      </c>
    </row>
    <row r="405" spans="1:21">
      <c r="A405">
        <v>403</v>
      </c>
      <c r="B405">
        <v>16650</v>
      </c>
      <c r="C405" s="8">
        <v>45029</v>
      </c>
      <c r="D405" t="s">
        <v>20</v>
      </c>
      <c r="E405" t="s">
        <v>426</v>
      </c>
      <c r="F405">
        <v>3558</v>
      </c>
      <c r="G405">
        <v>-395</v>
      </c>
      <c r="H405">
        <v>-9.99241082721983</v>
      </c>
      <c r="I405">
        <v>7494</v>
      </c>
      <c r="J405">
        <v>0</v>
      </c>
      <c r="K405">
        <v>6.05</v>
      </c>
      <c r="L405">
        <v>-9.45</v>
      </c>
      <c r="M405">
        <v>-60.9677419354839</v>
      </c>
      <c r="N405">
        <v>126650</v>
      </c>
      <c r="O405">
        <v>5700</v>
      </c>
      <c r="P405">
        <v>600</v>
      </c>
      <c r="Q405">
        <v>5</v>
      </c>
      <c r="R405">
        <v>500</v>
      </c>
      <c r="S405">
        <v>7.6</v>
      </c>
      <c r="T405">
        <v>17398.05</v>
      </c>
      <c r="U405" t="s">
        <v>24</v>
      </c>
    </row>
    <row r="406" spans="1:21">
      <c r="A406">
        <v>404</v>
      </c>
      <c r="B406">
        <v>16650</v>
      </c>
      <c r="C406" s="8">
        <v>45029</v>
      </c>
      <c r="D406" t="s">
        <v>20</v>
      </c>
      <c r="E406" t="s">
        <v>427</v>
      </c>
      <c r="F406">
        <v>37</v>
      </c>
      <c r="G406">
        <v>0</v>
      </c>
      <c r="H406">
        <v>0</v>
      </c>
      <c r="I406">
        <v>1</v>
      </c>
      <c r="J406">
        <v>0</v>
      </c>
      <c r="K406">
        <v>776.6</v>
      </c>
      <c r="L406">
        <v>255.15</v>
      </c>
      <c r="M406">
        <v>48.9308658548279</v>
      </c>
      <c r="N406">
        <v>8850</v>
      </c>
      <c r="O406">
        <v>6900</v>
      </c>
      <c r="P406">
        <v>3050</v>
      </c>
      <c r="Q406">
        <v>695.15</v>
      </c>
      <c r="R406">
        <v>3150</v>
      </c>
      <c r="S406">
        <v>779.5</v>
      </c>
      <c r="T406">
        <v>17398.05</v>
      </c>
      <c r="U406" t="s">
        <v>22</v>
      </c>
    </row>
    <row r="407" spans="1:21">
      <c r="A407">
        <v>405</v>
      </c>
      <c r="B407">
        <v>16650</v>
      </c>
      <c r="C407" s="8">
        <v>45071</v>
      </c>
      <c r="D407" t="s">
        <v>20</v>
      </c>
      <c r="E407" t="s">
        <v>428</v>
      </c>
      <c r="F407">
        <v>89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2050</v>
      </c>
      <c r="O407">
        <v>1800</v>
      </c>
      <c r="P407">
        <v>250</v>
      </c>
      <c r="Q407">
        <v>734.5</v>
      </c>
      <c r="R407">
        <v>50</v>
      </c>
      <c r="S407">
        <v>1075.8</v>
      </c>
      <c r="T407">
        <v>17398.05</v>
      </c>
      <c r="U407" t="s">
        <v>22</v>
      </c>
    </row>
    <row r="408" spans="1:21">
      <c r="A408">
        <v>406</v>
      </c>
      <c r="B408">
        <v>16650</v>
      </c>
      <c r="C408" s="8">
        <v>45071</v>
      </c>
      <c r="D408" t="s">
        <v>20</v>
      </c>
      <c r="E408" t="s">
        <v>429</v>
      </c>
      <c r="F408">
        <v>107</v>
      </c>
      <c r="G408">
        <v>4</v>
      </c>
      <c r="H408">
        <v>3.88349514563107</v>
      </c>
      <c r="I408">
        <v>42</v>
      </c>
      <c r="J408">
        <v>0</v>
      </c>
      <c r="K408">
        <v>78.8</v>
      </c>
      <c r="L408">
        <v>-18.65</v>
      </c>
      <c r="M408">
        <v>-19.138019497178</v>
      </c>
      <c r="N408">
        <v>3350</v>
      </c>
      <c r="O408">
        <v>700</v>
      </c>
      <c r="P408">
        <v>50</v>
      </c>
      <c r="Q408">
        <v>59.95</v>
      </c>
      <c r="R408">
        <v>650</v>
      </c>
      <c r="S408">
        <v>88</v>
      </c>
      <c r="T408">
        <v>17398.05</v>
      </c>
      <c r="U408" t="s">
        <v>24</v>
      </c>
    </row>
    <row r="409" spans="1:21">
      <c r="A409">
        <v>407</v>
      </c>
      <c r="B409">
        <v>16700</v>
      </c>
      <c r="C409" s="8">
        <v>45029</v>
      </c>
      <c r="D409" t="s">
        <v>20</v>
      </c>
      <c r="E409" t="s">
        <v>430</v>
      </c>
      <c r="F409">
        <v>5214</v>
      </c>
      <c r="G409">
        <v>1735</v>
      </c>
      <c r="H409">
        <v>49.8706524863466</v>
      </c>
      <c r="I409">
        <v>21486</v>
      </c>
      <c r="J409">
        <v>15.29</v>
      </c>
      <c r="K409">
        <v>7.15</v>
      </c>
      <c r="L409">
        <v>-11.1</v>
      </c>
      <c r="M409">
        <v>-60.8219178082192</v>
      </c>
      <c r="N409">
        <v>131400</v>
      </c>
      <c r="O409">
        <v>13900</v>
      </c>
      <c r="P409">
        <v>600</v>
      </c>
      <c r="Q409">
        <v>7.15</v>
      </c>
      <c r="R409">
        <v>100</v>
      </c>
      <c r="S409">
        <v>7.45</v>
      </c>
      <c r="T409">
        <v>17398.05</v>
      </c>
      <c r="U409" t="s">
        <v>24</v>
      </c>
    </row>
    <row r="410" spans="1:21">
      <c r="A410">
        <v>408</v>
      </c>
      <c r="B410">
        <v>16700</v>
      </c>
      <c r="C410" s="8">
        <v>45029</v>
      </c>
      <c r="D410" t="s">
        <v>20</v>
      </c>
      <c r="E410" t="s">
        <v>431</v>
      </c>
      <c r="F410">
        <v>236</v>
      </c>
      <c r="G410">
        <v>6</v>
      </c>
      <c r="H410">
        <v>2.60869565217391</v>
      </c>
      <c r="I410">
        <v>30</v>
      </c>
      <c r="J410">
        <v>0</v>
      </c>
      <c r="K410">
        <v>723.2</v>
      </c>
      <c r="L410">
        <v>36.35</v>
      </c>
      <c r="M410">
        <v>5.2922763339885</v>
      </c>
      <c r="N410">
        <v>8900</v>
      </c>
      <c r="O410">
        <v>5950</v>
      </c>
      <c r="P410">
        <v>50</v>
      </c>
      <c r="Q410">
        <v>718.65</v>
      </c>
      <c r="R410">
        <v>300</v>
      </c>
      <c r="S410">
        <v>726.2</v>
      </c>
      <c r="T410">
        <v>17398.05</v>
      </c>
      <c r="U410" t="s">
        <v>22</v>
      </c>
    </row>
    <row r="411" spans="1:21">
      <c r="A411">
        <v>409</v>
      </c>
      <c r="B411">
        <v>16700</v>
      </c>
      <c r="C411" s="8">
        <v>45036</v>
      </c>
      <c r="D411" t="s">
        <v>20</v>
      </c>
      <c r="E411" t="s">
        <v>432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1950</v>
      </c>
      <c r="O411">
        <v>1800</v>
      </c>
      <c r="P411">
        <v>150</v>
      </c>
      <c r="Q411">
        <v>745.15</v>
      </c>
      <c r="R411">
        <v>50</v>
      </c>
      <c r="S411">
        <v>776.95</v>
      </c>
      <c r="T411">
        <v>17398.05</v>
      </c>
      <c r="U411" t="s">
        <v>22</v>
      </c>
    </row>
    <row r="412" spans="1:21">
      <c r="A412">
        <v>410</v>
      </c>
      <c r="B412">
        <v>16700</v>
      </c>
      <c r="C412" s="8">
        <v>45036</v>
      </c>
      <c r="D412" t="s">
        <v>20</v>
      </c>
      <c r="E412" t="s">
        <v>433</v>
      </c>
      <c r="F412">
        <v>731</v>
      </c>
      <c r="G412">
        <v>551</v>
      </c>
      <c r="H412">
        <v>306.111111111111</v>
      </c>
      <c r="I412">
        <v>1654</v>
      </c>
      <c r="J412">
        <v>0</v>
      </c>
      <c r="K412">
        <v>17.7</v>
      </c>
      <c r="L412">
        <v>-16.2</v>
      </c>
      <c r="M412">
        <v>-47.787610619469</v>
      </c>
      <c r="N412">
        <v>32500</v>
      </c>
      <c r="O412">
        <v>7550</v>
      </c>
      <c r="P412">
        <v>50</v>
      </c>
      <c r="Q412">
        <v>17.05</v>
      </c>
      <c r="R412">
        <v>100</v>
      </c>
      <c r="S412">
        <v>18.35</v>
      </c>
      <c r="T412">
        <v>17398.05</v>
      </c>
      <c r="U412" t="s">
        <v>24</v>
      </c>
    </row>
    <row r="413" spans="1:21">
      <c r="A413">
        <v>411</v>
      </c>
      <c r="B413">
        <v>16700</v>
      </c>
      <c r="C413" s="8">
        <v>45043</v>
      </c>
      <c r="D413" t="s">
        <v>20</v>
      </c>
      <c r="E413" t="s">
        <v>434</v>
      </c>
      <c r="F413">
        <v>16743</v>
      </c>
      <c r="G413">
        <v>2331</v>
      </c>
      <c r="H413">
        <v>16.1740216486261</v>
      </c>
      <c r="I413">
        <v>21538</v>
      </c>
      <c r="J413">
        <v>14.83</v>
      </c>
      <c r="K413">
        <v>34</v>
      </c>
      <c r="L413">
        <v>-14.4</v>
      </c>
      <c r="M413">
        <v>-29.7520661157025</v>
      </c>
      <c r="N413">
        <v>22450</v>
      </c>
      <c r="O413">
        <v>5650</v>
      </c>
      <c r="P413">
        <v>50</v>
      </c>
      <c r="Q413">
        <v>32.05</v>
      </c>
      <c r="R413">
        <v>50</v>
      </c>
      <c r="S413">
        <v>33.95</v>
      </c>
      <c r="T413">
        <v>17398.05</v>
      </c>
      <c r="U413" t="s">
        <v>24</v>
      </c>
    </row>
    <row r="414" spans="1:21">
      <c r="A414">
        <v>412</v>
      </c>
      <c r="B414">
        <v>16700</v>
      </c>
      <c r="C414" s="8">
        <v>45043</v>
      </c>
      <c r="D414" t="s">
        <v>20</v>
      </c>
      <c r="E414" t="s">
        <v>435</v>
      </c>
      <c r="F414">
        <v>1305</v>
      </c>
      <c r="G414">
        <v>62</v>
      </c>
      <c r="H414">
        <v>4.98793242156074</v>
      </c>
      <c r="I414">
        <v>297</v>
      </c>
      <c r="J414">
        <v>0</v>
      </c>
      <c r="K414">
        <v>800</v>
      </c>
      <c r="L414">
        <v>19.7</v>
      </c>
      <c r="M414">
        <v>2.52466999871845</v>
      </c>
      <c r="N414">
        <v>6700</v>
      </c>
      <c r="O414">
        <v>4750</v>
      </c>
      <c r="P414">
        <v>100</v>
      </c>
      <c r="Q414">
        <v>798</v>
      </c>
      <c r="R414">
        <v>50</v>
      </c>
      <c r="S414">
        <v>808.5</v>
      </c>
      <c r="T414">
        <v>17398.05</v>
      </c>
      <c r="U414" t="s">
        <v>22</v>
      </c>
    </row>
    <row r="415" spans="1:21">
      <c r="A415">
        <v>413</v>
      </c>
      <c r="B415">
        <v>16700</v>
      </c>
      <c r="C415" s="8">
        <v>45050</v>
      </c>
      <c r="D415" t="s">
        <v>20</v>
      </c>
      <c r="E415" t="s">
        <v>436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1650</v>
      </c>
      <c r="O415">
        <v>0</v>
      </c>
      <c r="P415">
        <v>50</v>
      </c>
      <c r="Q415">
        <v>43.7</v>
      </c>
      <c r="R415">
        <v>0</v>
      </c>
      <c r="S415">
        <v>0</v>
      </c>
      <c r="T415">
        <v>17398.05</v>
      </c>
      <c r="U415" t="s">
        <v>24</v>
      </c>
    </row>
    <row r="416" spans="1:21">
      <c r="A416">
        <v>414</v>
      </c>
      <c r="B416">
        <v>16700</v>
      </c>
      <c r="C416" s="8">
        <v>45071</v>
      </c>
      <c r="D416" t="s">
        <v>20</v>
      </c>
      <c r="E416" t="s">
        <v>437</v>
      </c>
      <c r="F416">
        <v>2446</v>
      </c>
      <c r="G416">
        <v>527</v>
      </c>
      <c r="H416">
        <v>27.4622199062011</v>
      </c>
      <c r="I416">
        <v>2691</v>
      </c>
      <c r="J416">
        <v>15.1</v>
      </c>
      <c r="K416">
        <v>85</v>
      </c>
      <c r="L416">
        <v>-19.95</v>
      </c>
      <c r="M416">
        <v>-19.0090519294902</v>
      </c>
      <c r="N416">
        <v>4750</v>
      </c>
      <c r="O416">
        <v>4150</v>
      </c>
      <c r="P416">
        <v>50</v>
      </c>
      <c r="Q416">
        <v>80.05</v>
      </c>
      <c r="R416">
        <v>350</v>
      </c>
      <c r="S416">
        <v>85</v>
      </c>
      <c r="T416">
        <v>17398.05</v>
      </c>
      <c r="U416" t="s">
        <v>24</v>
      </c>
    </row>
    <row r="417" spans="1:21">
      <c r="A417">
        <v>415</v>
      </c>
      <c r="B417">
        <v>16700</v>
      </c>
      <c r="C417" s="8">
        <v>45071</v>
      </c>
      <c r="D417" t="s">
        <v>20</v>
      </c>
      <c r="E417" t="s">
        <v>438</v>
      </c>
      <c r="F417">
        <v>348</v>
      </c>
      <c r="G417">
        <v>109</v>
      </c>
      <c r="H417">
        <v>45.6066945606695</v>
      </c>
      <c r="I417">
        <v>174</v>
      </c>
      <c r="J417">
        <v>0</v>
      </c>
      <c r="K417">
        <v>911.8</v>
      </c>
      <c r="L417">
        <v>22.65</v>
      </c>
      <c r="M417">
        <v>2.547376708092</v>
      </c>
      <c r="N417">
        <v>5500</v>
      </c>
      <c r="O417">
        <v>4350</v>
      </c>
      <c r="P417">
        <v>250</v>
      </c>
      <c r="Q417">
        <v>734.65</v>
      </c>
      <c r="R417">
        <v>50</v>
      </c>
      <c r="S417">
        <v>914.9</v>
      </c>
      <c r="T417">
        <v>17398.05</v>
      </c>
      <c r="U417" t="s">
        <v>22</v>
      </c>
    </row>
    <row r="418" spans="1:21">
      <c r="A418">
        <v>416</v>
      </c>
      <c r="B418">
        <v>16700</v>
      </c>
      <c r="C418" s="8">
        <v>45106</v>
      </c>
      <c r="D418" t="s">
        <v>20</v>
      </c>
      <c r="E418" t="s">
        <v>439</v>
      </c>
      <c r="F418">
        <v>51</v>
      </c>
      <c r="G418">
        <v>51</v>
      </c>
      <c r="H418">
        <v>0</v>
      </c>
      <c r="I418">
        <v>151</v>
      </c>
      <c r="J418">
        <v>16.19</v>
      </c>
      <c r="K418">
        <v>154</v>
      </c>
      <c r="L418">
        <v>-182.1</v>
      </c>
      <c r="M418">
        <v>-54.1803034811068</v>
      </c>
      <c r="N418">
        <v>2550</v>
      </c>
      <c r="O418">
        <v>1750</v>
      </c>
      <c r="P418">
        <v>50</v>
      </c>
      <c r="Q418">
        <v>132.2</v>
      </c>
      <c r="R418">
        <v>50</v>
      </c>
      <c r="S418">
        <v>157</v>
      </c>
      <c r="T418">
        <v>17398.05</v>
      </c>
      <c r="U418" t="s">
        <v>24</v>
      </c>
    </row>
    <row r="419" spans="1:21">
      <c r="A419">
        <v>417</v>
      </c>
      <c r="B419">
        <v>16700</v>
      </c>
      <c r="C419" s="8">
        <v>45106</v>
      </c>
      <c r="D419" t="s">
        <v>20</v>
      </c>
      <c r="E419" t="s">
        <v>440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1800</v>
      </c>
      <c r="O419">
        <v>1900</v>
      </c>
      <c r="P419">
        <v>1800</v>
      </c>
      <c r="Q419">
        <v>802.85</v>
      </c>
      <c r="R419">
        <v>100</v>
      </c>
      <c r="S419">
        <v>1216.1</v>
      </c>
      <c r="T419">
        <v>17398.05</v>
      </c>
      <c r="U419" t="s">
        <v>22</v>
      </c>
    </row>
    <row r="420" spans="1:21">
      <c r="A420">
        <v>418</v>
      </c>
      <c r="B420">
        <v>16700</v>
      </c>
      <c r="C420" s="8">
        <v>45022</v>
      </c>
      <c r="D420" t="s">
        <v>20</v>
      </c>
      <c r="E420" t="s">
        <v>441</v>
      </c>
      <c r="F420">
        <v>61103</v>
      </c>
      <c r="G420">
        <v>18971</v>
      </c>
      <c r="H420">
        <v>45.0275325168518</v>
      </c>
      <c r="I420">
        <v>402816</v>
      </c>
      <c r="J420">
        <v>21.38</v>
      </c>
      <c r="K420">
        <v>1.85</v>
      </c>
      <c r="L420">
        <v>-4.6</v>
      </c>
      <c r="M420">
        <v>-71.3178294573643</v>
      </c>
      <c r="N420">
        <v>434700</v>
      </c>
      <c r="O420">
        <v>55400</v>
      </c>
      <c r="P420">
        <v>1850</v>
      </c>
      <c r="Q420">
        <v>1.75</v>
      </c>
      <c r="R420">
        <v>4250</v>
      </c>
      <c r="S420">
        <v>1.9</v>
      </c>
      <c r="T420">
        <v>17398.05</v>
      </c>
      <c r="U420" t="s">
        <v>24</v>
      </c>
    </row>
    <row r="421" spans="1:21">
      <c r="A421">
        <v>419</v>
      </c>
      <c r="B421">
        <v>16700</v>
      </c>
      <c r="C421" s="8">
        <v>45022</v>
      </c>
      <c r="D421" t="s">
        <v>20</v>
      </c>
      <c r="E421" t="s">
        <v>442</v>
      </c>
      <c r="F421">
        <v>2377</v>
      </c>
      <c r="G421">
        <v>-178</v>
      </c>
      <c r="H421">
        <v>-6.96673189823875</v>
      </c>
      <c r="I421">
        <v>647</v>
      </c>
      <c r="J421">
        <v>0</v>
      </c>
      <c r="K421">
        <v>702.8</v>
      </c>
      <c r="L421">
        <v>41.8499999999999</v>
      </c>
      <c r="M421">
        <v>6.33179514335425</v>
      </c>
      <c r="N421">
        <v>72100</v>
      </c>
      <c r="O421">
        <v>13350</v>
      </c>
      <c r="P421">
        <v>3100</v>
      </c>
      <c r="Q421">
        <v>666.25</v>
      </c>
      <c r="R421">
        <v>3450</v>
      </c>
      <c r="S421">
        <v>733.55</v>
      </c>
      <c r="T421">
        <v>17398.05</v>
      </c>
      <c r="U421" t="s">
        <v>22</v>
      </c>
    </row>
    <row r="422" spans="1:21">
      <c r="A422">
        <v>420</v>
      </c>
      <c r="B422">
        <v>16750</v>
      </c>
      <c r="C422" s="8">
        <v>45029</v>
      </c>
      <c r="D422" t="s">
        <v>20</v>
      </c>
      <c r="E422" t="s">
        <v>443</v>
      </c>
      <c r="F422">
        <v>113</v>
      </c>
      <c r="G422">
        <v>0</v>
      </c>
      <c r="H422">
        <v>0</v>
      </c>
      <c r="I422">
        <v>4</v>
      </c>
      <c r="J422">
        <v>0</v>
      </c>
      <c r="K422">
        <v>643.9</v>
      </c>
      <c r="L422">
        <v>4.29999999999995</v>
      </c>
      <c r="M422">
        <v>0.672295184490299</v>
      </c>
      <c r="N422">
        <v>7050</v>
      </c>
      <c r="O422">
        <v>6600</v>
      </c>
      <c r="P422">
        <v>150</v>
      </c>
      <c r="Q422">
        <v>605.05</v>
      </c>
      <c r="R422">
        <v>2350</v>
      </c>
      <c r="S422">
        <v>698.05</v>
      </c>
      <c r="T422">
        <v>17398.05</v>
      </c>
      <c r="U422" t="s">
        <v>22</v>
      </c>
    </row>
    <row r="423" spans="1:21">
      <c r="A423">
        <v>421</v>
      </c>
      <c r="B423">
        <v>16750</v>
      </c>
      <c r="C423" s="8">
        <v>45029</v>
      </c>
      <c r="D423" t="s">
        <v>20</v>
      </c>
      <c r="E423" t="s">
        <v>444</v>
      </c>
      <c r="F423">
        <v>1787</v>
      </c>
      <c r="G423">
        <v>631</v>
      </c>
      <c r="H423">
        <v>54.5847750865052</v>
      </c>
      <c r="I423">
        <v>12267</v>
      </c>
      <c r="J423">
        <v>0</v>
      </c>
      <c r="K423">
        <v>8.6</v>
      </c>
      <c r="L423">
        <v>-12.6</v>
      </c>
      <c r="M423">
        <v>-59.4339622641509</v>
      </c>
      <c r="N423">
        <v>126750</v>
      </c>
      <c r="O423">
        <v>8100</v>
      </c>
      <c r="P423">
        <v>100</v>
      </c>
      <c r="Q423">
        <v>8.3</v>
      </c>
      <c r="R423">
        <v>950</v>
      </c>
      <c r="S423">
        <v>8.6</v>
      </c>
      <c r="T423">
        <v>17398.05</v>
      </c>
      <c r="U423" t="s">
        <v>24</v>
      </c>
    </row>
    <row r="424" spans="1:21">
      <c r="A424">
        <v>422</v>
      </c>
      <c r="B424">
        <v>16750</v>
      </c>
      <c r="C424" s="8">
        <v>45036</v>
      </c>
      <c r="D424" t="s">
        <v>20</v>
      </c>
      <c r="E424" t="s">
        <v>445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1800</v>
      </c>
      <c r="O424">
        <v>1800</v>
      </c>
      <c r="P424">
        <v>1750</v>
      </c>
      <c r="Q424">
        <v>572.3</v>
      </c>
      <c r="R424">
        <v>50</v>
      </c>
      <c r="S424">
        <v>883.95</v>
      </c>
      <c r="T424">
        <v>17398.05</v>
      </c>
      <c r="U424" t="s">
        <v>22</v>
      </c>
    </row>
    <row r="425" spans="1:21">
      <c r="A425">
        <v>423</v>
      </c>
      <c r="B425">
        <v>16750</v>
      </c>
      <c r="C425" s="8">
        <v>45036</v>
      </c>
      <c r="D425" t="s">
        <v>20</v>
      </c>
      <c r="E425" t="s">
        <v>446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6650</v>
      </c>
      <c r="O425">
        <v>1900</v>
      </c>
      <c r="P425">
        <v>50</v>
      </c>
      <c r="Q425">
        <v>18.2</v>
      </c>
      <c r="R425">
        <v>150</v>
      </c>
      <c r="S425">
        <v>77.1</v>
      </c>
      <c r="T425">
        <v>17398.05</v>
      </c>
      <c r="U425" t="s">
        <v>24</v>
      </c>
    </row>
    <row r="426" spans="1:21">
      <c r="A426">
        <v>424</v>
      </c>
      <c r="B426">
        <v>16750</v>
      </c>
      <c r="C426" s="8">
        <v>45043</v>
      </c>
      <c r="D426" t="s">
        <v>20</v>
      </c>
      <c r="E426" t="s">
        <v>447</v>
      </c>
      <c r="F426">
        <v>230</v>
      </c>
      <c r="G426">
        <v>0</v>
      </c>
      <c r="H426">
        <v>0</v>
      </c>
      <c r="I426">
        <v>1</v>
      </c>
      <c r="J426">
        <v>0</v>
      </c>
      <c r="K426">
        <v>754.5</v>
      </c>
      <c r="L426">
        <v>15.75</v>
      </c>
      <c r="M426">
        <v>2.13197969543147</v>
      </c>
      <c r="N426">
        <v>5750</v>
      </c>
      <c r="O426">
        <v>6350</v>
      </c>
      <c r="P426">
        <v>350</v>
      </c>
      <c r="Q426">
        <v>753.15</v>
      </c>
      <c r="R426">
        <v>150</v>
      </c>
      <c r="S426">
        <v>770.5</v>
      </c>
      <c r="T426">
        <v>17398.05</v>
      </c>
      <c r="U426" t="s">
        <v>22</v>
      </c>
    </row>
    <row r="427" spans="1:21">
      <c r="A427">
        <v>425</v>
      </c>
      <c r="B427">
        <v>16750</v>
      </c>
      <c r="C427" s="8">
        <v>45043</v>
      </c>
      <c r="D427" t="s">
        <v>20</v>
      </c>
      <c r="E427" t="s">
        <v>448</v>
      </c>
      <c r="F427">
        <v>1404</v>
      </c>
      <c r="G427">
        <v>162</v>
      </c>
      <c r="H427">
        <v>13.0434782608696</v>
      </c>
      <c r="I427">
        <v>3894</v>
      </c>
      <c r="J427">
        <v>0</v>
      </c>
      <c r="K427">
        <v>35.3</v>
      </c>
      <c r="L427">
        <v>-17.8</v>
      </c>
      <c r="M427">
        <v>-33.5216572504708</v>
      </c>
      <c r="N427">
        <v>10550</v>
      </c>
      <c r="O427">
        <v>2500</v>
      </c>
      <c r="P427">
        <v>50</v>
      </c>
      <c r="Q427">
        <v>35.35</v>
      </c>
      <c r="R427">
        <v>50</v>
      </c>
      <c r="S427">
        <v>42</v>
      </c>
      <c r="T427">
        <v>17398.05</v>
      </c>
      <c r="U427" t="s">
        <v>24</v>
      </c>
    </row>
    <row r="428" spans="1:21">
      <c r="A428">
        <v>426</v>
      </c>
      <c r="B428">
        <v>16750</v>
      </c>
      <c r="C428" s="8">
        <v>45050</v>
      </c>
      <c r="D428" t="s">
        <v>20</v>
      </c>
      <c r="E428" t="s">
        <v>449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1550</v>
      </c>
      <c r="O428">
        <v>350</v>
      </c>
      <c r="P428">
        <v>50</v>
      </c>
      <c r="Q428">
        <v>41.05</v>
      </c>
      <c r="R428">
        <v>50</v>
      </c>
      <c r="S428">
        <v>148.7</v>
      </c>
      <c r="T428">
        <v>17398.05</v>
      </c>
      <c r="U428" t="s">
        <v>24</v>
      </c>
    </row>
    <row r="429" spans="1:21">
      <c r="A429">
        <v>427</v>
      </c>
      <c r="B429">
        <v>16750</v>
      </c>
      <c r="C429" s="8">
        <v>45022</v>
      </c>
      <c r="D429" t="s">
        <v>20</v>
      </c>
      <c r="E429" t="s">
        <v>450</v>
      </c>
      <c r="F429">
        <v>157</v>
      </c>
      <c r="G429">
        <v>-8</v>
      </c>
      <c r="H429">
        <v>-4.84848484848485</v>
      </c>
      <c r="I429">
        <v>29</v>
      </c>
      <c r="J429">
        <v>0</v>
      </c>
      <c r="K429">
        <v>649.9</v>
      </c>
      <c r="L429">
        <v>33.6999999999999</v>
      </c>
      <c r="M429">
        <v>5.46900357026938</v>
      </c>
      <c r="N429">
        <v>35550</v>
      </c>
      <c r="O429">
        <v>11750</v>
      </c>
      <c r="P429">
        <v>100</v>
      </c>
      <c r="Q429">
        <v>621.45</v>
      </c>
      <c r="R429">
        <v>100</v>
      </c>
      <c r="S429">
        <v>655.3</v>
      </c>
      <c r="T429">
        <v>17398.05</v>
      </c>
      <c r="U429" t="s">
        <v>22</v>
      </c>
    </row>
    <row r="430" spans="1:21">
      <c r="A430">
        <v>428</v>
      </c>
      <c r="B430">
        <v>16750</v>
      </c>
      <c r="C430" s="8">
        <v>45022</v>
      </c>
      <c r="D430" t="s">
        <v>20</v>
      </c>
      <c r="E430" t="s">
        <v>451</v>
      </c>
      <c r="F430">
        <v>24309</v>
      </c>
      <c r="G430">
        <v>-2753</v>
      </c>
      <c r="H430">
        <v>-10.1729362205306</v>
      </c>
      <c r="I430">
        <v>306475</v>
      </c>
      <c r="J430">
        <v>0</v>
      </c>
      <c r="K430">
        <v>2.15</v>
      </c>
      <c r="L430">
        <v>-5.35</v>
      </c>
      <c r="M430">
        <v>-71.3333333333333</v>
      </c>
      <c r="N430">
        <v>191850</v>
      </c>
      <c r="O430">
        <v>29200</v>
      </c>
      <c r="P430">
        <v>650</v>
      </c>
      <c r="Q430">
        <v>1.9</v>
      </c>
      <c r="R430">
        <v>650</v>
      </c>
      <c r="S430">
        <v>2.15</v>
      </c>
      <c r="T430">
        <v>17398.05</v>
      </c>
      <c r="U430" t="s">
        <v>24</v>
      </c>
    </row>
    <row r="431" spans="1:21">
      <c r="A431">
        <v>429</v>
      </c>
      <c r="B431">
        <v>16750</v>
      </c>
      <c r="C431" s="8">
        <v>45106</v>
      </c>
      <c r="D431" t="s">
        <v>20</v>
      </c>
      <c r="E431" t="s">
        <v>452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1500</v>
      </c>
      <c r="O431">
        <v>0</v>
      </c>
      <c r="P431">
        <v>750</v>
      </c>
      <c r="Q431">
        <v>122.05</v>
      </c>
      <c r="R431">
        <v>0</v>
      </c>
      <c r="S431">
        <v>0</v>
      </c>
      <c r="T431">
        <v>17398.05</v>
      </c>
      <c r="U431" t="s">
        <v>24</v>
      </c>
    </row>
    <row r="432" spans="1:21">
      <c r="A432">
        <v>430</v>
      </c>
      <c r="B432">
        <v>16750</v>
      </c>
      <c r="C432" s="8">
        <v>45071</v>
      </c>
      <c r="D432" t="s">
        <v>20</v>
      </c>
      <c r="E432" t="s">
        <v>453</v>
      </c>
      <c r="F432">
        <v>146</v>
      </c>
      <c r="G432">
        <v>-11</v>
      </c>
      <c r="H432">
        <v>-7.00636942675159</v>
      </c>
      <c r="I432">
        <v>185</v>
      </c>
      <c r="J432">
        <v>0</v>
      </c>
      <c r="K432">
        <v>92.4</v>
      </c>
      <c r="L432">
        <v>-20.5</v>
      </c>
      <c r="M432">
        <v>-18.1576616474756</v>
      </c>
      <c r="N432">
        <v>6900</v>
      </c>
      <c r="O432">
        <v>1000</v>
      </c>
      <c r="P432">
        <v>50</v>
      </c>
      <c r="Q432">
        <v>77.9</v>
      </c>
      <c r="R432">
        <v>50</v>
      </c>
      <c r="S432">
        <v>106.1</v>
      </c>
      <c r="T432">
        <v>17398.05</v>
      </c>
      <c r="U432" t="s">
        <v>24</v>
      </c>
    </row>
    <row r="433" spans="1:21">
      <c r="A433">
        <v>431</v>
      </c>
      <c r="B433">
        <v>16750</v>
      </c>
      <c r="C433" s="8">
        <v>45071</v>
      </c>
      <c r="D433" t="s">
        <v>20</v>
      </c>
      <c r="E433" t="s">
        <v>454</v>
      </c>
      <c r="F433">
        <v>139</v>
      </c>
      <c r="G433">
        <v>2</v>
      </c>
      <c r="H433">
        <v>1.45985401459854</v>
      </c>
      <c r="I433">
        <v>5</v>
      </c>
      <c r="J433">
        <v>0</v>
      </c>
      <c r="K433">
        <v>858.15</v>
      </c>
      <c r="L433">
        <v>71.4</v>
      </c>
      <c r="M433">
        <v>9.07530981887512</v>
      </c>
      <c r="N433">
        <v>2300</v>
      </c>
      <c r="O433">
        <v>2100</v>
      </c>
      <c r="P433">
        <v>250</v>
      </c>
      <c r="Q433">
        <v>716.1</v>
      </c>
      <c r="R433">
        <v>100</v>
      </c>
      <c r="S433">
        <v>949.4</v>
      </c>
      <c r="T433">
        <v>17398.05</v>
      </c>
      <c r="U433" t="s">
        <v>22</v>
      </c>
    </row>
    <row r="434" spans="1:21">
      <c r="A434">
        <v>432</v>
      </c>
      <c r="B434">
        <v>16800</v>
      </c>
      <c r="C434" s="8">
        <v>45022</v>
      </c>
      <c r="D434" t="s">
        <v>20</v>
      </c>
      <c r="E434" t="s">
        <v>455</v>
      </c>
      <c r="F434">
        <v>1109</v>
      </c>
      <c r="G434">
        <v>-553</v>
      </c>
      <c r="H434">
        <v>-33.2731648616125</v>
      </c>
      <c r="I434">
        <v>2464</v>
      </c>
      <c r="J434">
        <v>0</v>
      </c>
      <c r="K434">
        <v>602</v>
      </c>
      <c r="L434">
        <v>38.6</v>
      </c>
      <c r="M434">
        <v>6.8512602058928</v>
      </c>
      <c r="N434">
        <v>325900</v>
      </c>
      <c r="O434">
        <v>13250</v>
      </c>
      <c r="P434">
        <v>100</v>
      </c>
      <c r="Q434">
        <v>598.1</v>
      </c>
      <c r="R434">
        <v>100</v>
      </c>
      <c r="S434">
        <v>604</v>
      </c>
      <c r="T434">
        <v>17398.05</v>
      </c>
      <c r="U434" t="s">
        <v>22</v>
      </c>
    </row>
    <row r="435" spans="1:21">
      <c r="A435">
        <v>433</v>
      </c>
      <c r="B435">
        <v>16800</v>
      </c>
      <c r="C435" s="8">
        <v>45022</v>
      </c>
      <c r="D435" t="s">
        <v>20</v>
      </c>
      <c r="E435" t="s">
        <v>456</v>
      </c>
      <c r="F435">
        <v>91448</v>
      </c>
      <c r="G435">
        <v>17069</v>
      </c>
      <c r="H435">
        <v>22.9486817515697</v>
      </c>
      <c r="I435">
        <v>689404</v>
      </c>
      <c r="J435">
        <v>19.3</v>
      </c>
      <c r="K435">
        <v>2.3</v>
      </c>
      <c r="L435">
        <v>-6.25</v>
      </c>
      <c r="M435">
        <v>-73.0994152046784</v>
      </c>
      <c r="N435">
        <v>213450</v>
      </c>
      <c r="O435">
        <v>97700</v>
      </c>
      <c r="P435">
        <v>50</v>
      </c>
      <c r="Q435">
        <v>2.1</v>
      </c>
      <c r="R435">
        <v>950</v>
      </c>
      <c r="S435">
        <v>2.35</v>
      </c>
      <c r="T435">
        <v>17398.05</v>
      </c>
      <c r="U435" t="s">
        <v>24</v>
      </c>
    </row>
    <row r="436" spans="1:21">
      <c r="A436">
        <v>434</v>
      </c>
      <c r="B436">
        <v>16800</v>
      </c>
      <c r="C436" s="8">
        <v>45036</v>
      </c>
      <c r="D436" t="s">
        <v>20</v>
      </c>
      <c r="E436" t="s">
        <v>457</v>
      </c>
      <c r="F436">
        <v>1223</v>
      </c>
      <c r="G436">
        <v>584</v>
      </c>
      <c r="H436">
        <v>91.3928012519562</v>
      </c>
      <c r="I436">
        <v>2384</v>
      </c>
      <c r="J436">
        <v>14.21</v>
      </c>
      <c r="K436">
        <v>24.05</v>
      </c>
      <c r="L436">
        <v>-19.4</v>
      </c>
      <c r="M436">
        <v>-44.6490218642117</v>
      </c>
      <c r="N436">
        <v>32800</v>
      </c>
      <c r="O436">
        <v>15700</v>
      </c>
      <c r="P436">
        <v>200</v>
      </c>
      <c r="Q436">
        <v>24</v>
      </c>
      <c r="R436">
        <v>200</v>
      </c>
      <c r="S436">
        <v>24.1</v>
      </c>
      <c r="T436">
        <v>17398.05</v>
      </c>
      <c r="U436" t="s">
        <v>24</v>
      </c>
    </row>
    <row r="437" spans="1:21">
      <c r="A437">
        <v>435</v>
      </c>
      <c r="B437">
        <v>16800</v>
      </c>
      <c r="C437" s="8">
        <v>45036</v>
      </c>
      <c r="D437" t="s">
        <v>20</v>
      </c>
      <c r="E437" t="s">
        <v>458</v>
      </c>
      <c r="F437">
        <v>53</v>
      </c>
      <c r="G437">
        <v>1</v>
      </c>
      <c r="H437">
        <v>1.92307692307692</v>
      </c>
      <c r="I437">
        <v>4</v>
      </c>
      <c r="J437">
        <v>0</v>
      </c>
      <c r="K437">
        <v>625.25</v>
      </c>
      <c r="L437">
        <v>-71.2</v>
      </c>
      <c r="M437">
        <v>-10.2232751812765</v>
      </c>
      <c r="N437">
        <v>3800</v>
      </c>
      <c r="O437">
        <v>2900</v>
      </c>
      <c r="P437">
        <v>50</v>
      </c>
      <c r="Q437">
        <v>652.1</v>
      </c>
      <c r="R437">
        <v>100</v>
      </c>
      <c r="S437">
        <v>682.5</v>
      </c>
      <c r="T437">
        <v>17398.05</v>
      </c>
      <c r="U437" t="s">
        <v>22</v>
      </c>
    </row>
    <row r="438" spans="1:21">
      <c r="A438">
        <v>436</v>
      </c>
      <c r="B438">
        <v>16800</v>
      </c>
      <c r="C438" s="8">
        <v>45043</v>
      </c>
      <c r="D438" t="s">
        <v>20</v>
      </c>
      <c r="E438" t="s">
        <v>459</v>
      </c>
      <c r="F438">
        <v>31089</v>
      </c>
      <c r="G438">
        <v>3601</v>
      </c>
      <c r="H438">
        <v>13.1002619324796</v>
      </c>
      <c r="I438">
        <v>29967</v>
      </c>
      <c r="J438">
        <v>14.37</v>
      </c>
      <c r="K438">
        <v>40.1</v>
      </c>
      <c r="L438">
        <v>-18.75</v>
      </c>
      <c r="M438">
        <v>-31.8606627017842</v>
      </c>
      <c r="N438">
        <v>13250</v>
      </c>
      <c r="O438">
        <v>17550</v>
      </c>
      <c r="P438">
        <v>650</v>
      </c>
      <c r="Q438">
        <v>40</v>
      </c>
      <c r="R438">
        <v>400</v>
      </c>
      <c r="S438">
        <v>40.8</v>
      </c>
      <c r="T438">
        <v>17398.05</v>
      </c>
      <c r="U438" t="s">
        <v>24</v>
      </c>
    </row>
    <row r="439" spans="1:21">
      <c r="A439">
        <v>437</v>
      </c>
      <c r="B439">
        <v>16800</v>
      </c>
      <c r="C439" s="8">
        <v>45043</v>
      </c>
      <c r="D439" t="s">
        <v>20</v>
      </c>
      <c r="E439" t="s">
        <v>460</v>
      </c>
      <c r="F439">
        <v>4017</v>
      </c>
      <c r="G439">
        <v>-28</v>
      </c>
      <c r="H439">
        <v>-0.69221260815822</v>
      </c>
      <c r="I439">
        <v>1530</v>
      </c>
      <c r="J439">
        <v>8.34</v>
      </c>
      <c r="K439">
        <v>710.05</v>
      </c>
      <c r="L439">
        <v>14.55</v>
      </c>
      <c r="M439">
        <v>2.0920201294033</v>
      </c>
      <c r="N439">
        <v>6800</v>
      </c>
      <c r="O439">
        <v>6700</v>
      </c>
      <c r="P439">
        <v>50</v>
      </c>
      <c r="Q439">
        <v>706.5</v>
      </c>
      <c r="R439">
        <v>200</v>
      </c>
      <c r="S439">
        <v>713.9</v>
      </c>
      <c r="T439">
        <v>17398.05</v>
      </c>
      <c r="U439" t="s">
        <v>22</v>
      </c>
    </row>
    <row r="440" spans="1:21">
      <c r="A440">
        <v>438</v>
      </c>
      <c r="B440">
        <v>16800</v>
      </c>
      <c r="C440" s="8">
        <v>45050</v>
      </c>
      <c r="D440" t="s">
        <v>20</v>
      </c>
      <c r="E440" t="s">
        <v>461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1500</v>
      </c>
      <c r="O440">
        <v>0</v>
      </c>
      <c r="P440">
        <v>1500</v>
      </c>
      <c r="Q440">
        <v>45.5</v>
      </c>
      <c r="R440">
        <v>0</v>
      </c>
      <c r="S440">
        <v>0</v>
      </c>
      <c r="T440">
        <v>17398.05</v>
      </c>
      <c r="U440" t="s">
        <v>24</v>
      </c>
    </row>
    <row r="441" spans="1:21">
      <c r="A441">
        <v>439</v>
      </c>
      <c r="B441">
        <v>16800</v>
      </c>
      <c r="C441" s="8">
        <v>45071</v>
      </c>
      <c r="D441" t="s">
        <v>20</v>
      </c>
      <c r="E441" t="s">
        <v>462</v>
      </c>
      <c r="F441">
        <v>391</v>
      </c>
      <c r="G441">
        <v>-7</v>
      </c>
      <c r="H441">
        <v>-1.75879396984925</v>
      </c>
      <c r="I441">
        <v>105</v>
      </c>
      <c r="J441">
        <v>0</v>
      </c>
      <c r="K441">
        <v>827.25</v>
      </c>
      <c r="L441">
        <v>13.5</v>
      </c>
      <c r="M441">
        <v>1.65898617511521</v>
      </c>
      <c r="N441">
        <v>7700</v>
      </c>
      <c r="O441">
        <v>7600</v>
      </c>
      <c r="P441">
        <v>50</v>
      </c>
      <c r="Q441">
        <v>766</v>
      </c>
      <c r="R441">
        <v>100</v>
      </c>
      <c r="S441">
        <v>903.25</v>
      </c>
      <c r="T441">
        <v>17398.05</v>
      </c>
      <c r="U441" t="s">
        <v>22</v>
      </c>
    </row>
    <row r="442" spans="1:21">
      <c r="A442">
        <v>440</v>
      </c>
      <c r="B442">
        <v>16800</v>
      </c>
      <c r="C442" s="8">
        <v>45071</v>
      </c>
      <c r="D442" t="s">
        <v>20</v>
      </c>
      <c r="E442" t="s">
        <v>463</v>
      </c>
      <c r="F442">
        <v>4306</v>
      </c>
      <c r="G442">
        <v>1220</v>
      </c>
      <c r="H442">
        <v>39.5333765392093</v>
      </c>
      <c r="I442">
        <v>4020</v>
      </c>
      <c r="J442">
        <v>14.85</v>
      </c>
      <c r="K442">
        <v>100</v>
      </c>
      <c r="L442">
        <v>-21.7</v>
      </c>
      <c r="M442">
        <v>-17.8307313064914</v>
      </c>
      <c r="N442">
        <v>6450</v>
      </c>
      <c r="O442">
        <v>5600</v>
      </c>
      <c r="P442">
        <v>50</v>
      </c>
      <c r="Q442">
        <v>97.1</v>
      </c>
      <c r="R442">
        <v>200</v>
      </c>
      <c r="S442">
        <v>100.05</v>
      </c>
      <c r="T442">
        <v>17398.05</v>
      </c>
      <c r="U442" t="s">
        <v>24</v>
      </c>
    </row>
    <row r="443" spans="1:21">
      <c r="A443">
        <v>441</v>
      </c>
      <c r="B443">
        <v>16800</v>
      </c>
      <c r="C443" s="8">
        <v>45106</v>
      </c>
      <c r="D443" t="s">
        <v>20</v>
      </c>
      <c r="E443" t="s">
        <v>464</v>
      </c>
      <c r="F443">
        <v>109</v>
      </c>
      <c r="G443">
        <v>109</v>
      </c>
      <c r="H443">
        <v>0</v>
      </c>
      <c r="I443">
        <v>150</v>
      </c>
      <c r="J443">
        <v>0</v>
      </c>
      <c r="K443">
        <v>174</v>
      </c>
      <c r="L443">
        <v>-197.25</v>
      </c>
      <c r="M443">
        <v>-53.1313131313131</v>
      </c>
      <c r="N443">
        <v>4150</v>
      </c>
      <c r="O443">
        <v>2200</v>
      </c>
      <c r="P443">
        <v>600</v>
      </c>
      <c r="Q443">
        <v>174</v>
      </c>
      <c r="R443">
        <v>50</v>
      </c>
      <c r="S443">
        <v>175</v>
      </c>
      <c r="T443">
        <v>17398.05</v>
      </c>
      <c r="U443" t="s">
        <v>24</v>
      </c>
    </row>
    <row r="444" spans="1:21">
      <c r="A444">
        <v>442</v>
      </c>
      <c r="B444">
        <v>16800</v>
      </c>
      <c r="C444" s="8">
        <v>45106</v>
      </c>
      <c r="D444" t="s">
        <v>20</v>
      </c>
      <c r="E444" t="s">
        <v>465</v>
      </c>
      <c r="F444">
        <v>21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2300</v>
      </c>
      <c r="O444">
        <v>2400</v>
      </c>
      <c r="P444">
        <v>500</v>
      </c>
      <c r="Q444">
        <v>904.35</v>
      </c>
      <c r="R444">
        <v>500</v>
      </c>
      <c r="S444">
        <v>947.4</v>
      </c>
      <c r="T444">
        <v>17398.05</v>
      </c>
      <c r="U444" t="s">
        <v>22</v>
      </c>
    </row>
    <row r="445" spans="1:21">
      <c r="A445">
        <v>443</v>
      </c>
      <c r="B445">
        <v>16800</v>
      </c>
      <c r="C445" s="8">
        <v>45029</v>
      </c>
      <c r="D445" t="s">
        <v>20</v>
      </c>
      <c r="E445" t="s">
        <v>466</v>
      </c>
      <c r="F445">
        <v>9474</v>
      </c>
      <c r="G445">
        <v>3292</v>
      </c>
      <c r="H445">
        <v>53.25137495956</v>
      </c>
      <c r="I445">
        <v>40112</v>
      </c>
      <c r="J445">
        <v>14.44</v>
      </c>
      <c r="K445">
        <v>9.8</v>
      </c>
      <c r="L445">
        <v>-14.6</v>
      </c>
      <c r="M445">
        <v>-59.8360655737705</v>
      </c>
      <c r="N445">
        <v>128050</v>
      </c>
      <c r="O445">
        <v>23450</v>
      </c>
      <c r="P445">
        <v>50</v>
      </c>
      <c r="Q445">
        <v>9.65</v>
      </c>
      <c r="R445">
        <v>50</v>
      </c>
      <c r="S445">
        <v>9.95</v>
      </c>
      <c r="T445">
        <v>17398.05</v>
      </c>
      <c r="U445" t="s">
        <v>24</v>
      </c>
    </row>
    <row r="446" spans="1:21">
      <c r="A446">
        <v>444</v>
      </c>
      <c r="B446">
        <v>16800</v>
      </c>
      <c r="C446" s="8">
        <v>45029</v>
      </c>
      <c r="D446" t="s">
        <v>20</v>
      </c>
      <c r="E446" t="s">
        <v>467</v>
      </c>
      <c r="F446">
        <v>330</v>
      </c>
      <c r="G446">
        <v>3</v>
      </c>
      <c r="H446">
        <v>0.917431192660551</v>
      </c>
      <c r="I446">
        <v>138</v>
      </c>
      <c r="J446">
        <v>0</v>
      </c>
      <c r="K446">
        <v>625.8</v>
      </c>
      <c r="L446">
        <v>28.8</v>
      </c>
      <c r="M446">
        <v>4.82412060301507</v>
      </c>
      <c r="N446">
        <v>21600</v>
      </c>
      <c r="O446">
        <v>4150</v>
      </c>
      <c r="P446">
        <v>2250</v>
      </c>
      <c r="Q446">
        <v>562.65</v>
      </c>
      <c r="R446">
        <v>300</v>
      </c>
      <c r="S446">
        <v>628.1</v>
      </c>
      <c r="T446">
        <v>17398.05</v>
      </c>
      <c r="U446" t="s">
        <v>22</v>
      </c>
    </row>
    <row r="447" spans="1:21">
      <c r="A447">
        <v>445</v>
      </c>
      <c r="B447">
        <v>16850</v>
      </c>
      <c r="C447" s="8">
        <v>45029</v>
      </c>
      <c r="D447" t="s">
        <v>20</v>
      </c>
      <c r="E447" t="s">
        <v>468</v>
      </c>
      <c r="F447">
        <v>2572</v>
      </c>
      <c r="G447">
        <v>1058</v>
      </c>
      <c r="H447">
        <v>69.8811096433289</v>
      </c>
      <c r="I447">
        <v>15875</v>
      </c>
      <c r="J447">
        <v>0</v>
      </c>
      <c r="K447">
        <v>11.65</v>
      </c>
      <c r="L447">
        <v>-16.8</v>
      </c>
      <c r="M447">
        <v>-59.0509666080844</v>
      </c>
      <c r="N447">
        <v>131650</v>
      </c>
      <c r="O447">
        <v>11400</v>
      </c>
      <c r="P447">
        <v>50</v>
      </c>
      <c r="Q447">
        <v>11.55</v>
      </c>
      <c r="R447">
        <v>4500</v>
      </c>
      <c r="S447">
        <v>11.75</v>
      </c>
      <c r="T447">
        <v>17398.05</v>
      </c>
      <c r="U447" t="s">
        <v>24</v>
      </c>
    </row>
    <row r="448" spans="1:21">
      <c r="A448">
        <v>446</v>
      </c>
      <c r="B448">
        <v>16850</v>
      </c>
      <c r="C448" s="8">
        <v>45029</v>
      </c>
      <c r="D448" t="s">
        <v>20</v>
      </c>
      <c r="E448" t="s">
        <v>469</v>
      </c>
      <c r="F448">
        <v>85</v>
      </c>
      <c r="G448">
        <v>3</v>
      </c>
      <c r="H448">
        <v>3.65853658536585</v>
      </c>
      <c r="I448">
        <v>10</v>
      </c>
      <c r="J448">
        <v>0</v>
      </c>
      <c r="K448">
        <v>548.15</v>
      </c>
      <c r="L448">
        <v>-55.25</v>
      </c>
      <c r="M448">
        <v>-9.1564468014584</v>
      </c>
      <c r="N448">
        <v>11750</v>
      </c>
      <c r="O448">
        <v>4150</v>
      </c>
      <c r="P448">
        <v>1000</v>
      </c>
      <c r="Q448">
        <v>510.95</v>
      </c>
      <c r="R448">
        <v>150</v>
      </c>
      <c r="S448">
        <v>579.25</v>
      </c>
      <c r="T448">
        <v>17398.05</v>
      </c>
      <c r="U448" t="s">
        <v>22</v>
      </c>
    </row>
    <row r="449" spans="1:21">
      <c r="A449">
        <v>447</v>
      </c>
      <c r="B449">
        <v>16850</v>
      </c>
      <c r="C449" s="8">
        <v>45036</v>
      </c>
      <c r="D449" t="s">
        <v>20</v>
      </c>
      <c r="E449" t="s">
        <v>470</v>
      </c>
      <c r="F449">
        <v>111</v>
      </c>
      <c r="G449">
        <v>87</v>
      </c>
      <c r="H449">
        <v>362.5</v>
      </c>
      <c r="I449">
        <v>362</v>
      </c>
      <c r="J449">
        <v>0</v>
      </c>
      <c r="K449">
        <v>27.55</v>
      </c>
      <c r="L449">
        <v>-22.45</v>
      </c>
      <c r="M449">
        <v>-44.9</v>
      </c>
      <c r="N449">
        <v>13250</v>
      </c>
      <c r="O449">
        <v>7800</v>
      </c>
      <c r="P449">
        <v>50</v>
      </c>
      <c r="Q449">
        <v>27.4</v>
      </c>
      <c r="R449">
        <v>250</v>
      </c>
      <c r="S449">
        <v>28</v>
      </c>
      <c r="T449">
        <v>17398.05</v>
      </c>
      <c r="U449" t="s">
        <v>24</v>
      </c>
    </row>
    <row r="450" spans="1:21">
      <c r="A450">
        <v>448</v>
      </c>
      <c r="B450">
        <v>16850</v>
      </c>
      <c r="C450" s="8">
        <v>45036</v>
      </c>
      <c r="D450" t="s">
        <v>20</v>
      </c>
      <c r="E450" t="s">
        <v>471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2250</v>
      </c>
      <c r="O450">
        <v>2250</v>
      </c>
      <c r="P450">
        <v>50</v>
      </c>
      <c r="Q450">
        <v>540.35</v>
      </c>
      <c r="R450">
        <v>1750</v>
      </c>
      <c r="S450">
        <v>690.7</v>
      </c>
      <c r="T450">
        <v>17398.05</v>
      </c>
      <c r="U450" t="s">
        <v>22</v>
      </c>
    </row>
    <row r="451" spans="1:21">
      <c r="A451">
        <v>449</v>
      </c>
      <c r="B451">
        <v>16850</v>
      </c>
      <c r="C451" s="8">
        <v>45050</v>
      </c>
      <c r="D451" t="s">
        <v>20</v>
      </c>
      <c r="E451" t="s">
        <v>472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1500</v>
      </c>
      <c r="O451">
        <v>0</v>
      </c>
      <c r="P451">
        <v>1500</v>
      </c>
      <c r="Q451">
        <v>50</v>
      </c>
      <c r="R451">
        <v>0</v>
      </c>
      <c r="S451">
        <v>0</v>
      </c>
      <c r="T451">
        <v>17398.05</v>
      </c>
      <c r="U451" t="s">
        <v>24</v>
      </c>
    </row>
    <row r="452" spans="1:21">
      <c r="A452">
        <v>450</v>
      </c>
      <c r="B452">
        <v>16850</v>
      </c>
      <c r="C452" s="8">
        <v>45071</v>
      </c>
      <c r="D452" t="s">
        <v>20</v>
      </c>
      <c r="E452" t="s">
        <v>473</v>
      </c>
      <c r="F452">
        <v>140</v>
      </c>
      <c r="G452">
        <v>7</v>
      </c>
      <c r="H452">
        <v>5.26315789473684</v>
      </c>
      <c r="I452">
        <v>136</v>
      </c>
      <c r="J452">
        <v>0</v>
      </c>
      <c r="K452">
        <v>109</v>
      </c>
      <c r="L452">
        <v>-22.25</v>
      </c>
      <c r="M452">
        <v>-16.952380952381</v>
      </c>
      <c r="N452">
        <v>7000</v>
      </c>
      <c r="O452">
        <v>1050</v>
      </c>
      <c r="P452">
        <v>100</v>
      </c>
      <c r="Q452">
        <v>108</v>
      </c>
      <c r="R452">
        <v>100</v>
      </c>
      <c r="S452">
        <v>109</v>
      </c>
      <c r="T452">
        <v>17398.05</v>
      </c>
      <c r="U452" t="s">
        <v>24</v>
      </c>
    </row>
    <row r="453" spans="1:21">
      <c r="A453">
        <v>451</v>
      </c>
      <c r="B453">
        <v>16850</v>
      </c>
      <c r="C453" s="8">
        <v>45071</v>
      </c>
      <c r="D453" t="s">
        <v>20</v>
      </c>
      <c r="E453" t="s">
        <v>474</v>
      </c>
      <c r="F453">
        <v>94</v>
      </c>
      <c r="G453">
        <v>10</v>
      </c>
      <c r="H453">
        <v>11.9047619047619</v>
      </c>
      <c r="I453">
        <v>21</v>
      </c>
      <c r="J453">
        <v>0</v>
      </c>
      <c r="K453">
        <v>749.7</v>
      </c>
      <c r="L453">
        <v>-17.8</v>
      </c>
      <c r="M453">
        <v>-2.31921824104234</v>
      </c>
      <c r="N453">
        <v>2050</v>
      </c>
      <c r="O453">
        <v>2200</v>
      </c>
      <c r="P453">
        <v>250</v>
      </c>
      <c r="Q453">
        <v>634.15</v>
      </c>
      <c r="R453">
        <v>1750</v>
      </c>
      <c r="S453">
        <v>880.25</v>
      </c>
      <c r="T453">
        <v>17398.05</v>
      </c>
      <c r="U453" t="s">
        <v>22</v>
      </c>
    </row>
    <row r="454" spans="1:21">
      <c r="A454">
        <v>452</v>
      </c>
      <c r="B454">
        <v>16850</v>
      </c>
      <c r="C454" s="8">
        <v>45106</v>
      </c>
      <c r="D454" t="s">
        <v>20</v>
      </c>
      <c r="E454" t="s">
        <v>475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1500</v>
      </c>
      <c r="O454">
        <v>0</v>
      </c>
      <c r="P454">
        <v>750</v>
      </c>
      <c r="Q454">
        <v>140.05</v>
      </c>
      <c r="R454">
        <v>0</v>
      </c>
      <c r="S454">
        <v>0</v>
      </c>
      <c r="T454">
        <v>17398.05</v>
      </c>
      <c r="U454" t="s">
        <v>24</v>
      </c>
    </row>
    <row r="455" spans="1:21">
      <c r="A455">
        <v>453</v>
      </c>
      <c r="B455">
        <v>16850</v>
      </c>
      <c r="C455" s="8">
        <v>45022</v>
      </c>
      <c r="D455" t="s">
        <v>20</v>
      </c>
      <c r="E455" t="s">
        <v>476</v>
      </c>
      <c r="F455">
        <v>312</v>
      </c>
      <c r="G455">
        <v>-88</v>
      </c>
      <c r="H455">
        <v>-22</v>
      </c>
      <c r="I455">
        <v>592</v>
      </c>
      <c r="J455">
        <v>0</v>
      </c>
      <c r="K455">
        <v>554.3</v>
      </c>
      <c r="L455">
        <v>35.9</v>
      </c>
      <c r="M455">
        <v>6.92515432098765</v>
      </c>
      <c r="N455">
        <v>35950</v>
      </c>
      <c r="O455">
        <v>10650</v>
      </c>
      <c r="P455">
        <v>100</v>
      </c>
      <c r="Q455">
        <v>522.1</v>
      </c>
      <c r="R455">
        <v>300</v>
      </c>
      <c r="S455">
        <v>553.55</v>
      </c>
      <c r="T455">
        <v>17398.05</v>
      </c>
      <c r="U455" t="s">
        <v>22</v>
      </c>
    </row>
    <row r="456" spans="1:21">
      <c r="A456">
        <v>454</v>
      </c>
      <c r="B456">
        <v>16850</v>
      </c>
      <c r="C456" s="8">
        <v>45022</v>
      </c>
      <c r="D456" t="s">
        <v>20</v>
      </c>
      <c r="E456" t="s">
        <v>477</v>
      </c>
      <c r="F456">
        <v>42696</v>
      </c>
      <c r="G456">
        <v>8577</v>
      </c>
      <c r="H456">
        <v>25.1384858876286</v>
      </c>
      <c r="I456">
        <v>510595</v>
      </c>
      <c r="J456">
        <v>18.47</v>
      </c>
      <c r="K456">
        <v>2.55</v>
      </c>
      <c r="L456">
        <v>-7.55</v>
      </c>
      <c r="M456">
        <v>-74.7524752475248</v>
      </c>
      <c r="N456">
        <v>202750</v>
      </c>
      <c r="O456">
        <v>48250</v>
      </c>
      <c r="P456">
        <v>1400</v>
      </c>
      <c r="Q456">
        <v>2.55</v>
      </c>
      <c r="R456">
        <v>650</v>
      </c>
      <c r="S456">
        <v>2.75</v>
      </c>
      <c r="T456">
        <v>17398.05</v>
      </c>
      <c r="U456" t="s">
        <v>24</v>
      </c>
    </row>
    <row r="457" spans="1:21">
      <c r="A457">
        <v>455</v>
      </c>
      <c r="B457">
        <v>16850</v>
      </c>
      <c r="C457" s="8">
        <v>45043</v>
      </c>
      <c r="D457" t="s">
        <v>20</v>
      </c>
      <c r="E457" t="s">
        <v>478</v>
      </c>
      <c r="F457">
        <v>1347</v>
      </c>
      <c r="G457">
        <v>300</v>
      </c>
      <c r="H457">
        <v>28.6532951289398</v>
      </c>
      <c r="I457">
        <v>3283</v>
      </c>
      <c r="J457">
        <v>14.18</v>
      </c>
      <c r="K457">
        <v>45.9</v>
      </c>
      <c r="L457">
        <v>-20.2</v>
      </c>
      <c r="M457">
        <v>-30.5597579425113</v>
      </c>
      <c r="N457">
        <v>7850</v>
      </c>
      <c r="O457">
        <v>1800</v>
      </c>
      <c r="P457">
        <v>50</v>
      </c>
      <c r="Q457">
        <v>44.45</v>
      </c>
      <c r="R457">
        <v>200</v>
      </c>
      <c r="S457">
        <v>50</v>
      </c>
      <c r="T457">
        <v>17398.05</v>
      </c>
      <c r="U457" t="s">
        <v>24</v>
      </c>
    </row>
    <row r="458" spans="1:21">
      <c r="A458">
        <v>456</v>
      </c>
      <c r="B458">
        <v>16850</v>
      </c>
      <c r="C458" s="8">
        <v>45043</v>
      </c>
      <c r="D458" t="s">
        <v>20</v>
      </c>
      <c r="E458" t="s">
        <v>479</v>
      </c>
      <c r="F458">
        <v>337</v>
      </c>
      <c r="G458">
        <v>31</v>
      </c>
      <c r="H458">
        <v>10.1307189542484</v>
      </c>
      <c r="I458">
        <v>47</v>
      </c>
      <c r="J458">
        <v>0</v>
      </c>
      <c r="K458">
        <v>671.45</v>
      </c>
      <c r="L458">
        <v>12.5500000000001</v>
      </c>
      <c r="M458">
        <v>1.90468963423889</v>
      </c>
      <c r="N458">
        <v>6450</v>
      </c>
      <c r="O458">
        <v>4000</v>
      </c>
      <c r="P458">
        <v>350</v>
      </c>
      <c r="Q458">
        <v>653.35</v>
      </c>
      <c r="R458">
        <v>50</v>
      </c>
      <c r="S458">
        <v>676.05</v>
      </c>
      <c r="T458">
        <v>17398.05</v>
      </c>
      <c r="U458" t="s">
        <v>22</v>
      </c>
    </row>
    <row r="459" spans="1:21">
      <c r="A459">
        <v>457</v>
      </c>
      <c r="B459">
        <v>16900</v>
      </c>
      <c r="C459" s="8">
        <v>45036</v>
      </c>
      <c r="D459" t="s">
        <v>20</v>
      </c>
      <c r="E459" t="s">
        <v>480</v>
      </c>
      <c r="F459">
        <v>673</v>
      </c>
      <c r="G459">
        <v>351</v>
      </c>
      <c r="H459">
        <v>109.006211180124</v>
      </c>
      <c r="I459">
        <v>1267</v>
      </c>
      <c r="J459">
        <v>13.84</v>
      </c>
      <c r="K459">
        <v>32.35</v>
      </c>
      <c r="L459">
        <v>-22</v>
      </c>
      <c r="M459">
        <v>-40.4783808647654</v>
      </c>
      <c r="N459">
        <v>13700</v>
      </c>
      <c r="O459">
        <v>7250</v>
      </c>
      <c r="P459">
        <v>50</v>
      </c>
      <c r="Q459">
        <v>31.9</v>
      </c>
      <c r="R459">
        <v>100</v>
      </c>
      <c r="S459">
        <v>32.85</v>
      </c>
      <c r="T459">
        <v>17398.05</v>
      </c>
      <c r="U459" t="s">
        <v>24</v>
      </c>
    </row>
    <row r="460" spans="1:21">
      <c r="A460">
        <v>458</v>
      </c>
      <c r="B460">
        <v>16900</v>
      </c>
      <c r="C460" s="8">
        <v>45036</v>
      </c>
      <c r="D460" t="s">
        <v>20</v>
      </c>
      <c r="E460" t="s">
        <v>481</v>
      </c>
      <c r="F460">
        <v>111</v>
      </c>
      <c r="G460">
        <v>-3</v>
      </c>
      <c r="H460">
        <v>-2.63157894736842</v>
      </c>
      <c r="I460">
        <v>16</v>
      </c>
      <c r="J460">
        <v>0</v>
      </c>
      <c r="K460">
        <v>561</v>
      </c>
      <c r="L460">
        <v>17.85</v>
      </c>
      <c r="M460">
        <v>3.28638497652583</v>
      </c>
      <c r="N460">
        <v>11400</v>
      </c>
      <c r="O460">
        <v>2450</v>
      </c>
      <c r="P460">
        <v>50</v>
      </c>
      <c r="Q460">
        <v>492.45</v>
      </c>
      <c r="R460">
        <v>50</v>
      </c>
      <c r="S460">
        <v>584.05</v>
      </c>
      <c r="T460">
        <v>17398.05</v>
      </c>
      <c r="U460" t="s">
        <v>22</v>
      </c>
    </row>
    <row r="461" spans="1:21">
      <c r="A461">
        <v>459</v>
      </c>
      <c r="B461">
        <v>16900</v>
      </c>
      <c r="C461" s="8">
        <v>45071</v>
      </c>
      <c r="D461" t="s">
        <v>20</v>
      </c>
      <c r="E461" t="s">
        <v>482</v>
      </c>
      <c r="F461">
        <v>278</v>
      </c>
      <c r="G461">
        <v>-14</v>
      </c>
      <c r="H461">
        <v>-4.79452054794521</v>
      </c>
      <c r="I461">
        <v>44</v>
      </c>
      <c r="J461">
        <v>7.11</v>
      </c>
      <c r="K461">
        <v>749.5</v>
      </c>
      <c r="L461">
        <v>27.75</v>
      </c>
      <c r="M461">
        <v>3.84482161413232</v>
      </c>
      <c r="N461">
        <v>6200</v>
      </c>
      <c r="O461">
        <v>5200</v>
      </c>
      <c r="P461">
        <v>900</v>
      </c>
      <c r="Q461">
        <v>713.7</v>
      </c>
      <c r="R461">
        <v>50</v>
      </c>
      <c r="S461">
        <v>760.7</v>
      </c>
      <c r="T461">
        <v>17398.05</v>
      </c>
      <c r="U461" t="s">
        <v>22</v>
      </c>
    </row>
    <row r="462" spans="1:21">
      <c r="A462">
        <v>460</v>
      </c>
      <c r="B462">
        <v>16900</v>
      </c>
      <c r="C462" s="8">
        <v>45071</v>
      </c>
      <c r="D462" t="s">
        <v>20</v>
      </c>
      <c r="E462" t="s">
        <v>483</v>
      </c>
      <c r="F462">
        <v>1775</v>
      </c>
      <c r="G462">
        <v>659</v>
      </c>
      <c r="H462">
        <v>59.0501792114695</v>
      </c>
      <c r="I462">
        <v>2148</v>
      </c>
      <c r="J462">
        <v>14.7</v>
      </c>
      <c r="K462">
        <v>117</v>
      </c>
      <c r="L462">
        <v>-24.45</v>
      </c>
      <c r="M462">
        <v>-17.2852598091198</v>
      </c>
      <c r="N462">
        <v>5800</v>
      </c>
      <c r="O462">
        <v>5150</v>
      </c>
      <c r="P462">
        <v>50</v>
      </c>
      <c r="Q462">
        <v>117.05</v>
      </c>
      <c r="R462">
        <v>50</v>
      </c>
      <c r="S462">
        <v>118</v>
      </c>
      <c r="T462">
        <v>17398.05</v>
      </c>
      <c r="U462" t="s">
        <v>24</v>
      </c>
    </row>
    <row r="463" spans="1:21">
      <c r="A463">
        <v>461</v>
      </c>
      <c r="B463">
        <v>16900</v>
      </c>
      <c r="C463" s="8">
        <v>45050</v>
      </c>
      <c r="D463" t="s">
        <v>20</v>
      </c>
      <c r="E463" t="s">
        <v>484</v>
      </c>
      <c r="F463">
        <v>35</v>
      </c>
      <c r="G463">
        <v>-7</v>
      </c>
      <c r="H463">
        <v>-16.6666666666667</v>
      </c>
      <c r="I463">
        <v>61</v>
      </c>
      <c r="J463">
        <v>0</v>
      </c>
      <c r="K463">
        <v>71.55</v>
      </c>
      <c r="L463">
        <v>-34.45</v>
      </c>
      <c r="M463">
        <v>-32.5</v>
      </c>
      <c r="N463">
        <v>3950</v>
      </c>
      <c r="O463">
        <v>4250</v>
      </c>
      <c r="P463">
        <v>50</v>
      </c>
      <c r="Q463">
        <v>67.9</v>
      </c>
      <c r="R463">
        <v>50</v>
      </c>
      <c r="S463">
        <v>71.6</v>
      </c>
      <c r="T463">
        <v>17398.05</v>
      </c>
      <c r="U463" t="s">
        <v>24</v>
      </c>
    </row>
    <row r="464" spans="1:21">
      <c r="A464">
        <v>462</v>
      </c>
      <c r="B464">
        <v>16900</v>
      </c>
      <c r="C464" s="8">
        <v>45029</v>
      </c>
      <c r="D464" t="s">
        <v>20</v>
      </c>
      <c r="E464" t="s">
        <v>485</v>
      </c>
      <c r="F464">
        <v>8830</v>
      </c>
      <c r="G464">
        <v>2735</v>
      </c>
      <c r="H464">
        <v>44.8728465955701</v>
      </c>
      <c r="I464">
        <v>36079</v>
      </c>
      <c r="J464">
        <v>13.8</v>
      </c>
      <c r="K464">
        <v>14</v>
      </c>
      <c r="L464">
        <v>-19</v>
      </c>
      <c r="M464">
        <v>-57.5757575757576</v>
      </c>
      <c r="N464">
        <v>53200</v>
      </c>
      <c r="O464">
        <v>39500</v>
      </c>
      <c r="P464">
        <v>150</v>
      </c>
      <c r="Q464">
        <v>14</v>
      </c>
      <c r="R464">
        <v>150</v>
      </c>
      <c r="S464">
        <v>14.75</v>
      </c>
      <c r="T464">
        <v>17398.05</v>
      </c>
      <c r="U464" t="s">
        <v>24</v>
      </c>
    </row>
    <row r="465" spans="1:21">
      <c r="A465">
        <v>463</v>
      </c>
      <c r="B465">
        <v>16900</v>
      </c>
      <c r="C465" s="8">
        <v>45029</v>
      </c>
      <c r="D465" t="s">
        <v>20</v>
      </c>
      <c r="E465" t="s">
        <v>486</v>
      </c>
      <c r="F465">
        <v>489</v>
      </c>
      <c r="G465">
        <v>-41</v>
      </c>
      <c r="H465">
        <v>-7.73584905660377</v>
      </c>
      <c r="I465">
        <v>265</v>
      </c>
      <c r="J465">
        <v>0</v>
      </c>
      <c r="K465">
        <v>531.95</v>
      </c>
      <c r="L465">
        <v>24.95</v>
      </c>
      <c r="M465">
        <v>4.92110453648916</v>
      </c>
      <c r="N465">
        <v>25050</v>
      </c>
      <c r="O465">
        <v>8900</v>
      </c>
      <c r="P465">
        <v>2200</v>
      </c>
      <c r="Q465">
        <v>459.55</v>
      </c>
      <c r="R465">
        <v>450</v>
      </c>
      <c r="S465">
        <v>574.3</v>
      </c>
      <c r="T465">
        <v>17398.05</v>
      </c>
      <c r="U465" t="s">
        <v>22</v>
      </c>
    </row>
    <row r="466" spans="1:21">
      <c r="A466">
        <v>464</v>
      </c>
      <c r="B466">
        <v>16900</v>
      </c>
      <c r="C466" s="8">
        <v>45106</v>
      </c>
      <c r="D466" t="s">
        <v>20</v>
      </c>
      <c r="E466" t="s">
        <v>487</v>
      </c>
      <c r="F466">
        <v>97</v>
      </c>
      <c r="G466">
        <v>47</v>
      </c>
      <c r="H466">
        <v>94</v>
      </c>
      <c r="I466">
        <v>129</v>
      </c>
      <c r="J466">
        <v>0</v>
      </c>
      <c r="K466">
        <v>197.25</v>
      </c>
      <c r="L466">
        <v>-14.55</v>
      </c>
      <c r="M466">
        <v>-6.86968838526913</v>
      </c>
      <c r="N466">
        <v>3550</v>
      </c>
      <c r="O466">
        <v>3400</v>
      </c>
      <c r="P466">
        <v>100</v>
      </c>
      <c r="Q466">
        <v>173.65</v>
      </c>
      <c r="R466">
        <v>100</v>
      </c>
      <c r="S466">
        <v>197.75</v>
      </c>
      <c r="T466">
        <v>17398.05</v>
      </c>
      <c r="U466" t="s">
        <v>24</v>
      </c>
    </row>
    <row r="467" spans="1:21">
      <c r="A467">
        <v>465</v>
      </c>
      <c r="B467">
        <v>16900</v>
      </c>
      <c r="C467" s="8">
        <v>45106</v>
      </c>
      <c r="D467" t="s">
        <v>20</v>
      </c>
      <c r="E467" t="s">
        <v>488</v>
      </c>
      <c r="F467">
        <v>26</v>
      </c>
      <c r="G467">
        <v>0</v>
      </c>
      <c r="H467">
        <v>0</v>
      </c>
      <c r="I467">
        <v>1</v>
      </c>
      <c r="J467">
        <v>0</v>
      </c>
      <c r="K467">
        <v>820.25</v>
      </c>
      <c r="L467">
        <v>-13.4</v>
      </c>
      <c r="M467">
        <v>-1.607389192107</v>
      </c>
      <c r="N467">
        <v>1350</v>
      </c>
      <c r="O467">
        <v>2400</v>
      </c>
      <c r="P467">
        <v>650</v>
      </c>
      <c r="Q467">
        <v>653.45</v>
      </c>
      <c r="R467">
        <v>500</v>
      </c>
      <c r="S467">
        <v>873.25</v>
      </c>
      <c r="T467">
        <v>17398.05</v>
      </c>
      <c r="U467" t="s">
        <v>22</v>
      </c>
    </row>
    <row r="468" spans="1:21">
      <c r="A468">
        <v>466</v>
      </c>
      <c r="B468">
        <v>16900</v>
      </c>
      <c r="C468" s="8">
        <v>45022</v>
      </c>
      <c r="D468" t="s">
        <v>20</v>
      </c>
      <c r="E468" t="s">
        <v>489</v>
      </c>
      <c r="F468">
        <v>71509</v>
      </c>
      <c r="G468">
        <v>12479</v>
      </c>
      <c r="H468">
        <v>21.1400982551245</v>
      </c>
      <c r="I468">
        <v>903356</v>
      </c>
      <c r="J468">
        <v>17.37</v>
      </c>
      <c r="K468">
        <v>2.7</v>
      </c>
      <c r="L468">
        <v>-9.5</v>
      </c>
      <c r="M468">
        <v>-77.8688524590164</v>
      </c>
      <c r="N468">
        <v>303200</v>
      </c>
      <c r="O468">
        <v>192500</v>
      </c>
      <c r="P468">
        <v>500</v>
      </c>
      <c r="Q468">
        <v>2.7</v>
      </c>
      <c r="R468">
        <v>150</v>
      </c>
      <c r="S468">
        <v>2.95</v>
      </c>
      <c r="T468">
        <v>17398.05</v>
      </c>
      <c r="U468" t="s">
        <v>24</v>
      </c>
    </row>
    <row r="469" spans="1:21">
      <c r="A469">
        <v>467</v>
      </c>
      <c r="B469">
        <v>16900</v>
      </c>
      <c r="C469" s="8">
        <v>45022</v>
      </c>
      <c r="D469" t="s">
        <v>20</v>
      </c>
      <c r="E469" t="s">
        <v>490</v>
      </c>
      <c r="F469">
        <v>4015</v>
      </c>
      <c r="G469">
        <v>-461</v>
      </c>
      <c r="H469">
        <v>-10.2993744414656</v>
      </c>
      <c r="I469">
        <v>3953</v>
      </c>
      <c r="J469">
        <v>0</v>
      </c>
      <c r="K469">
        <v>501.75</v>
      </c>
      <c r="L469">
        <v>30.8</v>
      </c>
      <c r="M469">
        <v>6.53997239622041</v>
      </c>
      <c r="N469">
        <v>65050</v>
      </c>
      <c r="O469">
        <v>11300</v>
      </c>
      <c r="P469">
        <v>100</v>
      </c>
      <c r="Q469">
        <v>498.9</v>
      </c>
      <c r="R469">
        <v>100</v>
      </c>
      <c r="S469">
        <v>502.65</v>
      </c>
      <c r="T469">
        <v>17398.05</v>
      </c>
      <c r="U469" t="s">
        <v>22</v>
      </c>
    </row>
    <row r="470" spans="1:21">
      <c r="A470">
        <v>468</v>
      </c>
      <c r="B470">
        <v>16900</v>
      </c>
      <c r="C470" s="8">
        <v>45043</v>
      </c>
      <c r="D470" t="s">
        <v>20</v>
      </c>
      <c r="E470" t="s">
        <v>491</v>
      </c>
      <c r="F470">
        <v>8497</v>
      </c>
      <c r="G470">
        <v>-214</v>
      </c>
      <c r="H470">
        <v>-2.45666398806107</v>
      </c>
      <c r="I470">
        <v>1842</v>
      </c>
      <c r="J470">
        <v>9.71</v>
      </c>
      <c r="K470">
        <v>625.15</v>
      </c>
      <c r="L470">
        <v>7.35000000000002</v>
      </c>
      <c r="M470">
        <v>1.18970540628035</v>
      </c>
      <c r="N470">
        <v>9150</v>
      </c>
      <c r="O470">
        <v>7700</v>
      </c>
      <c r="P470">
        <v>50</v>
      </c>
      <c r="Q470">
        <v>617.1</v>
      </c>
      <c r="R470">
        <v>200</v>
      </c>
      <c r="S470">
        <v>625.2</v>
      </c>
      <c r="T470">
        <v>17398.05</v>
      </c>
      <c r="U470" t="s">
        <v>22</v>
      </c>
    </row>
    <row r="471" spans="1:21">
      <c r="A471">
        <v>469</v>
      </c>
      <c r="B471">
        <v>16900</v>
      </c>
      <c r="C471" s="8">
        <v>45043</v>
      </c>
      <c r="D471" t="s">
        <v>20</v>
      </c>
      <c r="E471" t="s">
        <v>492</v>
      </c>
      <c r="F471">
        <v>19408</v>
      </c>
      <c r="G471">
        <v>410</v>
      </c>
      <c r="H471">
        <v>2.15812190756922</v>
      </c>
      <c r="I471">
        <v>20277</v>
      </c>
      <c r="J471">
        <v>0</v>
      </c>
      <c r="K471">
        <v>51.6</v>
      </c>
      <c r="L471">
        <v>-20.85</v>
      </c>
      <c r="M471">
        <v>-28.7784679089027</v>
      </c>
      <c r="N471">
        <v>10300</v>
      </c>
      <c r="O471">
        <v>6850</v>
      </c>
      <c r="P471">
        <v>50</v>
      </c>
      <c r="Q471">
        <v>51.6</v>
      </c>
      <c r="R471">
        <v>50</v>
      </c>
      <c r="S471">
        <v>52.15</v>
      </c>
      <c r="T471">
        <v>17398.05</v>
      </c>
      <c r="U471" t="s">
        <v>24</v>
      </c>
    </row>
    <row r="472" spans="1:21">
      <c r="A472">
        <v>470</v>
      </c>
      <c r="B472">
        <v>16950</v>
      </c>
      <c r="C472" s="8">
        <v>45029</v>
      </c>
      <c r="D472" t="s">
        <v>20</v>
      </c>
      <c r="E472" t="s">
        <v>493</v>
      </c>
      <c r="F472">
        <v>165</v>
      </c>
      <c r="G472">
        <v>-3</v>
      </c>
      <c r="H472">
        <v>-1.78571428571429</v>
      </c>
      <c r="I472">
        <v>63</v>
      </c>
      <c r="J472">
        <v>0</v>
      </c>
      <c r="K472">
        <v>489.05</v>
      </c>
      <c r="L472">
        <v>28.75</v>
      </c>
      <c r="M472">
        <v>6.2459265696285</v>
      </c>
      <c r="N472">
        <v>15400</v>
      </c>
      <c r="O472">
        <v>9400</v>
      </c>
      <c r="P472">
        <v>2100</v>
      </c>
      <c r="Q472">
        <v>408.5</v>
      </c>
      <c r="R472">
        <v>600</v>
      </c>
      <c r="S472">
        <v>506.05</v>
      </c>
      <c r="T472">
        <v>17398.05</v>
      </c>
      <c r="U472" t="s">
        <v>22</v>
      </c>
    </row>
    <row r="473" spans="1:21">
      <c r="A473">
        <v>471</v>
      </c>
      <c r="B473">
        <v>16950</v>
      </c>
      <c r="C473" s="8">
        <v>45029</v>
      </c>
      <c r="D473" t="s">
        <v>20</v>
      </c>
      <c r="E473" t="s">
        <v>494</v>
      </c>
      <c r="F473">
        <v>3179</v>
      </c>
      <c r="G473">
        <v>1449</v>
      </c>
      <c r="H473">
        <v>83.757225433526</v>
      </c>
      <c r="I473">
        <v>17652</v>
      </c>
      <c r="J473">
        <v>13.52</v>
      </c>
      <c r="K473">
        <v>17.35</v>
      </c>
      <c r="L473">
        <v>-21.25</v>
      </c>
      <c r="M473">
        <v>-55.0518134715026</v>
      </c>
      <c r="N473">
        <v>71200</v>
      </c>
      <c r="O473">
        <v>6200</v>
      </c>
      <c r="P473">
        <v>50</v>
      </c>
      <c r="Q473">
        <v>17.15</v>
      </c>
      <c r="R473">
        <v>100</v>
      </c>
      <c r="S473">
        <v>18</v>
      </c>
      <c r="T473">
        <v>17398.05</v>
      </c>
      <c r="U473" t="s">
        <v>24</v>
      </c>
    </row>
    <row r="474" spans="1:21">
      <c r="A474">
        <v>472</v>
      </c>
      <c r="B474">
        <v>16950</v>
      </c>
      <c r="C474" s="8">
        <v>45043</v>
      </c>
      <c r="D474" t="s">
        <v>20</v>
      </c>
      <c r="E474" t="s">
        <v>495</v>
      </c>
      <c r="F474">
        <v>2440</v>
      </c>
      <c r="G474">
        <v>391</v>
      </c>
      <c r="H474">
        <v>19.0824792581747</v>
      </c>
      <c r="I474">
        <v>4968</v>
      </c>
      <c r="J474">
        <v>13.85</v>
      </c>
      <c r="K474">
        <v>59.35</v>
      </c>
      <c r="L474">
        <v>-21</v>
      </c>
      <c r="M474">
        <v>-26.1356565028002</v>
      </c>
      <c r="N474">
        <v>10200</v>
      </c>
      <c r="O474">
        <v>3350</v>
      </c>
      <c r="P474">
        <v>50</v>
      </c>
      <c r="Q474">
        <v>58</v>
      </c>
      <c r="R474">
        <v>50</v>
      </c>
      <c r="S474">
        <v>63.65</v>
      </c>
      <c r="T474">
        <v>17398.05</v>
      </c>
      <c r="U474" t="s">
        <v>24</v>
      </c>
    </row>
    <row r="475" spans="1:21">
      <c r="A475">
        <v>473</v>
      </c>
      <c r="B475">
        <v>16950</v>
      </c>
      <c r="C475" s="8">
        <v>45043</v>
      </c>
      <c r="D475" t="s">
        <v>20</v>
      </c>
      <c r="E475" t="s">
        <v>496</v>
      </c>
      <c r="F475">
        <v>779</v>
      </c>
      <c r="G475">
        <v>-37</v>
      </c>
      <c r="H475">
        <v>-4.5343137254902</v>
      </c>
      <c r="I475">
        <v>263</v>
      </c>
      <c r="J475">
        <v>0</v>
      </c>
      <c r="K475">
        <v>582.65</v>
      </c>
      <c r="L475">
        <v>14.55</v>
      </c>
      <c r="M475">
        <v>2.56116880830839</v>
      </c>
      <c r="N475">
        <v>7900</v>
      </c>
      <c r="O475">
        <v>6450</v>
      </c>
      <c r="P475">
        <v>150</v>
      </c>
      <c r="Q475">
        <v>567.8</v>
      </c>
      <c r="R475">
        <v>150</v>
      </c>
      <c r="S475">
        <v>588.6</v>
      </c>
      <c r="T475">
        <v>17398.05</v>
      </c>
      <c r="U475" t="s">
        <v>22</v>
      </c>
    </row>
    <row r="476" spans="1:21">
      <c r="A476">
        <v>474</v>
      </c>
      <c r="B476">
        <v>16950</v>
      </c>
      <c r="C476" s="8">
        <v>45050</v>
      </c>
      <c r="D476" t="s">
        <v>20</v>
      </c>
      <c r="E476" t="s">
        <v>497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1500</v>
      </c>
      <c r="O476">
        <v>0</v>
      </c>
      <c r="P476">
        <v>1500</v>
      </c>
      <c r="Q476">
        <v>59</v>
      </c>
      <c r="R476">
        <v>0</v>
      </c>
      <c r="S476">
        <v>0</v>
      </c>
      <c r="T476">
        <v>17398.05</v>
      </c>
      <c r="U476" t="s">
        <v>24</v>
      </c>
    </row>
    <row r="477" spans="1:21">
      <c r="A477">
        <v>475</v>
      </c>
      <c r="B477">
        <v>16950</v>
      </c>
      <c r="C477" s="8">
        <v>45071</v>
      </c>
      <c r="D477" t="s">
        <v>20</v>
      </c>
      <c r="E477" t="s">
        <v>498</v>
      </c>
      <c r="F477">
        <v>162</v>
      </c>
      <c r="G477">
        <v>-25</v>
      </c>
      <c r="H477">
        <v>-13.3689839572193</v>
      </c>
      <c r="I477">
        <v>180</v>
      </c>
      <c r="J477">
        <v>14.67</v>
      </c>
      <c r="K477">
        <v>128</v>
      </c>
      <c r="L477">
        <v>-22.85</v>
      </c>
      <c r="M477">
        <v>-15.1474975140868</v>
      </c>
      <c r="N477">
        <v>6050</v>
      </c>
      <c r="O477">
        <v>4700</v>
      </c>
      <c r="P477">
        <v>900</v>
      </c>
      <c r="Q477">
        <v>115.45</v>
      </c>
      <c r="R477">
        <v>900</v>
      </c>
      <c r="S477">
        <v>134.75</v>
      </c>
      <c r="T477">
        <v>17398.05</v>
      </c>
      <c r="U477" t="s">
        <v>24</v>
      </c>
    </row>
    <row r="478" spans="1:21">
      <c r="A478">
        <v>476</v>
      </c>
      <c r="B478">
        <v>16950</v>
      </c>
      <c r="C478" s="8">
        <v>45071</v>
      </c>
      <c r="D478" t="s">
        <v>20</v>
      </c>
      <c r="E478" t="s">
        <v>499</v>
      </c>
      <c r="F478">
        <v>77</v>
      </c>
      <c r="G478">
        <v>0</v>
      </c>
      <c r="H478">
        <v>0</v>
      </c>
      <c r="I478">
        <v>2</v>
      </c>
      <c r="J478">
        <v>0</v>
      </c>
      <c r="K478">
        <v>690</v>
      </c>
      <c r="L478">
        <v>-10</v>
      </c>
      <c r="M478">
        <v>-1.42857142857143</v>
      </c>
      <c r="N478">
        <v>2600</v>
      </c>
      <c r="O478">
        <v>4500</v>
      </c>
      <c r="P478">
        <v>150</v>
      </c>
      <c r="Q478">
        <v>667.2</v>
      </c>
      <c r="R478">
        <v>150</v>
      </c>
      <c r="S478">
        <v>780.5</v>
      </c>
      <c r="T478">
        <v>17398.05</v>
      </c>
      <c r="U478" t="s">
        <v>22</v>
      </c>
    </row>
    <row r="479" spans="1:21">
      <c r="A479">
        <v>477</v>
      </c>
      <c r="B479">
        <v>16950</v>
      </c>
      <c r="C479" s="8">
        <v>45106</v>
      </c>
      <c r="D479" t="s">
        <v>20</v>
      </c>
      <c r="E479" t="s">
        <v>500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50</v>
      </c>
      <c r="O479">
        <v>0</v>
      </c>
      <c r="P479">
        <v>50</v>
      </c>
      <c r="Q479">
        <v>124.65</v>
      </c>
      <c r="R479">
        <v>0</v>
      </c>
      <c r="S479">
        <v>0</v>
      </c>
      <c r="T479">
        <v>17398.05</v>
      </c>
      <c r="U479" t="s">
        <v>24</v>
      </c>
    </row>
    <row r="480" spans="1:21">
      <c r="A480">
        <v>478</v>
      </c>
      <c r="B480">
        <v>16950</v>
      </c>
      <c r="C480" s="8">
        <v>45022</v>
      </c>
      <c r="D480" t="s">
        <v>20</v>
      </c>
      <c r="E480" t="s">
        <v>501</v>
      </c>
      <c r="F480">
        <v>52050</v>
      </c>
      <c r="G480">
        <v>20863</v>
      </c>
      <c r="H480">
        <v>66.8964632699522</v>
      </c>
      <c r="I480">
        <v>627051</v>
      </c>
      <c r="J480">
        <v>16.46</v>
      </c>
      <c r="K480">
        <v>3.6</v>
      </c>
      <c r="L480">
        <v>-11.55</v>
      </c>
      <c r="M480">
        <v>-76.2376237623762</v>
      </c>
      <c r="N480">
        <v>203000</v>
      </c>
      <c r="O480">
        <v>111700</v>
      </c>
      <c r="P480">
        <v>150</v>
      </c>
      <c r="Q480">
        <v>3.35</v>
      </c>
      <c r="R480">
        <v>100</v>
      </c>
      <c r="S480">
        <v>3.6</v>
      </c>
      <c r="T480">
        <v>17398.05</v>
      </c>
      <c r="U480" t="s">
        <v>24</v>
      </c>
    </row>
    <row r="481" spans="1:21">
      <c r="A481">
        <v>479</v>
      </c>
      <c r="B481">
        <v>16950</v>
      </c>
      <c r="C481" s="8">
        <v>45022</v>
      </c>
      <c r="D481" t="s">
        <v>20</v>
      </c>
      <c r="E481" t="s">
        <v>502</v>
      </c>
      <c r="F481">
        <v>1321</v>
      </c>
      <c r="G481">
        <v>-295</v>
      </c>
      <c r="H481">
        <v>-18.2549504950495</v>
      </c>
      <c r="I481">
        <v>1254</v>
      </c>
      <c r="J481">
        <v>0</v>
      </c>
      <c r="K481">
        <v>452.8</v>
      </c>
      <c r="L481">
        <v>23.9</v>
      </c>
      <c r="M481">
        <v>5.57239449755189</v>
      </c>
      <c r="N481">
        <v>78800</v>
      </c>
      <c r="O481">
        <v>14000</v>
      </c>
      <c r="P481">
        <v>100</v>
      </c>
      <c r="Q481">
        <v>450.05</v>
      </c>
      <c r="R481">
        <v>150</v>
      </c>
      <c r="S481">
        <v>467.45</v>
      </c>
      <c r="T481">
        <v>17398.05</v>
      </c>
      <c r="U481" t="s">
        <v>22</v>
      </c>
    </row>
    <row r="482" spans="1:21">
      <c r="A482">
        <v>480</v>
      </c>
      <c r="B482">
        <v>16950</v>
      </c>
      <c r="C482" s="8">
        <v>45036</v>
      </c>
      <c r="D482" t="s">
        <v>20</v>
      </c>
      <c r="E482" t="s">
        <v>503</v>
      </c>
      <c r="F482">
        <v>368</v>
      </c>
      <c r="G482">
        <v>327</v>
      </c>
      <c r="H482">
        <v>797.560975609756</v>
      </c>
      <c r="I482">
        <v>563</v>
      </c>
      <c r="J482">
        <v>0</v>
      </c>
      <c r="K482">
        <v>37.8</v>
      </c>
      <c r="L482">
        <v>-22.5</v>
      </c>
      <c r="M482">
        <v>-37.3134328358209</v>
      </c>
      <c r="N482">
        <v>12850</v>
      </c>
      <c r="O482">
        <v>6200</v>
      </c>
      <c r="P482">
        <v>850</v>
      </c>
      <c r="Q482">
        <v>33.5</v>
      </c>
      <c r="R482">
        <v>50</v>
      </c>
      <c r="S482">
        <v>42.2</v>
      </c>
      <c r="T482">
        <v>17398.05</v>
      </c>
      <c r="U482" t="s">
        <v>24</v>
      </c>
    </row>
    <row r="483" spans="1:21">
      <c r="A483">
        <v>481</v>
      </c>
      <c r="B483">
        <v>16950</v>
      </c>
      <c r="C483" s="8">
        <v>45036</v>
      </c>
      <c r="D483" t="s">
        <v>20</v>
      </c>
      <c r="E483" t="s">
        <v>504</v>
      </c>
      <c r="F483">
        <v>51</v>
      </c>
      <c r="G483">
        <v>3</v>
      </c>
      <c r="H483">
        <v>6.25</v>
      </c>
      <c r="I483">
        <v>16</v>
      </c>
      <c r="J483">
        <v>0</v>
      </c>
      <c r="K483">
        <v>522</v>
      </c>
      <c r="L483">
        <v>9.85000000000002</v>
      </c>
      <c r="M483">
        <v>1.92326466855414</v>
      </c>
      <c r="N483">
        <v>2800</v>
      </c>
      <c r="O483">
        <v>1900</v>
      </c>
      <c r="P483">
        <v>50</v>
      </c>
      <c r="Q483">
        <v>522.05</v>
      </c>
      <c r="R483">
        <v>100</v>
      </c>
      <c r="S483">
        <v>607.4</v>
      </c>
      <c r="T483">
        <v>17398.05</v>
      </c>
      <c r="U483" t="s">
        <v>22</v>
      </c>
    </row>
    <row r="484" spans="1:21">
      <c r="A484">
        <v>482</v>
      </c>
      <c r="B484">
        <v>17000</v>
      </c>
      <c r="C484" s="8">
        <v>45029</v>
      </c>
      <c r="D484" t="s">
        <v>20</v>
      </c>
      <c r="E484" t="s">
        <v>505</v>
      </c>
      <c r="F484">
        <v>14928</v>
      </c>
      <c r="G484">
        <v>5554</v>
      </c>
      <c r="H484">
        <v>59.2489865585662</v>
      </c>
      <c r="I484">
        <v>61172</v>
      </c>
      <c r="J484">
        <v>13.25</v>
      </c>
      <c r="K484">
        <v>27</v>
      </c>
      <c r="L484">
        <v>-18.4</v>
      </c>
      <c r="M484">
        <v>-40.5286343612335</v>
      </c>
      <c r="N484">
        <v>65800</v>
      </c>
      <c r="O484">
        <v>38650</v>
      </c>
      <c r="P484">
        <v>200</v>
      </c>
      <c r="Q484">
        <v>21.55</v>
      </c>
      <c r="R484">
        <v>50</v>
      </c>
      <c r="S484">
        <v>26.95</v>
      </c>
      <c r="T484">
        <v>17398.05</v>
      </c>
      <c r="U484" t="s">
        <v>24</v>
      </c>
    </row>
    <row r="485" spans="1:21">
      <c r="A485">
        <v>483</v>
      </c>
      <c r="B485">
        <v>17000</v>
      </c>
      <c r="C485" s="8">
        <v>45029</v>
      </c>
      <c r="D485" t="s">
        <v>20</v>
      </c>
      <c r="E485" t="s">
        <v>506</v>
      </c>
      <c r="F485">
        <v>2383</v>
      </c>
      <c r="G485">
        <v>-189</v>
      </c>
      <c r="H485">
        <v>-7.34836702954899</v>
      </c>
      <c r="I485">
        <v>4046</v>
      </c>
      <c r="J485">
        <v>0</v>
      </c>
      <c r="K485">
        <v>436</v>
      </c>
      <c r="L485">
        <v>15.45</v>
      </c>
      <c r="M485">
        <v>3.67376055165854</v>
      </c>
      <c r="N485">
        <v>43150</v>
      </c>
      <c r="O485">
        <v>6000</v>
      </c>
      <c r="P485">
        <v>50</v>
      </c>
      <c r="Q485">
        <v>435.6</v>
      </c>
      <c r="R485">
        <v>50</v>
      </c>
      <c r="S485">
        <v>441</v>
      </c>
      <c r="T485">
        <v>17398.05</v>
      </c>
      <c r="U485" t="s">
        <v>22</v>
      </c>
    </row>
    <row r="486" spans="1:21">
      <c r="A486">
        <v>484</v>
      </c>
      <c r="B486">
        <v>17000</v>
      </c>
      <c r="C486" s="8">
        <v>45036</v>
      </c>
      <c r="D486" t="s">
        <v>20</v>
      </c>
      <c r="E486" t="s">
        <v>507</v>
      </c>
      <c r="F486">
        <v>523</v>
      </c>
      <c r="G486">
        <v>9</v>
      </c>
      <c r="H486">
        <v>1.75097276264591</v>
      </c>
      <c r="I486">
        <v>383</v>
      </c>
      <c r="J486">
        <v>0</v>
      </c>
      <c r="K486">
        <v>485.75</v>
      </c>
      <c r="L486">
        <v>10.65</v>
      </c>
      <c r="M486">
        <v>2.2416333403494</v>
      </c>
      <c r="N486">
        <v>46500</v>
      </c>
      <c r="O486">
        <v>4600</v>
      </c>
      <c r="P486">
        <v>50</v>
      </c>
      <c r="Q486">
        <v>475.15</v>
      </c>
      <c r="R486">
        <v>150</v>
      </c>
      <c r="S486">
        <v>487.95</v>
      </c>
      <c r="T486">
        <v>17398.05</v>
      </c>
      <c r="U486" t="s">
        <v>22</v>
      </c>
    </row>
    <row r="487" spans="1:21">
      <c r="A487">
        <v>485</v>
      </c>
      <c r="B487">
        <v>17000</v>
      </c>
      <c r="C487" s="8">
        <v>45036</v>
      </c>
      <c r="D487" t="s">
        <v>20</v>
      </c>
      <c r="E487" t="s">
        <v>508</v>
      </c>
      <c r="F487">
        <v>1340</v>
      </c>
      <c r="G487">
        <v>471</v>
      </c>
      <c r="H487">
        <v>54.2002301495972</v>
      </c>
      <c r="I487">
        <v>2426</v>
      </c>
      <c r="J487">
        <v>13.39</v>
      </c>
      <c r="K487">
        <v>44</v>
      </c>
      <c r="L487">
        <v>-27.35</v>
      </c>
      <c r="M487">
        <v>-38.3321653819201</v>
      </c>
      <c r="N487">
        <v>15050</v>
      </c>
      <c r="O487">
        <v>13750</v>
      </c>
      <c r="P487">
        <v>150</v>
      </c>
      <c r="Q487">
        <v>44</v>
      </c>
      <c r="R487">
        <v>50</v>
      </c>
      <c r="S487">
        <v>44.1</v>
      </c>
      <c r="T487">
        <v>17398.05</v>
      </c>
      <c r="U487" t="s">
        <v>24</v>
      </c>
    </row>
    <row r="488" spans="1:21">
      <c r="A488">
        <v>486</v>
      </c>
      <c r="B488">
        <v>17000</v>
      </c>
      <c r="C488" s="8">
        <v>45043</v>
      </c>
      <c r="D488" t="s">
        <v>20</v>
      </c>
      <c r="E488" t="s">
        <v>509</v>
      </c>
      <c r="F488">
        <v>63937</v>
      </c>
      <c r="G488">
        <v>-6289</v>
      </c>
      <c r="H488">
        <v>-8.95537265400279</v>
      </c>
      <c r="I488">
        <v>23709</v>
      </c>
      <c r="J488">
        <v>10.17</v>
      </c>
      <c r="K488">
        <v>540</v>
      </c>
      <c r="L488">
        <v>9.20000000000005</v>
      </c>
      <c r="M488">
        <v>1.73323285606632</v>
      </c>
      <c r="N488">
        <v>22200</v>
      </c>
      <c r="O488">
        <v>10550</v>
      </c>
      <c r="P488">
        <v>350</v>
      </c>
      <c r="Q488">
        <v>537.45</v>
      </c>
      <c r="R488">
        <v>50</v>
      </c>
      <c r="S488">
        <v>541.5</v>
      </c>
      <c r="T488">
        <v>17398.05</v>
      </c>
      <c r="U488" t="s">
        <v>22</v>
      </c>
    </row>
    <row r="489" spans="1:21">
      <c r="A489">
        <v>487</v>
      </c>
      <c r="B489">
        <v>17000</v>
      </c>
      <c r="C489" s="8">
        <v>45043</v>
      </c>
      <c r="D489" t="s">
        <v>20</v>
      </c>
      <c r="E489" t="s">
        <v>510</v>
      </c>
      <c r="F489">
        <v>127302</v>
      </c>
      <c r="G489">
        <v>-3393</v>
      </c>
      <c r="H489">
        <v>-2.59612073912544</v>
      </c>
      <c r="I489">
        <v>86206</v>
      </c>
      <c r="J489">
        <v>0</v>
      </c>
      <c r="K489">
        <v>66.6</v>
      </c>
      <c r="L489">
        <v>-24.3</v>
      </c>
      <c r="M489">
        <v>-26.7326732673267</v>
      </c>
      <c r="N489">
        <v>51750</v>
      </c>
      <c r="O489">
        <v>166200</v>
      </c>
      <c r="P489">
        <v>50</v>
      </c>
      <c r="Q489">
        <v>66.6</v>
      </c>
      <c r="R489">
        <v>700</v>
      </c>
      <c r="S489">
        <v>67.95</v>
      </c>
      <c r="T489">
        <v>17398.05</v>
      </c>
      <c r="U489" t="s">
        <v>24</v>
      </c>
    </row>
    <row r="490" spans="1:21">
      <c r="A490">
        <v>488</v>
      </c>
      <c r="B490">
        <v>17000</v>
      </c>
      <c r="C490" s="8">
        <v>45050</v>
      </c>
      <c r="D490" t="s">
        <v>20</v>
      </c>
      <c r="E490" t="s">
        <v>511</v>
      </c>
      <c r="F490">
        <v>135</v>
      </c>
      <c r="G490">
        <v>-18</v>
      </c>
      <c r="H490">
        <v>-11.7647058823529</v>
      </c>
      <c r="I490">
        <v>235</v>
      </c>
      <c r="J490">
        <v>0</v>
      </c>
      <c r="K490">
        <v>87.15</v>
      </c>
      <c r="L490">
        <v>-18.5</v>
      </c>
      <c r="M490">
        <v>-17.5106483672504</v>
      </c>
      <c r="N490">
        <v>6600</v>
      </c>
      <c r="O490">
        <v>4750</v>
      </c>
      <c r="P490">
        <v>100</v>
      </c>
      <c r="Q490">
        <v>84.05</v>
      </c>
      <c r="R490">
        <v>300</v>
      </c>
      <c r="S490">
        <v>88.7</v>
      </c>
      <c r="T490">
        <v>17398.05</v>
      </c>
      <c r="U490" t="s">
        <v>24</v>
      </c>
    </row>
    <row r="491" spans="1:21">
      <c r="A491">
        <v>489</v>
      </c>
      <c r="B491">
        <v>17000</v>
      </c>
      <c r="C491" s="8">
        <v>45050</v>
      </c>
      <c r="D491" t="s">
        <v>20</v>
      </c>
      <c r="E491" t="s">
        <v>512</v>
      </c>
      <c r="F491">
        <v>62</v>
      </c>
      <c r="G491">
        <v>-43</v>
      </c>
      <c r="H491">
        <v>-40.9523809523809</v>
      </c>
      <c r="I491">
        <v>63</v>
      </c>
      <c r="J491">
        <v>0</v>
      </c>
      <c r="K491">
        <v>588.2</v>
      </c>
      <c r="L491">
        <v>20.0500000000001</v>
      </c>
      <c r="M491">
        <v>3.52899762386695</v>
      </c>
      <c r="N491">
        <v>6450</v>
      </c>
      <c r="O491">
        <v>2250</v>
      </c>
      <c r="P491">
        <v>200</v>
      </c>
      <c r="Q491">
        <v>575</v>
      </c>
      <c r="R491">
        <v>300</v>
      </c>
      <c r="S491">
        <v>588.6</v>
      </c>
      <c r="T491">
        <v>17398.05</v>
      </c>
      <c r="U491" t="s">
        <v>22</v>
      </c>
    </row>
    <row r="492" spans="1:21">
      <c r="A492">
        <v>490</v>
      </c>
      <c r="B492">
        <v>17000</v>
      </c>
      <c r="C492" s="8">
        <v>45071</v>
      </c>
      <c r="D492" t="s">
        <v>20</v>
      </c>
      <c r="E492" t="s">
        <v>513</v>
      </c>
      <c r="F492">
        <v>18431</v>
      </c>
      <c r="G492">
        <v>1351</v>
      </c>
      <c r="H492">
        <v>7.90983606557377</v>
      </c>
      <c r="I492">
        <v>8827</v>
      </c>
      <c r="J492">
        <v>14.63</v>
      </c>
      <c r="K492">
        <v>139.45</v>
      </c>
      <c r="L492">
        <v>-24.2</v>
      </c>
      <c r="M492">
        <v>-14.7876565841736</v>
      </c>
      <c r="N492">
        <v>14150</v>
      </c>
      <c r="O492">
        <v>13550</v>
      </c>
      <c r="P492">
        <v>50</v>
      </c>
      <c r="Q492">
        <v>137.05</v>
      </c>
      <c r="R492">
        <v>1100</v>
      </c>
      <c r="S492">
        <v>140</v>
      </c>
      <c r="T492">
        <v>17398.05</v>
      </c>
      <c r="U492" t="s">
        <v>24</v>
      </c>
    </row>
    <row r="493" spans="1:21">
      <c r="A493">
        <v>491</v>
      </c>
      <c r="B493">
        <v>17000</v>
      </c>
      <c r="C493" s="8">
        <v>45071</v>
      </c>
      <c r="D493" t="s">
        <v>20</v>
      </c>
      <c r="E493" t="s">
        <v>514</v>
      </c>
      <c r="F493">
        <v>11040</v>
      </c>
      <c r="G493">
        <v>-734</v>
      </c>
      <c r="H493">
        <v>-6.23407508068626</v>
      </c>
      <c r="I493">
        <v>2964</v>
      </c>
      <c r="J493">
        <v>7.98</v>
      </c>
      <c r="K493">
        <v>663.95</v>
      </c>
      <c r="L493">
        <v>10.0500000000001</v>
      </c>
      <c r="M493">
        <v>1.53693225263803</v>
      </c>
      <c r="N493">
        <v>8650</v>
      </c>
      <c r="O493">
        <v>8500</v>
      </c>
      <c r="P493">
        <v>50</v>
      </c>
      <c r="Q493">
        <v>660.05</v>
      </c>
      <c r="R493">
        <v>50</v>
      </c>
      <c r="S493">
        <v>671.5</v>
      </c>
      <c r="T493">
        <v>17398.05</v>
      </c>
      <c r="U493" t="s">
        <v>22</v>
      </c>
    </row>
    <row r="494" spans="1:21">
      <c r="A494">
        <v>492</v>
      </c>
      <c r="B494">
        <v>17000</v>
      </c>
      <c r="C494" s="8">
        <v>45106</v>
      </c>
      <c r="D494" t="s">
        <v>20</v>
      </c>
      <c r="E494" t="s">
        <v>515</v>
      </c>
      <c r="F494">
        <v>31281</v>
      </c>
      <c r="G494">
        <v>1050</v>
      </c>
      <c r="H494">
        <v>3.47325592934405</v>
      </c>
      <c r="I494">
        <v>4237</v>
      </c>
      <c r="J494">
        <v>0</v>
      </c>
      <c r="K494">
        <v>218</v>
      </c>
      <c r="L494">
        <v>-21.75</v>
      </c>
      <c r="M494">
        <v>-9.07194994786236</v>
      </c>
      <c r="N494">
        <v>18300</v>
      </c>
      <c r="O494">
        <v>15300</v>
      </c>
      <c r="P494">
        <v>50</v>
      </c>
      <c r="Q494">
        <v>217.05</v>
      </c>
      <c r="R494">
        <v>100</v>
      </c>
      <c r="S494">
        <v>220</v>
      </c>
      <c r="T494">
        <v>17398.05</v>
      </c>
      <c r="U494" t="s">
        <v>24</v>
      </c>
    </row>
    <row r="495" spans="1:21">
      <c r="A495">
        <v>493</v>
      </c>
      <c r="B495">
        <v>17000</v>
      </c>
      <c r="C495" s="8">
        <v>45106</v>
      </c>
      <c r="D495" t="s">
        <v>20</v>
      </c>
      <c r="E495" t="s">
        <v>516</v>
      </c>
      <c r="F495">
        <v>11061</v>
      </c>
      <c r="G495">
        <v>-89</v>
      </c>
      <c r="H495">
        <v>-0.798206278026906</v>
      </c>
      <c r="I495">
        <v>2249</v>
      </c>
      <c r="J495">
        <v>0</v>
      </c>
      <c r="K495">
        <v>779</v>
      </c>
      <c r="L495">
        <v>12</v>
      </c>
      <c r="M495">
        <v>1.5645371577575</v>
      </c>
      <c r="N495">
        <v>9300</v>
      </c>
      <c r="O495">
        <v>6400</v>
      </c>
      <c r="P495">
        <v>250</v>
      </c>
      <c r="Q495">
        <v>775</v>
      </c>
      <c r="R495">
        <v>100</v>
      </c>
      <c r="S495">
        <v>778</v>
      </c>
      <c r="T495">
        <v>17398.05</v>
      </c>
      <c r="U495" t="s">
        <v>22</v>
      </c>
    </row>
    <row r="496" spans="1:21">
      <c r="A496">
        <v>494</v>
      </c>
      <c r="B496">
        <v>17000</v>
      </c>
      <c r="C496" s="8">
        <v>45197</v>
      </c>
      <c r="D496" t="s">
        <v>20</v>
      </c>
      <c r="E496" t="s">
        <v>517</v>
      </c>
      <c r="F496">
        <v>4698</v>
      </c>
      <c r="G496">
        <v>278</v>
      </c>
      <c r="H496">
        <v>6.289592760181</v>
      </c>
      <c r="I496">
        <v>616</v>
      </c>
      <c r="J496">
        <v>0</v>
      </c>
      <c r="K496">
        <v>334</v>
      </c>
      <c r="L496">
        <v>-21.95</v>
      </c>
      <c r="M496">
        <v>-6.16659643208315</v>
      </c>
      <c r="N496">
        <v>4350</v>
      </c>
      <c r="O496">
        <v>2750</v>
      </c>
      <c r="P496">
        <v>50</v>
      </c>
      <c r="Q496">
        <v>333.7</v>
      </c>
      <c r="R496">
        <v>50</v>
      </c>
      <c r="S496">
        <v>339.75</v>
      </c>
      <c r="T496">
        <v>17398.05</v>
      </c>
      <c r="U496" t="s">
        <v>24</v>
      </c>
    </row>
    <row r="497" spans="1:21">
      <c r="A497">
        <v>495</v>
      </c>
      <c r="B497">
        <v>17000</v>
      </c>
      <c r="C497" s="8">
        <v>45197</v>
      </c>
      <c r="D497" t="s">
        <v>20</v>
      </c>
      <c r="E497" t="s">
        <v>518</v>
      </c>
      <c r="F497">
        <v>2124</v>
      </c>
      <c r="G497">
        <v>-36</v>
      </c>
      <c r="H497">
        <v>-1.66666666666667</v>
      </c>
      <c r="I497">
        <v>195</v>
      </c>
      <c r="J497">
        <v>0</v>
      </c>
      <c r="K497">
        <v>1049.8</v>
      </c>
      <c r="L497">
        <v>19.8999999999999</v>
      </c>
      <c r="M497">
        <v>1.93222642975045</v>
      </c>
      <c r="N497">
        <v>6200</v>
      </c>
      <c r="O497">
        <v>1000</v>
      </c>
      <c r="P497">
        <v>50</v>
      </c>
      <c r="Q497">
        <v>1037.45</v>
      </c>
      <c r="R497">
        <v>50</v>
      </c>
      <c r="S497">
        <v>1051.95</v>
      </c>
      <c r="T497">
        <v>17398.05</v>
      </c>
      <c r="U497" t="s">
        <v>22</v>
      </c>
    </row>
    <row r="498" spans="1:21">
      <c r="A498">
        <v>496</v>
      </c>
      <c r="B498">
        <v>17000</v>
      </c>
      <c r="C498" s="8">
        <v>45288</v>
      </c>
      <c r="D498" t="s">
        <v>20</v>
      </c>
      <c r="E498" t="s">
        <v>519</v>
      </c>
      <c r="F498">
        <v>17184</v>
      </c>
      <c r="G498">
        <v>151</v>
      </c>
      <c r="H498">
        <v>0.88651441319791</v>
      </c>
      <c r="I498">
        <v>1578</v>
      </c>
      <c r="J498">
        <v>0</v>
      </c>
      <c r="K498">
        <v>405</v>
      </c>
      <c r="L498">
        <v>-25.15</v>
      </c>
      <c r="M498">
        <v>-5.84679762873416</v>
      </c>
      <c r="N498">
        <v>2100</v>
      </c>
      <c r="O498">
        <v>3850</v>
      </c>
      <c r="P498">
        <v>50</v>
      </c>
      <c r="Q498">
        <v>402.1</v>
      </c>
      <c r="R498">
        <v>200</v>
      </c>
      <c r="S498">
        <v>405</v>
      </c>
      <c r="T498">
        <v>17398.05</v>
      </c>
      <c r="U498" t="s">
        <v>24</v>
      </c>
    </row>
    <row r="499" spans="1:21">
      <c r="A499">
        <v>497</v>
      </c>
      <c r="B499">
        <v>17000</v>
      </c>
      <c r="C499" s="8">
        <v>45288</v>
      </c>
      <c r="D499" t="s">
        <v>20</v>
      </c>
      <c r="E499" t="s">
        <v>520</v>
      </c>
      <c r="F499">
        <v>2563</v>
      </c>
      <c r="G499">
        <v>68</v>
      </c>
      <c r="H499">
        <v>2.72545090180361</v>
      </c>
      <c r="I499">
        <v>293</v>
      </c>
      <c r="J499">
        <v>0</v>
      </c>
      <c r="K499">
        <v>1278</v>
      </c>
      <c r="L499">
        <v>0.400000000000091</v>
      </c>
      <c r="M499">
        <v>0.031308703819669</v>
      </c>
      <c r="N499">
        <v>4450</v>
      </c>
      <c r="O499">
        <v>1350</v>
      </c>
      <c r="P499">
        <v>50</v>
      </c>
      <c r="Q499">
        <v>1276</v>
      </c>
      <c r="R499">
        <v>100</v>
      </c>
      <c r="S499">
        <v>1280</v>
      </c>
      <c r="T499">
        <v>17398.05</v>
      </c>
      <c r="U499" t="s">
        <v>22</v>
      </c>
    </row>
    <row r="500" spans="1:21">
      <c r="A500">
        <v>498</v>
      </c>
      <c r="B500">
        <v>17000</v>
      </c>
      <c r="C500" s="8">
        <v>45379</v>
      </c>
      <c r="D500" t="s">
        <v>20</v>
      </c>
      <c r="E500" t="s">
        <v>521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800</v>
      </c>
      <c r="O500">
        <v>0</v>
      </c>
      <c r="P500">
        <v>750</v>
      </c>
      <c r="Q500">
        <v>1.05</v>
      </c>
      <c r="R500">
        <v>0</v>
      </c>
      <c r="S500">
        <v>0</v>
      </c>
      <c r="T500">
        <v>17398.05</v>
      </c>
      <c r="U500" t="s">
        <v>24</v>
      </c>
    </row>
    <row r="501" spans="1:21">
      <c r="A501">
        <v>499</v>
      </c>
      <c r="B501">
        <v>17000</v>
      </c>
      <c r="C501" s="8">
        <v>45379</v>
      </c>
      <c r="D501" t="s">
        <v>20</v>
      </c>
      <c r="E501" t="s">
        <v>522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17398.05</v>
      </c>
      <c r="U501" t="s">
        <v>22</v>
      </c>
    </row>
    <row r="502" spans="1:21">
      <c r="A502">
        <v>500</v>
      </c>
      <c r="B502">
        <v>17000</v>
      </c>
      <c r="C502" s="8">
        <v>45470</v>
      </c>
      <c r="D502" t="s">
        <v>20</v>
      </c>
      <c r="E502" t="s">
        <v>523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17398.05</v>
      </c>
      <c r="U502" t="s">
        <v>22</v>
      </c>
    </row>
    <row r="503" spans="1:21">
      <c r="A503">
        <v>501</v>
      </c>
      <c r="B503">
        <v>17000</v>
      </c>
      <c r="C503" s="8">
        <v>45470</v>
      </c>
      <c r="D503" t="s">
        <v>20</v>
      </c>
      <c r="E503" t="s">
        <v>524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850</v>
      </c>
      <c r="O503">
        <v>50</v>
      </c>
      <c r="P503">
        <v>750</v>
      </c>
      <c r="Q503">
        <v>222.05</v>
      </c>
      <c r="R503">
        <v>50</v>
      </c>
      <c r="S503">
        <v>1400</v>
      </c>
      <c r="T503">
        <v>17398.05</v>
      </c>
      <c r="U503" t="s">
        <v>24</v>
      </c>
    </row>
    <row r="504" spans="1:21">
      <c r="A504">
        <v>502</v>
      </c>
      <c r="B504">
        <v>17000</v>
      </c>
      <c r="C504" s="8">
        <v>45652</v>
      </c>
      <c r="D504" t="s">
        <v>20</v>
      </c>
      <c r="E504" t="s">
        <v>525</v>
      </c>
      <c r="F504">
        <v>96</v>
      </c>
      <c r="G504">
        <v>0</v>
      </c>
      <c r="H504">
        <v>0</v>
      </c>
      <c r="I504">
        <v>3</v>
      </c>
      <c r="J504">
        <v>0</v>
      </c>
      <c r="K504">
        <v>650</v>
      </c>
      <c r="L504">
        <v>-23.95</v>
      </c>
      <c r="M504">
        <v>-3.55367608873062</v>
      </c>
      <c r="N504">
        <v>2100</v>
      </c>
      <c r="O504">
        <v>550</v>
      </c>
      <c r="P504">
        <v>50</v>
      </c>
      <c r="Q504">
        <v>604.7</v>
      </c>
      <c r="R504">
        <v>50</v>
      </c>
      <c r="S504">
        <v>649.95</v>
      </c>
      <c r="T504">
        <v>17398.05</v>
      </c>
      <c r="U504" t="s">
        <v>24</v>
      </c>
    </row>
    <row r="505" spans="1:21">
      <c r="A505">
        <v>503</v>
      </c>
      <c r="B505">
        <v>17000</v>
      </c>
      <c r="C505" s="8">
        <v>45652</v>
      </c>
      <c r="D505" t="s">
        <v>20</v>
      </c>
      <c r="E505" t="s">
        <v>526</v>
      </c>
      <c r="F505">
        <v>299</v>
      </c>
      <c r="G505">
        <v>6</v>
      </c>
      <c r="H505">
        <v>2.04778156996587</v>
      </c>
      <c r="I505">
        <v>10</v>
      </c>
      <c r="J505">
        <v>0</v>
      </c>
      <c r="K505">
        <v>2095</v>
      </c>
      <c r="L505">
        <v>-45</v>
      </c>
      <c r="M505">
        <v>-2.10280373831776</v>
      </c>
      <c r="N505">
        <v>350</v>
      </c>
      <c r="O505">
        <v>700</v>
      </c>
      <c r="P505">
        <v>50</v>
      </c>
      <c r="Q505">
        <v>2083.9</v>
      </c>
      <c r="R505">
        <v>200</v>
      </c>
      <c r="S505">
        <v>2145</v>
      </c>
      <c r="T505">
        <v>17398.05</v>
      </c>
      <c r="U505" t="s">
        <v>22</v>
      </c>
    </row>
    <row r="506" spans="1:21">
      <c r="A506">
        <v>504</v>
      </c>
      <c r="B506">
        <v>17000</v>
      </c>
      <c r="C506" s="8">
        <v>45834</v>
      </c>
      <c r="D506" t="s">
        <v>20</v>
      </c>
      <c r="E506" t="s">
        <v>527</v>
      </c>
      <c r="F506">
        <v>59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600</v>
      </c>
      <c r="O506">
        <v>200</v>
      </c>
      <c r="P506">
        <v>50</v>
      </c>
      <c r="Q506">
        <v>2600</v>
      </c>
      <c r="R506">
        <v>50</v>
      </c>
      <c r="S506">
        <v>3199.7</v>
      </c>
      <c r="T506">
        <v>17398.05</v>
      </c>
      <c r="U506" t="s">
        <v>22</v>
      </c>
    </row>
    <row r="507" spans="1:21">
      <c r="A507">
        <v>505</v>
      </c>
      <c r="B507">
        <v>17000</v>
      </c>
      <c r="C507" s="8">
        <v>45834</v>
      </c>
      <c r="D507" t="s">
        <v>20</v>
      </c>
      <c r="E507" t="s">
        <v>528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800</v>
      </c>
      <c r="O507">
        <v>0</v>
      </c>
      <c r="P507">
        <v>750</v>
      </c>
      <c r="Q507">
        <v>122.25</v>
      </c>
      <c r="R507">
        <v>0</v>
      </c>
      <c r="S507">
        <v>0</v>
      </c>
      <c r="T507">
        <v>17398.05</v>
      </c>
      <c r="U507" t="s">
        <v>24</v>
      </c>
    </row>
    <row r="508" spans="1:21">
      <c r="A508">
        <v>506</v>
      </c>
      <c r="B508">
        <v>17000</v>
      </c>
      <c r="C508" s="8">
        <v>45022</v>
      </c>
      <c r="D508" t="s">
        <v>20</v>
      </c>
      <c r="E508" t="s">
        <v>529</v>
      </c>
      <c r="F508">
        <v>178025</v>
      </c>
      <c r="G508">
        <v>15759</v>
      </c>
      <c r="H508">
        <v>9.71183119076085</v>
      </c>
      <c r="I508">
        <v>1530913</v>
      </c>
      <c r="J508">
        <v>15.42</v>
      </c>
      <c r="K508">
        <v>3.9</v>
      </c>
      <c r="L508">
        <v>-15.05</v>
      </c>
      <c r="M508">
        <v>-79.4195250659631</v>
      </c>
      <c r="N508">
        <v>329100</v>
      </c>
      <c r="O508">
        <v>575050</v>
      </c>
      <c r="P508">
        <v>450</v>
      </c>
      <c r="Q508">
        <v>3.95</v>
      </c>
      <c r="R508">
        <v>2700</v>
      </c>
      <c r="S508">
        <v>4.15</v>
      </c>
      <c r="T508">
        <v>17398.05</v>
      </c>
      <c r="U508" t="s">
        <v>24</v>
      </c>
    </row>
    <row r="509" spans="1:21">
      <c r="A509">
        <v>507</v>
      </c>
      <c r="B509">
        <v>17000</v>
      </c>
      <c r="C509" s="8">
        <v>45022</v>
      </c>
      <c r="D509" t="s">
        <v>20</v>
      </c>
      <c r="E509" t="s">
        <v>530</v>
      </c>
      <c r="F509">
        <v>50155</v>
      </c>
      <c r="G509">
        <v>-5695</v>
      </c>
      <c r="H509">
        <v>-10.1969561324978</v>
      </c>
      <c r="I509">
        <v>62992</v>
      </c>
      <c r="J509">
        <v>0</v>
      </c>
      <c r="K509">
        <v>401.4</v>
      </c>
      <c r="L509">
        <v>26.2</v>
      </c>
      <c r="M509">
        <v>6.98294243070362</v>
      </c>
      <c r="N509">
        <v>62650</v>
      </c>
      <c r="O509">
        <v>18000</v>
      </c>
      <c r="P509">
        <v>250</v>
      </c>
      <c r="Q509">
        <v>401.1</v>
      </c>
      <c r="R509">
        <v>300</v>
      </c>
      <c r="S509">
        <v>403</v>
      </c>
      <c r="T509">
        <v>17398.05</v>
      </c>
      <c r="U509" t="s">
        <v>22</v>
      </c>
    </row>
    <row r="510" spans="1:21">
      <c r="A510">
        <v>508</v>
      </c>
      <c r="B510">
        <v>17000</v>
      </c>
      <c r="C510" s="8">
        <v>46198</v>
      </c>
      <c r="D510" t="s">
        <v>20</v>
      </c>
      <c r="E510" t="s">
        <v>531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750</v>
      </c>
      <c r="O510">
        <v>0</v>
      </c>
      <c r="P510">
        <v>750</v>
      </c>
      <c r="Q510">
        <v>0.05</v>
      </c>
      <c r="R510">
        <v>0</v>
      </c>
      <c r="S510">
        <v>0</v>
      </c>
      <c r="T510">
        <v>17398.05</v>
      </c>
      <c r="U510" t="s">
        <v>24</v>
      </c>
    </row>
    <row r="511" spans="1:21">
      <c r="A511">
        <v>509</v>
      </c>
      <c r="B511">
        <v>17000</v>
      </c>
      <c r="C511" s="8">
        <v>46387</v>
      </c>
      <c r="D511" t="s">
        <v>20</v>
      </c>
      <c r="E511" t="s">
        <v>532</v>
      </c>
      <c r="F511">
        <v>59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400</v>
      </c>
      <c r="O511">
        <v>50</v>
      </c>
      <c r="P511">
        <v>250</v>
      </c>
      <c r="Q511">
        <v>850.3</v>
      </c>
      <c r="R511">
        <v>50</v>
      </c>
      <c r="S511">
        <v>1200</v>
      </c>
      <c r="T511">
        <v>17398.05</v>
      </c>
      <c r="U511" t="s">
        <v>24</v>
      </c>
    </row>
    <row r="512" spans="1:21">
      <c r="A512">
        <v>510</v>
      </c>
      <c r="B512">
        <v>17000</v>
      </c>
      <c r="C512" s="8">
        <v>46562</v>
      </c>
      <c r="D512" t="s">
        <v>20</v>
      </c>
      <c r="E512" t="s">
        <v>533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750</v>
      </c>
      <c r="O512">
        <v>0</v>
      </c>
      <c r="P512">
        <v>750</v>
      </c>
      <c r="Q512">
        <v>0.05</v>
      </c>
      <c r="R512">
        <v>0</v>
      </c>
      <c r="S512">
        <v>0</v>
      </c>
      <c r="T512">
        <v>17398.05</v>
      </c>
      <c r="U512" t="s">
        <v>24</v>
      </c>
    </row>
    <row r="513" spans="1:21">
      <c r="A513">
        <v>511</v>
      </c>
      <c r="B513">
        <v>17000</v>
      </c>
      <c r="C513" s="8">
        <v>46751</v>
      </c>
      <c r="D513" t="s">
        <v>20</v>
      </c>
      <c r="E513" t="s">
        <v>534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750</v>
      </c>
      <c r="O513">
        <v>0</v>
      </c>
      <c r="P513">
        <v>750</v>
      </c>
      <c r="Q513">
        <v>342.05</v>
      </c>
      <c r="R513">
        <v>0</v>
      </c>
      <c r="S513">
        <v>0</v>
      </c>
      <c r="T513">
        <v>17398.05</v>
      </c>
      <c r="U513" t="s">
        <v>24</v>
      </c>
    </row>
    <row r="514" spans="1:21">
      <c r="A514">
        <v>512</v>
      </c>
      <c r="B514">
        <v>17000</v>
      </c>
      <c r="C514" s="8">
        <v>46015</v>
      </c>
      <c r="D514" t="s">
        <v>20</v>
      </c>
      <c r="E514" t="s">
        <v>535</v>
      </c>
      <c r="F514">
        <v>33</v>
      </c>
      <c r="G514">
        <v>0</v>
      </c>
      <c r="H514">
        <v>0</v>
      </c>
      <c r="I514">
        <v>1</v>
      </c>
      <c r="J514">
        <v>25.67</v>
      </c>
      <c r="K514">
        <v>900</v>
      </c>
      <c r="L514">
        <v>-75</v>
      </c>
      <c r="M514">
        <v>-7.69230769230769</v>
      </c>
      <c r="N514">
        <v>300</v>
      </c>
      <c r="O514">
        <v>250</v>
      </c>
      <c r="P514">
        <v>50</v>
      </c>
      <c r="Q514">
        <v>820.05</v>
      </c>
      <c r="R514">
        <v>50</v>
      </c>
      <c r="S514">
        <v>899</v>
      </c>
      <c r="T514">
        <v>17398.05</v>
      </c>
      <c r="U514" t="s">
        <v>24</v>
      </c>
    </row>
    <row r="515" spans="1:21">
      <c r="A515">
        <v>513</v>
      </c>
      <c r="B515">
        <v>17000</v>
      </c>
      <c r="C515" s="8">
        <v>46015</v>
      </c>
      <c r="D515" t="s">
        <v>20</v>
      </c>
      <c r="E515" t="s">
        <v>536</v>
      </c>
      <c r="F515">
        <v>10</v>
      </c>
      <c r="G515">
        <v>0</v>
      </c>
      <c r="H515">
        <v>0</v>
      </c>
      <c r="I515">
        <v>1</v>
      </c>
      <c r="J515">
        <v>0</v>
      </c>
      <c r="K515">
        <v>3749</v>
      </c>
      <c r="L515">
        <v>269</v>
      </c>
      <c r="M515">
        <v>7.72988505747126</v>
      </c>
      <c r="N515">
        <v>150</v>
      </c>
      <c r="O515">
        <v>250</v>
      </c>
      <c r="P515">
        <v>50</v>
      </c>
      <c r="Q515">
        <v>3471</v>
      </c>
      <c r="R515">
        <v>50</v>
      </c>
      <c r="S515">
        <v>3570</v>
      </c>
      <c r="T515">
        <v>17398.05</v>
      </c>
      <c r="U515" t="s">
        <v>22</v>
      </c>
    </row>
    <row r="516" spans="1:21">
      <c r="A516">
        <v>514</v>
      </c>
      <c r="B516">
        <v>17050</v>
      </c>
      <c r="C516" s="8">
        <v>45022</v>
      </c>
      <c r="D516" t="s">
        <v>20</v>
      </c>
      <c r="E516" t="s">
        <v>537</v>
      </c>
      <c r="F516">
        <v>6103</v>
      </c>
      <c r="G516">
        <v>-1411</v>
      </c>
      <c r="H516">
        <v>-18.7782805429864</v>
      </c>
      <c r="I516">
        <v>10004</v>
      </c>
      <c r="J516">
        <v>0</v>
      </c>
      <c r="K516">
        <v>354.9</v>
      </c>
      <c r="L516">
        <v>27.35</v>
      </c>
      <c r="M516">
        <v>8.34987024881696</v>
      </c>
      <c r="N516">
        <v>55250</v>
      </c>
      <c r="O516">
        <v>10600</v>
      </c>
      <c r="P516">
        <v>300</v>
      </c>
      <c r="Q516">
        <v>351.65</v>
      </c>
      <c r="R516">
        <v>100</v>
      </c>
      <c r="S516">
        <v>354.8</v>
      </c>
      <c r="T516">
        <v>17398.05</v>
      </c>
      <c r="U516" t="s">
        <v>22</v>
      </c>
    </row>
    <row r="517" spans="1:21">
      <c r="A517">
        <v>515</v>
      </c>
      <c r="B517">
        <v>17050</v>
      </c>
      <c r="C517" s="8">
        <v>45022</v>
      </c>
      <c r="D517" t="s">
        <v>20</v>
      </c>
      <c r="E517" t="s">
        <v>538</v>
      </c>
      <c r="F517">
        <v>46015</v>
      </c>
      <c r="G517">
        <v>11014</v>
      </c>
      <c r="H517">
        <v>31.4676723522185</v>
      </c>
      <c r="I517">
        <v>733834</v>
      </c>
      <c r="J517">
        <v>14.53</v>
      </c>
      <c r="K517">
        <v>4.6</v>
      </c>
      <c r="L517">
        <v>-19</v>
      </c>
      <c r="M517">
        <v>-80.5084745762712</v>
      </c>
      <c r="N517">
        <v>185050</v>
      </c>
      <c r="O517">
        <v>169650</v>
      </c>
      <c r="P517">
        <v>1200</v>
      </c>
      <c r="Q517">
        <v>4.7</v>
      </c>
      <c r="R517">
        <v>50</v>
      </c>
      <c r="S517">
        <v>5.15</v>
      </c>
      <c r="T517">
        <v>17398.05</v>
      </c>
      <c r="U517" t="s">
        <v>24</v>
      </c>
    </row>
    <row r="518" spans="1:21">
      <c r="A518">
        <v>516</v>
      </c>
      <c r="B518">
        <v>17050</v>
      </c>
      <c r="C518" s="8">
        <v>45036</v>
      </c>
      <c r="D518" t="s">
        <v>20</v>
      </c>
      <c r="E518" t="s">
        <v>539</v>
      </c>
      <c r="F518">
        <v>98</v>
      </c>
      <c r="G518">
        <v>58</v>
      </c>
      <c r="H518">
        <v>145</v>
      </c>
      <c r="I518">
        <v>226</v>
      </c>
      <c r="J518">
        <v>0</v>
      </c>
      <c r="K518">
        <v>52.1</v>
      </c>
      <c r="L518">
        <v>-27.1</v>
      </c>
      <c r="M518">
        <v>-34.2171717171717</v>
      </c>
      <c r="N518">
        <v>11700</v>
      </c>
      <c r="O518">
        <v>6400</v>
      </c>
      <c r="P518">
        <v>50</v>
      </c>
      <c r="Q518">
        <v>50.05</v>
      </c>
      <c r="R518">
        <v>50</v>
      </c>
      <c r="S518">
        <v>52.2</v>
      </c>
      <c r="T518">
        <v>17398.05</v>
      </c>
      <c r="U518" t="s">
        <v>24</v>
      </c>
    </row>
    <row r="519" spans="1:21">
      <c r="A519">
        <v>517</v>
      </c>
      <c r="B519">
        <v>17050</v>
      </c>
      <c r="C519" s="8">
        <v>45036</v>
      </c>
      <c r="D519" t="s">
        <v>20</v>
      </c>
      <c r="E519" t="s">
        <v>540</v>
      </c>
      <c r="F519">
        <v>45</v>
      </c>
      <c r="G519">
        <v>4</v>
      </c>
      <c r="H519">
        <v>9.75609756097561</v>
      </c>
      <c r="I519">
        <v>12</v>
      </c>
      <c r="J519">
        <v>0</v>
      </c>
      <c r="K519">
        <v>425</v>
      </c>
      <c r="L519">
        <v>25</v>
      </c>
      <c r="M519">
        <v>6.25</v>
      </c>
      <c r="N519">
        <v>4000</v>
      </c>
      <c r="O519">
        <v>4300</v>
      </c>
      <c r="P519">
        <v>300</v>
      </c>
      <c r="Q519">
        <v>360.7</v>
      </c>
      <c r="R519">
        <v>150</v>
      </c>
      <c r="S519">
        <v>446.8</v>
      </c>
      <c r="T519">
        <v>17398.05</v>
      </c>
      <c r="U519" t="s">
        <v>22</v>
      </c>
    </row>
    <row r="520" spans="1:21">
      <c r="A520">
        <v>518</v>
      </c>
      <c r="B520">
        <v>17050</v>
      </c>
      <c r="C520" s="8">
        <v>45043</v>
      </c>
      <c r="D520" t="s">
        <v>20</v>
      </c>
      <c r="E520" t="s">
        <v>541</v>
      </c>
      <c r="F520">
        <v>1025</v>
      </c>
      <c r="G520">
        <v>8</v>
      </c>
      <c r="H520">
        <v>0.786627335299902</v>
      </c>
      <c r="I520">
        <v>447</v>
      </c>
      <c r="J520">
        <v>0</v>
      </c>
      <c r="K520">
        <v>499.8</v>
      </c>
      <c r="L520">
        <v>13</v>
      </c>
      <c r="M520">
        <v>2.67050123253903</v>
      </c>
      <c r="N520">
        <v>5750</v>
      </c>
      <c r="O520">
        <v>6400</v>
      </c>
      <c r="P520">
        <v>50</v>
      </c>
      <c r="Q520">
        <v>491.05</v>
      </c>
      <c r="R520">
        <v>300</v>
      </c>
      <c r="S520">
        <v>499.75</v>
      </c>
      <c r="T520">
        <v>17398.05</v>
      </c>
      <c r="U520" t="s">
        <v>22</v>
      </c>
    </row>
    <row r="521" spans="1:21">
      <c r="A521">
        <v>519</v>
      </c>
      <c r="B521">
        <v>17050</v>
      </c>
      <c r="C521" s="8">
        <v>45043</v>
      </c>
      <c r="D521" t="s">
        <v>20</v>
      </c>
      <c r="E521" t="s">
        <v>542</v>
      </c>
      <c r="F521">
        <v>2830</v>
      </c>
      <c r="G521">
        <v>383</v>
      </c>
      <c r="H521">
        <v>15.6518185533306</v>
      </c>
      <c r="I521">
        <v>4476</v>
      </c>
      <c r="J521">
        <v>13.54</v>
      </c>
      <c r="K521">
        <v>75.1</v>
      </c>
      <c r="L521">
        <v>-24.8</v>
      </c>
      <c r="M521">
        <v>-24.8248248248248</v>
      </c>
      <c r="N521">
        <v>8850</v>
      </c>
      <c r="O521">
        <v>4500</v>
      </c>
      <c r="P521">
        <v>50</v>
      </c>
      <c r="Q521">
        <v>74.25</v>
      </c>
      <c r="R521">
        <v>50</v>
      </c>
      <c r="S521">
        <v>75.9</v>
      </c>
      <c r="T521">
        <v>17398.05</v>
      </c>
      <c r="U521" t="s">
        <v>24</v>
      </c>
    </row>
    <row r="522" spans="1:21">
      <c r="A522">
        <v>520</v>
      </c>
      <c r="B522">
        <v>17050</v>
      </c>
      <c r="C522" s="8">
        <v>45050</v>
      </c>
      <c r="D522" t="s">
        <v>20</v>
      </c>
      <c r="E522" t="s">
        <v>543</v>
      </c>
      <c r="F522">
        <v>12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1550</v>
      </c>
      <c r="O522">
        <v>0</v>
      </c>
      <c r="P522">
        <v>50</v>
      </c>
      <c r="Q522">
        <v>85.3</v>
      </c>
      <c r="R522">
        <v>0</v>
      </c>
      <c r="S522">
        <v>0</v>
      </c>
      <c r="T522">
        <v>17398.05</v>
      </c>
      <c r="U522" t="s">
        <v>24</v>
      </c>
    </row>
    <row r="523" spans="1:21">
      <c r="A523">
        <v>521</v>
      </c>
      <c r="B523">
        <v>17050</v>
      </c>
      <c r="C523" s="8">
        <v>45071</v>
      </c>
      <c r="D523" t="s">
        <v>20</v>
      </c>
      <c r="E523" t="s">
        <v>544</v>
      </c>
      <c r="F523">
        <v>37</v>
      </c>
      <c r="G523">
        <v>0</v>
      </c>
      <c r="H523">
        <v>0</v>
      </c>
      <c r="I523">
        <v>2</v>
      </c>
      <c r="J523">
        <v>0</v>
      </c>
      <c r="K523">
        <v>583.45</v>
      </c>
      <c r="L523">
        <v>-41.55</v>
      </c>
      <c r="M523">
        <v>-6.64799999999999</v>
      </c>
      <c r="N523">
        <v>4400</v>
      </c>
      <c r="O523">
        <v>4950</v>
      </c>
      <c r="P523">
        <v>50</v>
      </c>
      <c r="Q523">
        <v>600.1</v>
      </c>
      <c r="R523">
        <v>350</v>
      </c>
      <c r="S523">
        <v>647.25</v>
      </c>
      <c r="T523">
        <v>17398.05</v>
      </c>
      <c r="U523" t="s">
        <v>22</v>
      </c>
    </row>
    <row r="524" spans="1:21">
      <c r="A524">
        <v>522</v>
      </c>
      <c r="B524">
        <v>17050</v>
      </c>
      <c r="C524" s="8">
        <v>45071</v>
      </c>
      <c r="D524" t="s">
        <v>20</v>
      </c>
      <c r="E524" t="s">
        <v>545</v>
      </c>
      <c r="F524">
        <v>100</v>
      </c>
      <c r="G524">
        <v>-32</v>
      </c>
      <c r="H524">
        <v>-24.2424242424242</v>
      </c>
      <c r="I524">
        <v>187</v>
      </c>
      <c r="J524">
        <v>14.48</v>
      </c>
      <c r="K524">
        <v>149.35</v>
      </c>
      <c r="L524">
        <v>-27.75</v>
      </c>
      <c r="M524">
        <v>-15.6691134952005</v>
      </c>
      <c r="N524">
        <v>8100</v>
      </c>
      <c r="O524">
        <v>4500</v>
      </c>
      <c r="P524">
        <v>50</v>
      </c>
      <c r="Q524">
        <v>149.05</v>
      </c>
      <c r="R524">
        <v>50</v>
      </c>
      <c r="S524">
        <v>156.4</v>
      </c>
      <c r="T524">
        <v>17398.05</v>
      </c>
      <c r="U524" t="s">
        <v>24</v>
      </c>
    </row>
    <row r="525" spans="1:21">
      <c r="A525">
        <v>523</v>
      </c>
      <c r="B525">
        <v>17050</v>
      </c>
      <c r="C525" s="8">
        <v>45106</v>
      </c>
      <c r="D525" t="s">
        <v>20</v>
      </c>
      <c r="E525" t="s">
        <v>546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50</v>
      </c>
      <c r="O525">
        <v>0</v>
      </c>
      <c r="P525">
        <v>50</v>
      </c>
      <c r="Q525">
        <v>143.75</v>
      </c>
      <c r="R525">
        <v>0</v>
      </c>
      <c r="S525">
        <v>0</v>
      </c>
      <c r="T525">
        <v>17398.05</v>
      </c>
      <c r="U525" t="s">
        <v>24</v>
      </c>
    </row>
    <row r="526" spans="1:21">
      <c r="A526">
        <v>524</v>
      </c>
      <c r="B526">
        <v>17050</v>
      </c>
      <c r="C526" s="8">
        <v>45029</v>
      </c>
      <c r="D526" t="s">
        <v>20</v>
      </c>
      <c r="E526" t="s">
        <v>547</v>
      </c>
      <c r="F526">
        <v>334</v>
      </c>
      <c r="G526">
        <v>-30</v>
      </c>
      <c r="H526">
        <v>-8.24175824175824</v>
      </c>
      <c r="I526">
        <v>263</v>
      </c>
      <c r="J526">
        <v>0</v>
      </c>
      <c r="K526">
        <v>395</v>
      </c>
      <c r="L526">
        <v>17.3</v>
      </c>
      <c r="M526">
        <v>4.58035477892508</v>
      </c>
      <c r="N526">
        <v>22650</v>
      </c>
      <c r="O526">
        <v>5050</v>
      </c>
      <c r="P526">
        <v>200</v>
      </c>
      <c r="Q526">
        <v>306.85</v>
      </c>
      <c r="R526">
        <v>200</v>
      </c>
      <c r="S526">
        <v>398.2</v>
      </c>
      <c r="T526">
        <v>17398.05</v>
      </c>
      <c r="U526" t="s">
        <v>22</v>
      </c>
    </row>
    <row r="527" spans="1:21">
      <c r="A527">
        <v>525</v>
      </c>
      <c r="B527">
        <v>17050</v>
      </c>
      <c r="C527" s="8">
        <v>45029</v>
      </c>
      <c r="D527" t="s">
        <v>20</v>
      </c>
      <c r="E527" t="s">
        <v>548</v>
      </c>
      <c r="F527">
        <v>2926</v>
      </c>
      <c r="G527">
        <v>1589</v>
      </c>
      <c r="H527">
        <v>118.848167539267</v>
      </c>
      <c r="I527">
        <v>15607</v>
      </c>
      <c r="J527">
        <v>13.06</v>
      </c>
      <c r="K527">
        <v>27.25</v>
      </c>
      <c r="L527">
        <v>-25.7</v>
      </c>
      <c r="M527">
        <v>-48.5363550519358</v>
      </c>
      <c r="N527">
        <v>48250</v>
      </c>
      <c r="O527">
        <v>4800</v>
      </c>
      <c r="P527">
        <v>50</v>
      </c>
      <c r="Q527">
        <v>26.05</v>
      </c>
      <c r="R527">
        <v>50</v>
      </c>
      <c r="S527">
        <v>28.15</v>
      </c>
      <c r="T527">
        <v>17398.05</v>
      </c>
      <c r="U527" t="s">
        <v>24</v>
      </c>
    </row>
    <row r="528" spans="1:21">
      <c r="A528">
        <v>526</v>
      </c>
      <c r="B528">
        <v>17100</v>
      </c>
      <c r="C528" s="8">
        <v>45029</v>
      </c>
      <c r="D528" t="s">
        <v>20</v>
      </c>
      <c r="E528" t="s">
        <v>549</v>
      </c>
      <c r="F528">
        <v>936</v>
      </c>
      <c r="G528">
        <v>78</v>
      </c>
      <c r="H528">
        <v>9.09090909090909</v>
      </c>
      <c r="I528">
        <v>4628</v>
      </c>
      <c r="J528">
        <v>7.38</v>
      </c>
      <c r="K528">
        <v>347.65</v>
      </c>
      <c r="L528">
        <v>6.84999999999997</v>
      </c>
      <c r="M528">
        <v>2.00997652582159</v>
      </c>
      <c r="N528">
        <v>25000</v>
      </c>
      <c r="O528">
        <v>7750</v>
      </c>
      <c r="P528">
        <v>600</v>
      </c>
      <c r="Q528">
        <v>325.5</v>
      </c>
      <c r="R528">
        <v>1650</v>
      </c>
      <c r="S528">
        <v>354.2</v>
      </c>
      <c r="T528">
        <v>17398.05</v>
      </c>
      <c r="U528" t="s">
        <v>22</v>
      </c>
    </row>
    <row r="529" spans="1:21">
      <c r="A529">
        <v>527</v>
      </c>
      <c r="B529">
        <v>17100</v>
      </c>
      <c r="C529" s="8">
        <v>45029</v>
      </c>
      <c r="D529" t="s">
        <v>20</v>
      </c>
      <c r="E529" t="s">
        <v>550</v>
      </c>
      <c r="F529">
        <v>10715</v>
      </c>
      <c r="G529">
        <v>3142</v>
      </c>
      <c r="H529">
        <v>41.4895021787931</v>
      </c>
      <c r="I529">
        <v>51153</v>
      </c>
      <c r="J529">
        <v>0</v>
      </c>
      <c r="K529">
        <v>30</v>
      </c>
      <c r="L529">
        <v>-32.05</v>
      </c>
      <c r="M529">
        <v>-51.651893634166</v>
      </c>
      <c r="N529">
        <v>63050</v>
      </c>
      <c r="O529">
        <v>56200</v>
      </c>
      <c r="P529">
        <v>50</v>
      </c>
      <c r="Q529">
        <v>30.2</v>
      </c>
      <c r="R529">
        <v>950</v>
      </c>
      <c r="S529">
        <v>33.5</v>
      </c>
      <c r="T529">
        <v>17398.05</v>
      </c>
      <c r="U529" t="s">
        <v>24</v>
      </c>
    </row>
    <row r="530" spans="1:21">
      <c r="A530">
        <v>528</v>
      </c>
      <c r="B530">
        <v>17100</v>
      </c>
      <c r="C530" s="8">
        <v>45043</v>
      </c>
      <c r="D530" t="s">
        <v>20</v>
      </c>
      <c r="E530" t="s">
        <v>551</v>
      </c>
      <c r="F530">
        <v>25302</v>
      </c>
      <c r="G530">
        <v>-1283</v>
      </c>
      <c r="H530">
        <v>-4.82602971600527</v>
      </c>
      <c r="I530">
        <v>7614</v>
      </c>
      <c r="J530">
        <v>10.36</v>
      </c>
      <c r="K530">
        <v>453.95</v>
      </c>
      <c r="L530">
        <v>3.80000000000001</v>
      </c>
      <c r="M530">
        <v>0.844163056758861</v>
      </c>
      <c r="N530">
        <v>16250</v>
      </c>
      <c r="O530">
        <v>10850</v>
      </c>
      <c r="P530">
        <v>500</v>
      </c>
      <c r="Q530">
        <v>453.95</v>
      </c>
      <c r="R530">
        <v>100</v>
      </c>
      <c r="S530">
        <v>460</v>
      </c>
      <c r="T530">
        <v>17398.05</v>
      </c>
      <c r="U530" t="s">
        <v>22</v>
      </c>
    </row>
    <row r="531" spans="1:21">
      <c r="A531">
        <v>529</v>
      </c>
      <c r="B531">
        <v>17100</v>
      </c>
      <c r="C531" s="8">
        <v>45043</v>
      </c>
      <c r="D531" t="s">
        <v>20</v>
      </c>
      <c r="E531" t="s">
        <v>552</v>
      </c>
      <c r="F531">
        <v>39520</v>
      </c>
      <c r="G531">
        <v>2544</v>
      </c>
      <c r="H531">
        <v>6.88013846819559</v>
      </c>
      <c r="I531">
        <v>41990</v>
      </c>
      <c r="J531">
        <v>0</v>
      </c>
      <c r="K531">
        <v>84</v>
      </c>
      <c r="L531">
        <v>-25.9</v>
      </c>
      <c r="M531">
        <v>-23.5668789808917</v>
      </c>
      <c r="N531">
        <v>13150</v>
      </c>
      <c r="O531">
        <v>37850</v>
      </c>
      <c r="P531">
        <v>50</v>
      </c>
      <c r="Q531">
        <v>83.95</v>
      </c>
      <c r="R531">
        <v>1750</v>
      </c>
      <c r="S531">
        <v>86.75</v>
      </c>
      <c r="T531">
        <v>17398.05</v>
      </c>
      <c r="U531" t="s">
        <v>24</v>
      </c>
    </row>
    <row r="532" spans="1:21">
      <c r="A532">
        <v>530</v>
      </c>
      <c r="B532">
        <v>17100</v>
      </c>
      <c r="C532" s="8">
        <v>45050</v>
      </c>
      <c r="D532" t="s">
        <v>20</v>
      </c>
      <c r="E532" t="s">
        <v>553</v>
      </c>
      <c r="F532">
        <v>77</v>
      </c>
      <c r="G532">
        <v>-52</v>
      </c>
      <c r="H532">
        <v>-40.3100775193798</v>
      </c>
      <c r="I532">
        <v>143</v>
      </c>
      <c r="J532">
        <v>13.68</v>
      </c>
      <c r="K532">
        <v>106.5</v>
      </c>
      <c r="L532">
        <v>-21.1</v>
      </c>
      <c r="M532">
        <v>-16.5360501567398</v>
      </c>
      <c r="N532">
        <v>4000</v>
      </c>
      <c r="O532">
        <v>3750</v>
      </c>
      <c r="P532">
        <v>100</v>
      </c>
      <c r="Q532">
        <v>98.85</v>
      </c>
      <c r="R532">
        <v>100</v>
      </c>
      <c r="S532">
        <v>110.8</v>
      </c>
      <c r="T532">
        <v>17398.05</v>
      </c>
      <c r="U532" t="s">
        <v>24</v>
      </c>
    </row>
    <row r="533" spans="1:21">
      <c r="A533">
        <v>531</v>
      </c>
      <c r="B533">
        <v>17100</v>
      </c>
      <c r="C533" s="8">
        <v>45050</v>
      </c>
      <c r="D533" t="s">
        <v>20</v>
      </c>
      <c r="E533" t="s">
        <v>554</v>
      </c>
      <c r="F533">
        <v>51</v>
      </c>
      <c r="G533">
        <v>-6</v>
      </c>
      <c r="H533">
        <v>-10.5263157894737</v>
      </c>
      <c r="I533">
        <v>23</v>
      </c>
      <c r="J533">
        <v>0</v>
      </c>
      <c r="K533">
        <v>495.75</v>
      </c>
      <c r="L533">
        <v>14.25</v>
      </c>
      <c r="M533">
        <v>2.9595015576324</v>
      </c>
      <c r="N533">
        <v>10200</v>
      </c>
      <c r="O533">
        <v>3000</v>
      </c>
      <c r="P533">
        <v>50</v>
      </c>
      <c r="Q533">
        <v>495.1</v>
      </c>
      <c r="R533">
        <v>50</v>
      </c>
      <c r="S533">
        <v>516.9</v>
      </c>
      <c r="T533">
        <v>17398.05</v>
      </c>
      <c r="U533" t="s">
        <v>22</v>
      </c>
    </row>
    <row r="534" spans="1:21">
      <c r="A534">
        <v>532</v>
      </c>
      <c r="B534">
        <v>17100</v>
      </c>
      <c r="C534" s="8">
        <v>45071</v>
      </c>
      <c r="D534" t="s">
        <v>20</v>
      </c>
      <c r="E534" t="s">
        <v>555</v>
      </c>
      <c r="F534">
        <v>706</v>
      </c>
      <c r="G534">
        <v>-32</v>
      </c>
      <c r="H534">
        <v>-4.3360433604336</v>
      </c>
      <c r="I534">
        <v>232</v>
      </c>
      <c r="J534">
        <v>8.8</v>
      </c>
      <c r="K534">
        <v>593.95</v>
      </c>
      <c r="L534">
        <v>20.95</v>
      </c>
      <c r="M534">
        <v>3.65619546247819</v>
      </c>
      <c r="N534">
        <v>3550</v>
      </c>
      <c r="O534">
        <v>5600</v>
      </c>
      <c r="P534">
        <v>50</v>
      </c>
      <c r="Q534">
        <v>577.7</v>
      </c>
      <c r="R534">
        <v>50</v>
      </c>
      <c r="S534">
        <v>596.95</v>
      </c>
      <c r="T534">
        <v>17398.05</v>
      </c>
      <c r="U534" t="s">
        <v>22</v>
      </c>
    </row>
    <row r="535" spans="1:21">
      <c r="A535">
        <v>533</v>
      </c>
      <c r="B535">
        <v>17100</v>
      </c>
      <c r="C535" s="8">
        <v>45071</v>
      </c>
      <c r="D535" t="s">
        <v>20</v>
      </c>
      <c r="E535" t="s">
        <v>556</v>
      </c>
      <c r="F535">
        <v>1495</v>
      </c>
      <c r="G535">
        <v>230</v>
      </c>
      <c r="H535">
        <v>18.1818181818182</v>
      </c>
      <c r="I535">
        <v>1327</v>
      </c>
      <c r="J535">
        <v>0</v>
      </c>
      <c r="K535">
        <v>161.1</v>
      </c>
      <c r="L535">
        <v>-28.5</v>
      </c>
      <c r="M535">
        <v>-15.0316455696203</v>
      </c>
      <c r="N535">
        <v>5600</v>
      </c>
      <c r="O535">
        <v>8400</v>
      </c>
      <c r="P535">
        <v>100</v>
      </c>
      <c r="Q535">
        <v>162</v>
      </c>
      <c r="R535">
        <v>1050</v>
      </c>
      <c r="S535">
        <v>163</v>
      </c>
      <c r="T535">
        <v>17398.05</v>
      </c>
      <c r="U535" t="s">
        <v>24</v>
      </c>
    </row>
    <row r="536" spans="1:21">
      <c r="A536">
        <v>534</v>
      </c>
      <c r="B536">
        <v>17100</v>
      </c>
      <c r="C536" s="8">
        <v>45106</v>
      </c>
      <c r="D536" t="s">
        <v>20</v>
      </c>
      <c r="E536" t="s">
        <v>557</v>
      </c>
      <c r="F536">
        <v>84</v>
      </c>
      <c r="G536">
        <v>35</v>
      </c>
      <c r="H536">
        <v>71.4285714285714</v>
      </c>
      <c r="I536">
        <v>45</v>
      </c>
      <c r="J536">
        <v>0</v>
      </c>
      <c r="K536">
        <v>686</v>
      </c>
      <c r="L536">
        <v>-6.64999999999998</v>
      </c>
      <c r="M536">
        <v>-0.96008084891359</v>
      </c>
      <c r="N536">
        <v>6200</v>
      </c>
      <c r="O536">
        <v>5000</v>
      </c>
      <c r="P536">
        <v>300</v>
      </c>
      <c r="Q536">
        <v>673.3</v>
      </c>
      <c r="R536">
        <v>50</v>
      </c>
      <c r="S536">
        <v>727.45</v>
      </c>
      <c r="T536">
        <v>17398.05</v>
      </c>
      <c r="U536" t="s">
        <v>22</v>
      </c>
    </row>
    <row r="537" spans="1:21">
      <c r="A537">
        <v>535</v>
      </c>
      <c r="B537">
        <v>17100</v>
      </c>
      <c r="C537" s="8">
        <v>45106</v>
      </c>
      <c r="D537" t="s">
        <v>20</v>
      </c>
      <c r="E537" t="s">
        <v>558</v>
      </c>
      <c r="F537">
        <v>68</v>
      </c>
      <c r="G537">
        <v>3</v>
      </c>
      <c r="H537">
        <v>4.61538461538461</v>
      </c>
      <c r="I537">
        <v>37</v>
      </c>
      <c r="J537">
        <v>0</v>
      </c>
      <c r="K537">
        <v>241.75</v>
      </c>
      <c r="L537">
        <v>-25</v>
      </c>
      <c r="M537">
        <v>-9.37207122774133</v>
      </c>
      <c r="N537">
        <v>2450</v>
      </c>
      <c r="O537">
        <v>2750</v>
      </c>
      <c r="P537">
        <v>50</v>
      </c>
      <c r="Q537">
        <v>232.7</v>
      </c>
      <c r="R537">
        <v>50</v>
      </c>
      <c r="S537">
        <v>245</v>
      </c>
      <c r="T537">
        <v>17398.05</v>
      </c>
      <c r="U537" t="s">
        <v>24</v>
      </c>
    </row>
    <row r="538" spans="1:21">
      <c r="A538">
        <v>536</v>
      </c>
      <c r="B538">
        <v>17100</v>
      </c>
      <c r="C538" s="8">
        <v>45022</v>
      </c>
      <c r="D538" t="s">
        <v>20</v>
      </c>
      <c r="E538" t="s">
        <v>559</v>
      </c>
      <c r="F538">
        <v>118591</v>
      </c>
      <c r="G538">
        <v>26262</v>
      </c>
      <c r="H538">
        <v>28.4439341918574</v>
      </c>
      <c r="I538">
        <v>1381908</v>
      </c>
      <c r="J538">
        <v>0</v>
      </c>
      <c r="K538">
        <v>6.8</v>
      </c>
      <c r="L538">
        <v>-23.1</v>
      </c>
      <c r="M538">
        <v>-77.257525083612</v>
      </c>
      <c r="N538">
        <v>242250</v>
      </c>
      <c r="O538">
        <v>546000</v>
      </c>
      <c r="P538">
        <v>3050</v>
      </c>
      <c r="Q538">
        <v>6.8</v>
      </c>
      <c r="R538">
        <v>200</v>
      </c>
      <c r="S538">
        <v>6.85</v>
      </c>
      <c r="T538">
        <v>17398.05</v>
      </c>
      <c r="U538" t="s">
        <v>24</v>
      </c>
    </row>
    <row r="539" spans="1:21">
      <c r="A539">
        <v>537</v>
      </c>
      <c r="B539">
        <v>17100</v>
      </c>
      <c r="C539" s="8">
        <v>45022</v>
      </c>
      <c r="D539" t="s">
        <v>20</v>
      </c>
      <c r="E539" t="s">
        <v>560</v>
      </c>
      <c r="F539">
        <v>21070</v>
      </c>
      <c r="G539">
        <v>-6072</v>
      </c>
      <c r="H539">
        <v>-22.3712327757719</v>
      </c>
      <c r="I539">
        <v>111542</v>
      </c>
      <c r="J539">
        <v>0</v>
      </c>
      <c r="K539">
        <v>304</v>
      </c>
      <c r="L539">
        <v>14.35</v>
      </c>
      <c r="M539">
        <v>4.95425513550838</v>
      </c>
      <c r="N539">
        <v>45150</v>
      </c>
      <c r="O539">
        <v>14550</v>
      </c>
      <c r="P539">
        <v>100</v>
      </c>
      <c r="Q539">
        <v>304.05</v>
      </c>
      <c r="R539">
        <v>50</v>
      </c>
      <c r="S539">
        <v>306</v>
      </c>
      <c r="T539">
        <v>17398.05</v>
      </c>
      <c r="U539" t="s">
        <v>22</v>
      </c>
    </row>
    <row r="540" spans="1:21">
      <c r="A540">
        <v>538</v>
      </c>
      <c r="B540">
        <v>17100</v>
      </c>
      <c r="C540" s="8">
        <v>45036</v>
      </c>
      <c r="D540" t="s">
        <v>20</v>
      </c>
      <c r="E540" t="s">
        <v>561</v>
      </c>
      <c r="F540">
        <v>701</v>
      </c>
      <c r="G540">
        <v>-63</v>
      </c>
      <c r="H540">
        <v>-8.24607329842932</v>
      </c>
      <c r="I540">
        <v>1529</v>
      </c>
      <c r="J540">
        <v>13.02</v>
      </c>
      <c r="K540">
        <v>59.7</v>
      </c>
      <c r="L540">
        <v>-30.2</v>
      </c>
      <c r="M540">
        <v>-33.5928809788654</v>
      </c>
      <c r="N540">
        <v>15550</v>
      </c>
      <c r="O540">
        <v>11200</v>
      </c>
      <c r="P540">
        <v>500</v>
      </c>
      <c r="Q540">
        <v>59.7</v>
      </c>
      <c r="R540">
        <v>650</v>
      </c>
      <c r="S540">
        <v>61</v>
      </c>
      <c r="T540">
        <v>17398.05</v>
      </c>
      <c r="U540" t="s">
        <v>24</v>
      </c>
    </row>
    <row r="541" spans="1:21">
      <c r="A541">
        <v>539</v>
      </c>
      <c r="B541">
        <v>17100</v>
      </c>
      <c r="C541" s="8">
        <v>45036</v>
      </c>
      <c r="D541" t="s">
        <v>20</v>
      </c>
      <c r="E541" t="s">
        <v>562</v>
      </c>
      <c r="F541">
        <v>312</v>
      </c>
      <c r="G541">
        <v>3</v>
      </c>
      <c r="H541">
        <v>0.970873786407767</v>
      </c>
      <c r="I541">
        <v>237</v>
      </c>
      <c r="J541">
        <v>8.8</v>
      </c>
      <c r="K541">
        <v>399.5</v>
      </c>
      <c r="L541">
        <v>12.4</v>
      </c>
      <c r="M541">
        <v>3.20330663911133</v>
      </c>
      <c r="N541">
        <v>23450</v>
      </c>
      <c r="O541">
        <v>8500</v>
      </c>
      <c r="P541">
        <v>50</v>
      </c>
      <c r="Q541">
        <v>392.4</v>
      </c>
      <c r="R541">
        <v>150</v>
      </c>
      <c r="S541">
        <v>407.85</v>
      </c>
      <c r="T541">
        <v>17398.05</v>
      </c>
      <c r="U541" t="s">
        <v>22</v>
      </c>
    </row>
    <row r="542" spans="1:21">
      <c r="A542">
        <v>540</v>
      </c>
      <c r="B542">
        <v>17150</v>
      </c>
      <c r="C542" s="8">
        <v>45029</v>
      </c>
      <c r="D542" t="s">
        <v>20</v>
      </c>
      <c r="E542" t="s">
        <v>563</v>
      </c>
      <c r="F542">
        <v>728</v>
      </c>
      <c r="G542">
        <v>-128</v>
      </c>
      <c r="H542">
        <v>-14.9532710280374</v>
      </c>
      <c r="I542">
        <v>1428</v>
      </c>
      <c r="J542">
        <v>0</v>
      </c>
      <c r="K542">
        <v>310.5</v>
      </c>
      <c r="L542">
        <v>11.6</v>
      </c>
      <c r="M542">
        <v>3.88089662094347</v>
      </c>
      <c r="N542">
        <v>15200</v>
      </c>
      <c r="O542">
        <v>5000</v>
      </c>
      <c r="P542">
        <v>500</v>
      </c>
      <c r="Q542">
        <v>286</v>
      </c>
      <c r="R542">
        <v>50</v>
      </c>
      <c r="S542">
        <v>309.75</v>
      </c>
      <c r="T542">
        <v>17398.05</v>
      </c>
      <c r="U542" t="s">
        <v>22</v>
      </c>
    </row>
    <row r="543" spans="1:21">
      <c r="A543">
        <v>541</v>
      </c>
      <c r="B543">
        <v>17150</v>
      </c>
      <c r="C543" s="8">
        <v>45029</v>
      </c>
      <c r="D543" t="s">
        <v>20</v>
      </c>
      <c r="E543" t="s">
        <v>564</v>
      </c>
      <c r="F543">
        <v>3368</v>
      </c>
      <c r="G543">
        <v>1340</v>
      </c>
      <c r="H543">
        <v>66.0749506903353</v>
      </c>
      <c r="I543">
        <v>19908</v>
      </c>
      <c r="J543">
        <v>12.64</v>
      </c>
      <c r="K543">
        <v>41.9</v>
      </c>
      <c r="L543">
        <v>-31.1</v>
      </c>
      <c r="M543">
        <v>-42.6027397260274</v>
      </c>
      <c r="N543">
        <v>62900</v>
      </c>
      <c r="O543">
        <v>22800</v>
      </c>
      <c r="P543">
        <v>50</v>
      </c>
      <c r="Q543">
        <v>41.2</v>
      </c>
      <c r="R543">
        <v>1250</v>
      </c>
      <c r="S543">
        <v>42</v>
      </c>
      <c r="T543">
        <v>17398.05</v>
      </c>
      <c r="U543" t="s">
        <v>24</v>
      </c>
    </row>
    <row r="544" spans="1:21">
      <c r="A544">
        <v>542</v>
      </c>
      <c r="B544">
        <v>17150</v>
      </c>
      <c r="C544" s="8">
        <v>45036</v>
      </c>
      <c r="D544" t="s">
        <v>20</v>
      </c>
      <c r="E544" t="s">
        <v>565</v>
      </c>
      <c r="F544">
        <v>39</v>
      </c>
      <c r="G544">
        <v>-2</v>
      </c>
      <c r="H544">
        <v>-4.8780487804878</v>
      </c>
      <c r="I544">
        <v>13</v>
      </c>
      <c r="J544">
        <v>0</v>
      </c>
      <c r="K544">
        <v>366</v>
      </c>
      <c r="L544">
        <v>-0.350000000000023</v>
      </c>
      <c r="M544">
        <v>-0.0955370547290904</v>
      </c>
      <c r="N544">
        <v>19450</v>
      </c>
      <c r="O544">
        <v>9000</v>
      </c>
      <c r="P544">
        <v>100</v>
      </c>
      <c r="Q544">
        <v>343.75</v>
      </c>
      <c r="R544">
        <v>50</v>
      </c>
      <c r="S544">
        <v>366.1</v>
      </c>
      <c r="T544">
        <v>17398.05</v>
      </c>
      <c r="U544" t="s">
        <v>22</v>
      </c>
    </row>
    <row r="545" spans="1:21">
      <c r="A545">
        <v>543</v>
      </c>
      <c r="B545">
        <v>17150</v>
      </c>
      <c r="C545" s="8">
        <v>45036</v>
      </c>
      <c r="D545" t="s">
        <v>20</v>
      </c>
      <c r="E545" t="s">
        <v>566</v>
      </c>
      <c r="F545">
        <v>117</v>
      </c>
      <c r="G545">
        <v>56</v>
      </c>
      <c r="H545">
        <v>91.8032786885246</v>
      </c>
      <c r="I545">
        <v>320</v>
      </c>
      <c r="J545">
        <v>12.85</v>
      </c>
      <c r="K545">
        <v>70</v>
      </c>
      <c r="L545">
        <v>-31.7</v>
      </c>
      <c r="M545">
        <v>-31.1701081612586</v>
      </c>
      <c r="N545">
        <v>13600</v>
      </c>
      <c r="O545">
        <v>10500</v>
      </c>
      <c r="P545">
        <v>450</v>
      </c>
      <c r="Q545">
        <v>69.35</v>
      </c>
      <c r="R545">
        <v>1150</v>
      </c>
      <c r="S545">
        <v>70</v>
      </c>
      <c r="T545">
        <v>17398.05</v>
      </c>
      <c r="U545" t="s">
        <v>24</v>
      </c>
    </row>
    <row r="546" spans="1:21">
      <c r="A546">
        <v>544</v>
      </c>
      <c r="B546">
        <v>17150</v>
      </c>
      <c r="C546" s="8">
        <v>45043</v>
      </c>
      <c r="D546" t="s">
        <v>20</v>
      </c>
      <c r="E546" t="s">
        <v>567</v>
      </c>
      <c r="F546">
        <v>1660</v>
      </c>
      <c r="G546">
        <v>119</v>
      </c>
      <c r="H546">
        <v>7.72225827384815</v>
      </c>
      <c r="I546">
        <v>2603</v>
      </c>
      <c r="J546">
        <v>0</v>
      </c>
      <c r="K546">
        <v>90</v>
      </c>
      <c r="L546">
        <v>-32.75</v>
      </c>
      <c r="M546">
        <v>-26.6802443991853</v>
      </c>
      <c r="N546">
        <v>8100</v>
      </c>
      <c r="O546">
        <v>4900</v>
      </c>
      <c r="P546">
        <v>1800</v>
      </c>
      <c r="Q546">
        <v>90.1</v>
      </c>
      <c r="R546">
        <v>50</v>
      </c>
      <c r="S546">
        <v>95.2</v>
      </c>
      <c r="T546">
        <v>17398.05</v>
      </c>
      <c r="U546" t="s">
        <v>24</v>
      </c>
    </row>
    <row r="547" spans="1:21">
      <c r="A547">
        <v>545</v>
      </c>
      <c r="B547">
        <v>17150</v>
      </c>
      <c r="C547" s="8">
        <v>45043</v>
      </c>
      <c r="D547" t="s">
        <v>20</v>
      </c>
      <c r="E547" t="s">
        <v>568</v>
      </c>
      <c r="F547">
        <v>869</v>
      </c>
      <c r="G547">
        <v>-86</v>
      </c>
      <c r="H547">
        <v>-9.00523560209424</v>
      </c>
      <c r="I547">
        <v>605</v>
      </c>
      <c r="J547">
        <v>10.3</v>
      </c>
      <c r="K547">
        <v>417.6</v>
      </c>
      <c r="L547">
        <v>7.35000000000002</v>
      </c>
      <c r="M547">
        <v>1.79159049360147</v>
      </c>
      <c r="N547">
        <v>5300</v>
      </c>
      <c r="O547">
        <v>5950</v>
      </c>
      <c r="P547">
        <v>50</v>
      </c>
      <c r="Q547">
        <v>406.6</v>
      </c>
      <c r="R547">
        <v>500</v>
      </c>
      <c r="S547">
        <v>419.7</v>
      </c>
      <c r="T547">
        <v>17398.05</v>
      </c>
      <c r="U547" t="s">
        <v>22</v>
      </c>
    </row>
    <row r="548" spans="1:21">
      <c r="A548">
        <v>546</v>
      </c>
      <c r="B548">
        <v>17150</v>
      </c>
      <c r="C548" s="8">
        <v>45022</v>
      </c>
      <c r="D548" t="s">
        <v>20</v>
      </c>
      <c r="E548" t="s">
        <v>569</v>
      </c>
      <c r="F548">
        <v>49940</v>
      </c>
      <c r="G548">
        <v>16363</v>
      </c>
      <c r="H548">
        <v>48.7327634988236</v>
      </c>
      <c r="I548">
        <v>954161</v>
      </c>
      <c r="J548">
        <v>13.19</v>
      </c>
      <c r="K548">
        <v>9.7</v>
      </c>
      <c r="L548">
        <v>-27.7</v>
      </c>
      <c r="M548">
        <v>-74.0641711229947</v>
      </c>
      <c r="N548">
        <v>189200</v>
      </c>
      <c r="O548">
        <v>250900</v>
      </c>
      <c r="P548">
        <v>100</v>
      </c>
      <c r="Q548">
        <v>9.55</v>
      </c>
      <c r="R548">
        <v>50</v>
      </c>
      <c r="S548">
        <v>9.65</v>
      </c>
      <c r="T548">
        <v>17398.05</v>
      </c>
      <c r="U548" t="s">
        <v>24</v>
      </c>
    </row>
    <row r="549" spans="1:21">
      <c r="A549">
        <v>547</v>
      </c>
      <c r="B549">
        <v>17150</v>
      </c>
      <c r="C549" s="8">
        <v>45022</v>
      </c>
      <c r="D549" t="s">
        <v>20</v>
      </c>
      <c r="E549" t="s">
        <v>570</v>
      </c>
      <c r="F549">
        <v>7675</v>
      </c>
      <c r="G549">
        <v>-1412</v>
      </c>
      <c r="H549">
        <v>-15.5386816331022</v>
      </c>
      <c r="I549">
        <v>61288</v>
      </c>
      <c r="J549">
        <v>0</v>
      </c>
      <c r="K549">
        <v>258.95</v>
      </c>
      <c r="L549">
        <v>13</v>
      </c>
      <c r="M549">
        <v>5.28562715999187</v>
      </c>
      <c r="N549">
        <v>21400</v>
      </c>
      <c r="O549">
        <v>11900</v>
      </c>
      <c r="P549">
        <v>100</v>
      </c>
      <c r="Q549">
        <v>256.5</v>
      </c>
      <c r="R549">
        <v>750</v>
      </c>
      <c r="S549">
        <v>259</v>
      </c>
      <c r="T549">
        <v>17398.05</v>
      </c>
      <c r="U549" t="s">
        <v>22</v>
      </c>
    </row>
    <row r="550" spans="1:21">
      <c r="A550">
        <v>548</v>
      </c>
      <c r="B550">
        <v>17150</v>
      </c>
      <c r="C550" s="8">
        <v>45071</v>
      </c>
      <c r="D550" t="s">
        <v>20</v>
      </c>
      <c r="E550" t="s">
        <v>571</v>
      </c>
      <c r="F550">
        <v>90</v>
      </c>
      <c r="G550">
        <v>-10</v>
      </c>
      <c r="H550">
        <v>-10</v>
      </c>
      <c r="I550">
        <v>50</v>
      </c>
      <c r="J550">
        <v>14.31</v>
      </c>
      <c r="K550">
        <v>173.65</v>
      </c>
      <c r="L550">
        <v>-27.55</v>
      </c>
      <c r="M550">
        <v>-13.6928429423459</v>
      </c>
      <c r="N550">
        <v>3950</v>
      </c>
      <c r="O550">
        <v>4550</v>
      </c>
      <c r="P550">
        <v>350</v>
      </c>
      <c r="Q550">
        <v>154.9</v>
      </c>
      <c r="R550">
        <v>900</v>
      </c>
      <c r="S550">
        <v>193.3</v>
      </c>
      <c r="T550">
        <v>17398.05</v>
      </c>
      <c r="U550" t="s">
        <v>24</v>
      </c>
    </row>
    <row r="551" spans="1:21">
      <c r="A551">
        <v>549</v>
      </c>
      <c r="B551">
        <v>17150</v>
      </c>
      <c r="C551" s="8">
        <v>45071</v>
      </c>
      <c r="D551" t="s">
        <v>20</v>
      </c>
      <c r="E551" t="s">
        <v>572</v>
      </c>
      <c r="F551">
        <v>115</v>
      </c>
      <c r="G551">
        <v>-1</v>
      </c>
      <c r="H551">
        <v>-0.862068965517241</v>
      </c>
      <c r="I551">
        <v>9</v>
      </c>
      <c r="J551">
        <v>0</v>
      </c>
      <c r="K551">
        <v>519.35</v>
      </c>
      <c r="L551">
        <v>-32.1999999999999</v>
      </c>
      <c r="M551">
        <v>-5.83809264799201</v>
      </c>
      <c r="N551">
        <v>1450</v>
      </c>
      <c r="O551">
        <v>6300</v>
      </c>
      <c r="P551">
        <v>50</v>
      </c>
      <c r="Q551">
        <v>530.95</v>
      </c>
      <c r="R551">
        <v>50</v>
      </c>
      <c r="S551">
        <v>576.25</v>
      </c>
      <c r="T551">
        <v>17398.05</v>
      </c>
      <c r="U551" t="s">
        <v>22</v>
      </c>
    </row>
    <row r="552" spans="1:21">
      <c r="A552">
        <v>550</v>
      </c>
      <c r="B552">
        <v>17150</v>
      </c>
      <c r="C552" s="8">
        <v>45106</v>
      </c>
      <c r="D552" t="s">
        <v>20</v>
      </c>
      <c r="E552" t="s">
        <v>573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50</v>
      </c>
      <c r="O552">
        <v>0</v>
      </c>
      <c r="P552">
        <v>50</v>
      </c>
      <c r="Q552">
        <v>164.75</v>
      </c>
      <c r="R552">
        <v>0</v>
      </c>
      <c r="S552">
        <v>0</v>
      </c>
      <c r="T552">
        <v>17398.05</v>
      </c>
      <c r="U552" t="s">
        <v>24</v>
      </c>
    </row>
    <row r="553" spans="1:21">
      <c r="A553">
        <v>551</v>
      </c>
      <c r="B553">
        <v>17150</v>
      </c>
      <c r="C553" s="8">
        <v>45050</v>
      </c>
      <c r="D553" t="s">
        <v>20</v>
      </c>
      <c r="E553" t="s">
        <v>574</v>
      </c>
      <c r="F553">
        <v>0</v>
      </c>
      <c r="G553">
        <v>0</v>
      </c>
      <c r="H553">
        <v>0</v>
      </c>
      <c r="I553">
        <v>30</v>
      </c>
      <c r="J553">
        <v>0</v>
      </c>
      <c r="K553">
        <v>159.75</v>
      </c>
      <c r="L553">
        <v>-237.45</v>
      </c>
      <c r="M553">
        <v>-59.7809667673716</v>
      </c>
      <c r="N553">
        <v>3450</v>
      </c>
      <c r="O553">
        <v>3350</v>
      </c>
      <c r="P553">
        <v>100</v>
      </c>
      <c r="Q553">
        <v>106.65</v>
      </c>
      <c r="R553">
        <v>900</v>
      </c>
      <c r="S553">
        <v>142.75</v>
      </c>
      <c r="T553">
        <v>17398.05</v>
      </c>
      <c r="U553" t="s">
        <v>24</v>
      </c>
    </row>
    <row r="554" spans="1:21">
      <c r="A554">
        <v>552</v>
      </c>
      <c r="B554">
        <v>17200</v>
      </c>
      <c r="C554" s="8">
        <v>45022</v>
      </c>
      <c r="D554" t="s">
        <v>20</v>
      </c>
      <c r="E554" t="s">
        <v>575</v>
      </c>
      <c r="F554">
        <v>34125</v>
      </c>
      <c r="G554">
        <v>-11245</v>
      </c>
      <c r="H554">
        <v>-24.785100286533</v>
      </c>
      <c r="I554">
        <v>489477</v>
      </c>
      <c r="J554">
        <v>6.91</v>
      </c>
      <c r="K554">
        <v>212.05</v>
      </c>
      <c r="L554">
        <v>4</v>
      </c>
      <c r="M554">
        <v>1.92261475606825</v>
      </c>
      <c r="N554">
        <v>90300</v>
      </c>
      <c r="O554">
        <v>32100</v>
      </c>
      <c r="P554">
        <v>700</v>
      </c>
      <c r="Q554">
        <v>212.05</v>
      </c>
      <c r="R554">
        <v>100</v>
      </c>
      <c r="S554">
        <v>213.85</v>
      </c>
      <c r="T554">
        <v>17398.05</v>
      </c>
      <c r="U554" t="s">
        <v>22</v>
      </c>
    </row>
    <row r="555" spans="1:21">
      <c r="A555">
        <v>553</v>
      </c>
      <c r="B555">
        <v>17200</v>
      </c>
      <c r="C555" s="8">
        <v>45022</v>
      </c>
      <c r="D555" t="s">
        <v>20</v>
      </c>
      <c r="E555" t="s">
        <v>576</v>
      </c>
      <c r="F555">
        <v>136169</v>
      </c>
      <c r="G555">
        <v>11393</v>
      </c>
      <c r="H555">
        <v>9.13076232608835</v>
      </c>
      <c r="I555">
        <v>1861913</v>
      </c>
      <c r="J555">
        <v>0</v>
      </c>
      <c r="K555">
        <v>14.45</v>
      </c>
      <c r="L555">
        <v>-33.1</v>
      </c>
      <c r="M555">
        <v>-69.6109358569926</v>
      </c>
      <c r="N555">
        <v>222100</v>
      </c>
      <c r="O555">
        <v>950000</v>
      </c>
      <c r="P555">
        <v>10400</v>
      </c>
      <c r="Q555">
        <v>14</v>
      </c>
      <c r="R555">
        <v>200</v>
      </c>
      <c r="S555">
        <v>14.45</v>
      </c>
      <c r="T555">
        <v>17398.05</v>
      </c>
      <c r="U555" t="s">
        <v>24</v>
      </c>
    </row>
    <row r="556" spans="1:21">
      <c r="A556">
        <v>554</v>
      </c>
      <c r="B556">
        <v>17200</v>
      </c>
      <c r="C556" s="8">
        <v>45029</v>
      </c>
      <c r="D556" t="s">
        <v>20</v>
      </c>
      <c r="E556" t="s">
        <v>577</v>
      </c>
      <c r="F556">
        <v>13841</v>
      </c>
      <c r="G556">
        <v>3243</v>
      </c>
      <c r="H556">
        <v>30.6001132289111</v>
      </c>
      <c r="I556">
        <v>68966</v>
      </c>
      <c r="J556">
        <v>0</v>
      </c>
      <c r="K556">
        <v>51.9</v>
      </c>
      <c r="L556">
        <v>-34.05</v>
      </c>
      <c r="M556">
        <v>-39.6160558464223</v>
      </c>
      <c r="N556">
        <v>18600</v>
      </c>
      <c r="O556">
        <v>65700</v>
      </c>
      <c r="P556">
        <v>100</v>
      </c>
      <c r="Q556">
        <v>51.05</v>
      </c>
      <c r="R556">
        <v>400</v>
      </c>
      <c r="S556">
        <v>52</v>
      </c>
      <c r="T556">
        <v>17398.05</v>
      </c>
      <c r="U556" t="s">
        <v>24</v>
      </c>
    </row>
    <row r="557" spans="1:21">
      <c r="A557">
        <v>555</v>
      </c>
      <c r="B557">
        <v>17200</v>
      </c>
      <c r="C557" s="8">
        <v>45029</v>
      </c>
      <c r="D557" t="s">
        <v>20</v>
      </c>
      <c r="E557" t="s">
        <v>578</v>
      </c>
      <c r="F557">
        <v>4635</v>
      </c>
      <c r="G557">
        <v>-688</v>
      </c>
      <c r="H557">
        <v>-12.925042269397</v>
      </c>
      <c r="I557">
        <v>13032</v>
      </c>
      <c r="J557">
        <v>8.78</v>
      </c>
      <c r="K557">
        <v>268.55</v>
      </c>
      <c r="L557">
        <v>4.85000000000002</v>
      </c>
      <c r="M557">
        <v>1.83921122487676</v>
      </c>
      <c r="N557">
        <v>12250</v>
      </c>
      <c r="O557">
        <v>8400</v>
      </c>
      <c r="P557">
        <v>50</v>
      </c>
      <c r="Q557">
        <v>265.35</v>
      </c>
      <c r="R557">
        <v>50</v>
      </c>
      <c r="S557">
        <v>268.85</v>
      </c>
      <c r="T557">
        <v>17398.05</v>
      </c>
      <c r="U557" t="s">
        <v>22</v>
      </c>
    </row>
    <row r="558" spans="1:21">
      <c r="A558">
        <v>556</v>
      </c>
      <c r="B558">
        <v>17200</v>
      </c>
      <c r="C558" s="8">
        <v>45036</v>
      </c>
      <c r="D558" t="s">
        <v>20</v>
      </c>
      <c r="E558" t="s">
        <v>579</v>
      </c>
      <c r="F558">
        <v>1017</v>
      </c>
      <c r="G558">
        <v>174</v>
      </c>
      <c r="H558">
        <v>20.6405693950178</v>
      </c>
      <c r="I558">
        <v>1939</v>
      </c>
      <c r="J558">
        <v>0</v>
      </c>
      <c r="K558">
        <v>82</v>
      </c>
      <c r="L558">
        <v>-31.55</v>
      </c>
      <c r="M558">
        <v>-27.7851166886834</v>
      </c>
      <c r="N558">
        <v>16650</v>
      </c>
      <c r="O558">
        <v>17250</v>
      </c>
      <c r="P558">
        <v>50</v>
      </c>
      <c r="Q558">
        <v>80.8</v>
      </c>
      <c r="R558">
        <v>850</v>
      </c>
      <c r="S558">
        <v>82</v>
      </c>
      <c r="T558">
        <v>17398.05</v>
      </c>
      <c r="U558" t="s">
        <v>24</v>
      </c>
    </row>
    <row r="559" spans="1:21">
      <c r="A559">
        <v>557</v>
      </c>
      <c r="B559">
        <v>17200</v>
      </c>
      <c r="C559" s="8">
        <v>45036</v>
      </c>
      <c r="D559" t="s">
        <v>20</v>
      </c>
      <c r="E559" t="s">
        <v>580</v>
      </c>
      <c r="F559">
        <v>469</v>
      </c>
      <c r="G559">
        <v>-73</v>
      </c>
      <c r="H559">
        <v>-13.4686346863469</v>
      </c>
      <c r="I559">
        <v>395</v>
      </c>
      <c r="J559">
        <v>9.63</v>
      </c>
      <c r="K559">
        <v>324.7</v>
      </c>
      <c r="L559">
        <v>9.55000000000001</v>
      </c>
      <c r="M559">
        <v>3.03030303030303</v>
      </c>
      <c r="N559">
        <v>29100</v>
      </c>
      <c r="O559">
        <v>9200</v>
      </c>
      <c r="P559">
        <v>100</v>
      </c>
      <c r="Q559">
        <v>321</v>
      </c>
      <c r="R559">
        <v>50</v>
      </c>
      <c r="S559">
        <v>324.95</v>
      </c>
      <c r="T559">
        <v>17398.05</v>
      </c>
      <c r="U559" t="s">
        <v>22</v>
      </c>
    </row>
    <row r="560" spans="1:21">
      <c r="A560">
        <v>558</v>
      </c>
      <c r="B560">
        <v>17200</v>
      </c>
      <c r="C560" s="8">
        <v>45043</v>
      </c>
      <c r="D560" t="s">
        <v>20</v>
      </c>
      <c r="E560" t="s">
        <v>581</v>
      </c>
      <c r="F560">
        <v>13355</v>
      </c>
      <c r="G560">
        <v>276</v>
      </c>
      <c r="H560">
        <v>2.1102530774524</v>
      </c>
      <c r="I560">
        <v>21109</v>
      </c>
      <c r="J560">
        <v>0</v>
      </c>
      <c r="K560">
        <v>377</v>
      </c>
      <c r="L560">
        <v>2.30000000000001</v>
      </c>
      <c r="M560">
        <v>0.613824392847614</v>
      </c>
      <c r="N560">
        <v>21100</v>
      </c>
      <c r="O560">
        <v>19800</v>
      </c>
      <c r="P560">
        <v>100</v>
      </c>
      <c r="Q560">
        <v>376.25</v>
      </c>
      <c r="R560">
        <v>700</v>
      </c>
      <c r="S560">
        <v>377</v>
      </c>
      <c r="T560">
        <v>17398.05</v>
      </c>
      <c r="U560" t="s">
        <v>22</v>
      </c>
    </row>
    <row r="561" spans="1:21">
      <c r="A561">
        <v>559</v>
      </c>
      <c r="B561">
        <v>17200</v>
      </c>
      <c r="C561" s="8">
        <v>45043</v>
      </c>
      <c r="D561" t="s">
        <v>20</v>
      </c>
      <c r="E561" t="s">
        <v>582</v>
      </c>
      <c r="F561">
        <v>23106</v>
      </c>
      <c r="G561">
        <v>1041</v>
      </c>
      <c r="H561">
        <v>4.71787899388171</v>
      </c>
      <c r="I561">
        <v>43525</v>
      </c>
      <c r="J561">
        <v>13.03</v>
      </c>
      <c r="K561">
        <v>107</v>
      </c>
      <c r="L561">
        <v>-27.9</v>
      </c>
      <c r="M561">
        <v>-20.6819866567828</v>
      </c>
      <c r="N561">
        <v>16650</v>
      </c>
      <c r="O561">
        <v>67650</v>
      </c>
      <c r="P561">
        <v>50</v>
      </c>
      <c r="Q561">
        <v>106</v>
      </c>
      <c r="R561">
        <v>1900</v>
      </c>
      <c r="S561">
        <v>107</v>
      </c>
      <c r="T561">
        <v>17398.05</v>
      </c>
      <c r="U561" t="s">
        <v>24</v>
      </c>
    </row>
    <row r="562" spans="1:21">
      <c r="A562">
        <v>560</v>
      </c>
      <c r="B562">
        <v>17200</v>
      </c>
      <c r="C562" s="8">
        <v>45050</v>
      </c>
      <c r="D562" t="s">
        <v>20</v>
      </c>
      <c r="E562" t="s">
        <v>583</v>
      </c>
      <c r="F562">
        <v>306</v>
      </c>
      <c r="G562">
        <v>44</v>
      </c>
      <c r="H562">
        <v>16.793893129771</v>
      </c>
      <c r="I562">
        <v>298</v>
      </c>
      <c r="J562">
        <v>0</v>
      </c>
      <c r="K562">
        <v>431.95</v>
      </c>
      <c r="L562">
        <v>11.2</v>
      </c>
      <c r="M562">
        <v>2.66191325014854</v>
      </c>
      <c r="N562">
        <v>12350</v>
      </c>
      <c r="O562">
        <v>5700</v>
      </c>
      <c r="P562">
        <v>100</v>
      </c>
      <c r="Q562">
        <v>424.35</v>
      </c>
      <c r="R562">
        <v>150</v>
      </c>
      <c r="S562">
        <v>430.85</v>
      </c>
      <c r="T562">
        <v>17398.05</v>
      </c>
      <c r="U562" t="s">
        <v>22</v>
      </c>
    </row>
    <row r="563" spans="1:21">
      <c r="A563">
        <v>561</v>
      </c>
      <c r="B563">
        <v>17200</v>
      </c>
      <c r="C563" s="8">
        <v>45050</v>
      </c>
      <c r="D563" t="s">
        <v>20</v>
      </c>
      <c r="E563" t="s">
        <v>584</v>
      </c>
      <c r="F563">
        <v>224</v>
      </c>
      <c r="G563">
        <v>83</v>
      </c>
      <c r="H563">
        <v>58.8652482269504</v>
      </c>
      <c r="I563">
        <v>267</v>
      </c>
      <c r="J563">
        <v>13.44</v>
      </c>
      <c r="K563">
        <v>130.95</v>
      </c>
      <c r="L563">
        <v>-18.5</v>
      </c>
      <c r="M563">
        <v>-12.3787219805955</v>
      </c>
      <c r="N563">
        <v>3950</v>
      </c>
      <c r="O563">
        <v>3850</v>
      </c>
      <c r="P563">
        <v>50</v>
      </c>
      <c r="Q563">
        <v>128.7</v>
      </c>
      <c r="R563">
        <v>50</v>
      </c>
      <c r="S563">
        <v>130.8</v>
      </c>
      <c r="T563">
        <v>17398.05</v>
      </c>
      <c r="U563" t="s">
        <v>24</v>
      </c>
    </row>
    <row r="564" spans="1:21">
      <c r="A564">
        <v>562</v>
      </c>
      <c r="B564">
        <v>17200</v>
      </c>
      <c r="C564" s="8">
        <v>45071</v>
      </c>
      <c r="D564" t="s">
        <v>20</v>
      </c>
      <c r="E564" t="s">
        <v>585</v>
      </c>
      <c r="F564">
        <v>1513</v>
      </c>
      <c r="G564">
        <v>-83</v>
      </c>
      <c r="H564">
        <v>-5.20050125313283</v>
      </c>
      <c r="I564">
        <v>784</v>
      </c>
      <c r="J564">
        <v>9.04</v>
      </c>
      <c r="K564">
        <v>518.6</v>
      </c>
      <c r="L564">
        <v>10.3</v>
      </c>
      <c r="M564">
        <v>2.02636238441865</v>
      </c>
      <c r="N564">
        <v>4250</v>
      </c>
      <c r="O564">
        <v>5700</v>
      </c>
      <c r="P564">
        <v>150</v>
      </c>
      <c r="Q564">
        <v>518.6</v>
      </c>
      <c r="R564">
        <v>500</v>
      </c>
      <c r="S564">
        <v>529.95</v>
      </c>
      <c r="T564">
        <v>17398.05</v>
      </c>
      <c r="U564" t="s">
        <v>22</v>
      </c>
    </row>
    <row r="565" spans="1:21">
      <c r="A565">
        <v>563</v>
      </c>
      <c r="B565">
        <v>17200</v>
      </c>
      <c r="C565" s="8">
        <v>45071</v>
      </c>
      <c r="D565" t="s">
        <v>20</v>
      </c>
      <c r="E565" t="s">
        <v>586</v>
      </c>
      <c r="F565">
        <v>2582</v>
      </c>
      <c r="G565">
        <v>623</v>
      </c>
      <c r="H565">
        <v>31.8019397651863</v>
      </c>
      <c r="I565">
        <v>2266</v>
      </c>
      <c r="J565">
        <v>0</v>
      </c>
      <c r="K565">
        <v>188.5</v>
      </c>
      <c r="L565">
        <v>-29.4</v>
      </c>
      <c r="M565">
        <v>-13.4924277191372</v>
      </c>
      <c r="N565">
        <v>8100</v>
      </c>
      <c r="O565">
        <v>7200</v>
      </c>
      <c r="P565">
        <v>100</v>
      </c>
      <c r="Q565">
        <v>188.5</v>
      </c>
      <c r="R565">
        <v>50</v>
      </c>
      <c r="S565">
        <v>189.5</v>
      </c>
      <c r="T565">
        <v>17398.05</v>
      </c>
      <c r="U565" t="s">
        <v>24</v>
      </c>
    </row>
    <row r="566" spans="1:21">
      <c r="A566">
        <v>564</v>
      </c>
      <c r="B566">
        <v>17200</v>
      </c>
      <c r="C566" s="8">
        <v>45106</v>
      </c>
      <c r="D566" t="s">
        <v>20</v>
      </c>
      <c r="E566" t="s">
        <v>587</v>
      </c>
      <c r="F566">
        <v>244</v>
      </c>
      <c r="G566">
        <v>123</v>
      </c>
      <c r="H566">
        <v>101.652892561983</v>
      </c>
      <c r="I566">
        <v>175</v>
      </c>
      <c r="J566">
        <v>0</v>
      </c>
      <c r="K566">
        <v>645.55</v>
      </c>
      <c r="L566">
        <v>22.5</v>
      </c>
      <c r="M566">
        <v>3.61126715351898</v>
      </c>
      <c r="N566">
        <v>5850</v>
      </c>
      <c r="O566">
        <v>5850</v>
      </c>
      <c r="P566">
        <v>300</v>
      </c>
      <c r="Q566">
        <v>630.5</v>
      </c>
      <c r="R566">
        <v>350</v>
      </c>
      <c r="S566">
        <v>641.05</v>
      </c>
      <c r="T566">
        <v>17398.05</v>
      </c>
      <c r="U566" t="s">
        <v>22</v>
      </c>
    </row>
    <row r="567" spans="1:21">
      <c r="A567">
        <v>565</v>
      </c>
      <c r="B567">
        <v>17200</v>
      </c>
      <c r="C567" s="8">
        <v>45106</v>
      </c>
      <c r="D567" t="s">
        <v>20</v>
      </c>
      <c r="E567" t="s">
        <v>588</v>
      </c>
      <c r="F567">
        <v>626</v>
      </c>
      <c r="G567">
        <v>329</v>
      </c>
      <c r="H567">
        <v>110.774410774411</v>
      </c>
      <c r="I567">
        <v>542</v>
      </c>
      <c r="J567">
        <v>15.51</v>
      </c>
      <c r="K567">
        <v>270</v>
      </c>
      <c r="L567">
        <v>-23.45</v>
      </c>
      <c r="M567">
        <v>-7.99113988754472</v>
      </c>
      <c r="N567">
        <v>1750</v>
      </c>
      <c r="O567">
        <v>3750</v>
      </c>
      <c r="P567">
        <v>50</v>
      </c>
      <c r="Q567">
        <v>264.65</v>
      </c>
      <c r="R567">
        <v>100</v>
      </c>
      <c r="S567">
        <v>273.3</v>
      </c>
      <c r="T567">
        <v>17398.05</v>
      </c>
      <c r="U567" t="s">
        <v>24</v>
      </c>
    </row>
    <row r="568" spans="1:21">
      <c r="A568">
        <v>566</v>
      </c>
      <c r="B568">
        <v>17250</v>
      </c>
      <c r="C568" s="8">
        <v>45022</v>
      </c>
      <c r="D568" t="s">
        <v>20</v>
      </c>
      <c r="E568" t="s">
        <v>589</v>
      </c>
      <c r="F568">
        <v>67784</v>
      </c>
      <c r="G568">
        <v>-11536</v>
      </c>
      <c r="H568">
        <v>-14.5436207766011</v>
      </c>
      <c r="I568">
        <v>1278115</v>
      </c>
      <c r="J568">
        <v>0</v>
      </c>
      <c r="K568">
        <v>21.05</v>
      </c>
      <c r="L568">
        <v>-39.3</v>
      </c>
      <c r="M568">
        <v>-65.1201325600663</v>
      </c>
      <c r="N568">
        <v>224500</v>
      </c>
      <c r="O568">
        <v>441600</v>
      </c>
      <c r="P568">
        <v>3650</v>
      </c>
      <c r="Q568">
        <v>21</v>
      </c>
      <c r="R568">
        <v>50</v>
      </c>
      <c r="S568">
        <v>21.25</v>
      </c>
      <c r="T568">
        <v>17398.05</v>
      </c>
      <c r="U568" t="s">
        <v>24</v>
      </c>
    </row>
    <row r="569" spans="1:21">
      <c r="A569">
        <v>567</v>
      </c>
      <c r="B569">
        <v>17250</v>
      </c>
      <c r="C569" s="8">
        <v>45022</v>
      </c>
      <c r="D569" t="s">
        <v>20</v>
      </c>
      <c r="E569" t="s">
        <v>590</v>
      </c>
      <c r="F569">
        <v>14250</v>
      </c>
      <c r="G569">
        <v>-3371</v>
      </c>
      <c r="H569">
        <v>-19.1305828273083</v>
      </c>
      <c r="I569">
        <v>387470</v>
      </c>
      <c r="J569">
        <v>8.62</v>
      </c>
      <c r="K569">
        <v>170.3</v>
      </c>
      <c r="L569">
        <v>-0.349999999999994</v>
      </c>
      <c r="M569">
        <v>-0.20509815411661</v>
      </c>
      <c r="N569">
        <v>35550</v>
      </c>
      <c r="O569">
        <v>23300</v>
      </c>
      <c r="P569">
        <v>50</v>
      </c>
      <c r="Q569">
        <v>169</v>
      </c>
      <c r="R569">
        <v>250</v>
      </c>
      <c r="S569">
        <v>170.3</v>
      </c>
      <c r="T569">
        <v>17398.05</v>
      </c>
      <c r="U569" t="s">
        <v>22</v>
      </c>
    </row>
    <row r="570" spans="1:21">
      <c r="A570">
        <v>568</v>
      </c>
      <c r="B570">
        <v>17250</v>
      </c>
      <c r="C570" s="8">
        <v>45029</v>
      </c>
      <c r="D570" t="s">
        <v>20</v>
      </c>
      <c r="E570" t="s">
        <v>591</v>
      </c>
      <c r="F570">
        <v>4325</v>
      </c>
      <c r="G570">
        <v>1940</v>
      </c>
      <c r="H570">
        <v>81.3417190775681</v>
      </c>
      <c r="I570">
        <v>21999</v>
      </c>
      <c r="J570">
        <v>12.29</v>
      </c>
      <c r="K570">
        <v>64.85</v>
      </c>
      <c r="L570">
        <v>-36.45</v>
      </c>
      <c r="M570">
        <v>-35.9822309970385</v>
      </c>
      <c r="N570">
        <v>12050</v>
      </c>
      <c r="O570">
        <v>40750</v>
      </c>
      <c r="P570">
        <v>1550</v>
      </c>
      <c r="Q570">
        <v>63</v>
      </c>
      <c r="R570">
        <v>50</v>
      </c>
      <c r="S570">
        <v>64.95</v>
      </c>
      <c r="T570">
        <v>17398.05</v>
      </c>
      <c r="U570" t="s">
        <v>24</v>
      </c>
    </row>
    <row r="571" spans="1:21">
      <c r="A571">
        <v>569</v>
      </c>
      <c r="B571">
        <v>17250</v>
      </c>
      <c r="C571" s="8">
        <v>45029</v>
      </c>
      <c r="D571" t="s">
        <v>20</v>
      </c>
      <c r="E571" t="s">
        <v>592</v>
      </c>
      <c r="F571">
        <v>907</v>
      </c>
      <c r="G571">
        <v>-62</v>
      </c>
      <c r="H571">
        <v>-6.39834881320949</v>
      </c>
      <c r="I571">
        <v>5130</v>
      </c>
      <c r="J571">
        <v>9.29</v>
      </c>
      <c r="K571">
        <v>230</v>
      </c>
      <c r="L571">
        <v>1.69999999999999</v>
      </c>
      <c r="M571">
        <v>0.744634253175641</v>
      </c>
      <c r="N571">
        <v>11350</v>
      </c>
      <c r="O571">
        <v>8300</v>
      </c>
      <c r="P571">
        <v>100</v>
      </c>
      <c r="Q571">
        <v>230</v>
      </c>
      <c r="R571">
        <v>50</v>
      </c>
      <c r="S571">
        <v>231</v>
      </c>
      <c r="T571">
        <v>17398.05</v>
      </c>
      <c r="U571" t="s">
        <v>22</v>
      </c>
    </row>
    <row r="572" spans="1:21">
      <c r="A572">
        <v>570</v>
      </c>
      <c r="B572">
        <v>17250</v>
      </c>
      <c r="C572" s="8">
        <v>45036</v>
      </c>
      <c r="D572" t="s">
        <v>20</v>
      </c>
      <c r="E572" t="s">
        <v>593</v>
      </c>
      <c r="F572">
        <v>94</v>
      </c>
      <c r="G572">
        <v>-6</v>
      </c>
      <c r="H572">
        <v>-6</v>
      </c>
      <c r="I572">
        <v>55</v>
      </c>
      <c r="J572">
        <v>0</v>
      </c>
      <c r="K572">
        <v>288.75</v>
      </c>
      <c r="L572">
        <v>13.65</v>
      </c>
      <c r="M572">
        <v>4.96183206106869</v>
      </c>
      <c r="N572">
        <v>26000</v>
      </c>
      <c r="O572">
        <v>7300</v>
      </c>
      <c r="P572">
        <v>500</v>
      </c>
      <c r="Q572">
        <v>270.7</v>
      </c>
      <c r="R572">
        <v>100</v>
      </c>
      <c r="S572">
        <v>292.25</v>
      </c>
      <c r="T572">
        <v>17398.05</v>
      </c>
      <c r="U572" t="s">
        <v>22</v>
      </c>
    </row>
    <row r="573" spans="1:21">
      <c r="A573">
        <v>571</v>
      </c>
      <c r="B573">
        <v>17250</v>
      </c>
      <c r="C573" s="8">
        <v>45036</v>
      </c>
      <c r="D573" t="s">
        <v>20</v>
      </c>
      <c r="E573" t="s">
        <v>594</v>
      </c>
      <c r="F573">
        <v>95</v>
      </c>
      <c r="G573">
        <v>-52</v>
      </c>
      <c r="H573">
        <v>-35.3741496598639</v>
      </c>
      <c r="I573">
        <v>289</v>
      </c>
      <c r="J573">
        <v>12.64</v>
      </c>
      <c r="K573">
        <v>96.65</v>
      </c>
      <c r="L573">
        <v>-32.7</v>
      </c>
      <c r="M573">
        <v>-25.2802473908001</v>
      </c>
      <c r="N573">
        <v>15000</v>
      </c>
      <c r="O573">
        <v>6100</v>
      </c>
      <c r="P573">
        <v>250</v>
      </c>
      <c r="Q573">
        <v>95</v>
      </c>
      <c r="R573">
        <v>50</v>
      </c>
      <c r="S573">
        <v>96.6</v>
      </c>
      <c r="T573">
        <v>17398.05</v>
      </c>
      <c r="U573" t="s">
        <v>24</v>
      </c>
    </row>
    <row r="574" spans="1:21">
      <c r="A574">
        <v>572</v>
      </c>
      <c r="B574">
        <v>17250</v>
      </c>
      <c r="C574" s="8">
        <v>45043</v>
      </c>
      <c r="D574" t="s">
        <v>20</v>
      </c>
      <c r="E574" t="s">
        <v>595</v>
      </c>
      <c r="F574">
        <v>1847</v>
      </c>
      <c r="G574">
        <v>35</v>
      </c>
      <c r="H574">
        <v>1.93156732891832</v>
      </c>
      <c r="I574">
        <v>1450</v>
      </c>
      <c r="J574">
        <v>10.36</v>
      </c>
      <c r="K574">
        <v>342</v>
      </c>
      <c r="L574">
        <v>2.35000000000002</v>
      </c>
      <c r="M574">
        <v>0.691888708965118</v>
      </c>
      <c r="N574">
        <v>5450</v>
      </c>
      <c r="O574">
        <v>7150</v>
      </c>
      <c r="P574">
        <v>50</v>
      </c>
      <c r="Q574">
        <v>336.3</v>
      </c>
      <c r="R574">
        <v>150</v>
      </c>
      <c r="S574">
        <v>343.3</v>
      </c>
      <c r="T574">
        <v>17398.05</v>
      </c>
      <c r="U574" t="s">
        <v>22</v>
      </c>
    </row>
    <row r="575" spans="1:21">
      <c r="A575">
        <v>573</v>
      </c>
      <c r="B575">
        <v>17250</v>
      </c>
      <c r="C575" s="8">
        <v>45043</v>
      </c>
      <c r="D575" t="s">
        <v>20</v>
      </c>
      <c r="E575" t="s">
        <v>596</v>
      </c>
      <c r="F575">
        <v>2343</v>
      </c>
      <c r="G575">
        <v>-96</v>
      </c>
      <c r="H575">
        <v>-3.9360393603936</v>
      </c>
      <c r="I575">
        <v>4367</v>
      </c>
      <c r="J575">
        <v>0</v>
      </c>
      <c r="K575">
        <v>120</v>
      </c>
      <c r="L575">
        <v>-27.65</v>
      </c>
      <c r="M575">
        <v>-18.7267185912631</v>
      </c>
      <c r="N575">
        <v>9750</v>
      </c>
      <c r="O575">
        <v>10050</v>
      </c>
      <c r="P575">
        <v>550</v>
      </c>
      <c r="Q575">
        <v>119</v>
      </c>
      <c r="R575">
        <v>50</v>
      </c>
      <c r="S575">
        <v>120</v>
      </c>
      <c r="T575">
        <v>17398.05</v>
      </c>
      <c r="U575" t="s">
        <v>24</v>
      </c>
    </row>
    <row r="576" spans="1:21">
      <c r="A576">
        <v>574</v>
      </c>
      <c r="B576">
        <v>17250</v>
      </c>
      <c r="C576" s="8">
        <v>45050</v>
      </c>
      <c r="D576" t="s">
        <v>20</v>
      </c>
      <c r="E576" t="s">
        <v>597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3450</v>
      </c>
      <c r="O576">
        <v>50</v>
      </c>
      <c r="P576">
        <v>100</v>
      </c>
      <c r="Q576">
        <v>134.15</v>
      </c>
      <c r="R576">
        <v>50</v>
      </c>
      <c r="S576">
        <v>181.75</v>
      </c>
      <c r="T576">
        <v>17398.05</v>
      </c>
      <c r="U576" t="s">
        <v>24</v>
      </c>
    </row>
    <row r="577" spans="1:21">
      <c r="A577">
        <v>575</v>
      </c>
      <c r="B577">
        <v>17250</v>
      </c>
      <c r="C577" s="8">
        <v>45050</v>
      </c>
      <c r="D577" t="s">
        <v>20</v>
      </c>
      <c r="E577" t="s">
        <v>598</v>
      </c>
      <c r="F577">
        <v>22</v>
      </c>
      <c r="G577">
        <v>22</v>
      </c>
      <c r="H577">
        <v>0</v>
      </c>
      <c r="I577">
        <v>30</v>
      </c>
      <c r="J577">
        <v>0</v>
      </c>
      <c r="K577">
        <v>395.8</v>
      </c>
      <c r="L577">
        <v>-23.95</v>
      </c>
      <c r="M577">
        <v>-5.70577724836212</v>
      </c>
      <c r="N577">
        <v>1550</v>
      </c>
      <c r="O577">
        <v>700</v>
      </c>
      <c r="P577">
        <v>50</v>
      </c>
      <c r="Q577">
        <v>378.85</v>
      </c>
      <c r="R577">
        <v>50</v>
      </c>
      <c r="S577">
        <v>408.8</v>
      </c>
      <c r="T577">
        <v>17398.05</v>
      </c>
      <c r="U577" t="s">
        <v>22</v>
      </c>
    </row>
    <row r="578" spans="1:21">
      <c r="A578">
        <v>576</v>
      </c>
      <c r="B578">
        <v>17250</v>
      </c>
      <c r="C578" s="8">
        <v>45071</v>
      </c>
      <c r="D578" t="s">
        <v>20</v>
      </c>
      <c r="E578" t="s">
        <v>599</v>
      </c>
      <c r="F578">
        <v>98</v>
      </c>
      <c r="G578">
        <v>-21</v>
      </c>
      <c r="H578">
        <v>-17.6470588235294</v>
      </c>
      <c r="I578">
        <v>56</v>
      </c>
      <c r="J578">
        <v>9.32</v>
      </c>
      <c r="K578">
        <v>488</v>
      </c>
      <c r="L578">
        <v>7.55000000000001</v>
      </c>
      <c r="M578">
        <v>1.57144343844313</v>
      </c>
      <c r="N578">
        <v>4650</v>
      </c>
      <c r="O578">
        <v>6250</v>
      </c>
      <c r="P578">
        <v>50</v>
      </c>
      <c r="Q578">
        <v>467.2</v>
      </c>
      <c r="R578">
        <v>50</v>
      </c>
      <c r="S578">
        <v>509.7</v>
      </c>
      <c r="T578">
        <v>17398.05</v>
      </c>
      <c r="U578" t="s">
        <v>22</v>
      </c>
    </row>
    <row r="579" spans="1:21">
      <c r="A579">
        <v>577</v>
      </c>
      <c r="B579">
        <v>17250</v>
      </c>
      <c r="C579" s="8">
        <v>45071</v>
      </c>
      <c r="D579" t="s">
        <v>20</v>
      </c>
      <c r="E579" t="s">
        <v>600</v>
      </c>
      <c r="F579">
        <v>161</v>
      </c>
      <c r="G579">
        <v>9</v>
      </c>
      <c r="H579">
        <v>5.92105263157895</v>
      </c>
      <c r="I579">
        <v>79</v>
      </c>
      <c r="J579">
        <v>0</v>
      </c>
      <c r="K579">
        <v>203.8</v>
      </c>
      <c r="L579">
        <v>-29.4</v>
      </c>
      <c r="M579">
        <v>-12.6072041166381</v>
      </c>
      <c r="N579">
        <v>5950</v>
      </c>
      <c r="O579">
        <v>4100</v>
      </c>
      <c r="P579">
        <v>50</v>
      </c>
      <c r="Q579">
        <v>201.05</v>
      </c>
      <c r="R579">
        <v>450</v>
      </c>
      <c r="S579">
        <v>220.5</v>
      </c>
      <c r="T579">
        <v>17398.05</v>
      </c>
      <c r="U579" t="s">
        <v>24</v>
      </c>
    </row>
    <row r="580" spans="1:21">
      <c r="A580">
        <v>578</v>
      </c>
      <c r="B580">
        <v>17250</v>
      </c>
      <c r="C580" s="8">
        <v>45106</v>
      </c>
      <c r="D580" t="s">
        <v>20</v>
      </c>
      <c r="E580" t="s">
        <v>601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50</v>
      </c>
      <c r="O580">
        <v>0</v>
      </c>
      <c r="P580">
        <v>50</v>
      </c>
      <c r="Q580">
        <v>187.95</v>
      </c>
      <c r="R580">
        <v>0</v>
      </c>
      <c r="S580">
        <v>0</v>
      </c>
      <c r="T580">
        <v>17398.05</v>
      </c>
      <c r="U580" t="s">
        <v>24</v>
      </c>
    </row>
    <row r="581" spans="1:21">
      <c r="A581">
        <v>579</v>
      </c>
      <c r="B581">
        <v>17300</v>
      </c>
      <c r="C581" s="8">
        <v>45022</v>
      </c>
      <c r="D581" t="s">
        <v>20</v>
      </c>
      <c r="E581" t="s">
        <v>602</v>
      </c>
      <c r="F581">
        <v>59924</v>
      </c>
      <c r="G581">
        <v>-9156</v>
      </c>
      <c r="H581">
        <v>-13.2541980312681</v>
      </c>
      <c r="I581">
        <v>2041042</v>
      </c>
      <c r="J581">
        <v>0</v>
      </c>
      <c r="K581">
        <v>129.2</v>
      </c>
      <c r="L581">
        <v>-6.80000000000001</v>
      </c>
      <c r="M581">
        <v>-5.00000000000001</v>
      </c>
      <c r="N581">
        <v>194950</v>
      </c>
      <c r="O581">
        <v>195100</v>
      </c>
      <c r="P581">
        <v>50</v>
      </c>
      <c r="Q581">
        <v>129.1</v>
      </c>
      <c r="R581">
        <v>1450</v>
      </c>
      <c r="S581">
        <v>130</v>
      </c>
      <c r="T581">
        <v>17398.05</v>
      </c>
      <c r="U581" t="s">
        <v>22</v>
      </c>
    </row>
    <row r="582" spans="1:21">
      <c r="A582">
        <v>580</v>
      </c>
      <c r="B582">
        <v>17300</v>
      </c>
      <c r="C582" s="8">
        <v>45022</v>
      </c>
      <c r="D582" t="s">
        <v>20</v>
      </c>
      <c r="E582" t="s">
        <v>603</v>
      </c>
      <c r="F582">
        <v>133609</v>
      </c>
      <c r="G582">
        <v>3439</v>
      </c>
      <c r="H582">
        <v>2.64192978412845</v>
      </c>
      <c r="I582">
        <v>2972340</v>
      </c>
      <c r="J582">
        <v>11.93</v>
      </c>
      <c r="K582">
        <v>31.45</v>
      </c>
      <c r="L582">
        <v>-44.05</v>
      </c>
      <c r="M582">
        <v>-58.3443708609271</v>
      </c>
      <c r="N582">
        <v>266950</v>
      </c>
      <c r="O582">
        <v>901100</v>
      </c>
      <c r="P582">
        <v>100</v>
      </c>
      <c r="Q582">
        <v>31.35</v>
      </c>
      <c r="R582">
        <v>400</v>
      </c>
      <c r="S582">
        <v>31.4</v>
      </c>
      <c r="T582">
        <v>17398.05</v>
      </c>
      <c r="U582" t="s">
        <v>24</v>
      </c>
    </row>
    <row r="583" spans="1:21">
      <c r="A583">
        <v>581</v>
      </c>
      <c r="B583">
        <v>17300</v>
      </c>
      <c r="C583" s="8">
        <v>45029</v>
      </c>
      <c r="D583" t="s">
        <v>20</v>
      </c>
      <c r="E583" t="s">
        <v>604</v>
      </c>
      <c r="F583">
        <v>6123</v>
      </c>
      <c r="G583">
        <v>-265</v>
      </c>
      <c r="H583">
        <v>-4.1484032561052</v>
      </c>
      <c r="I583">
        <v>50312</v>
      </c>
      <c r="J583">
        <v>0</v>
      </c>
      <c r="K583">
        <v>195</v>
      </c>
      <c r="L583">
        <v>-0.300000000000011</v>
      </c>
      <c r="M583">
        <v>-0.153609831029192</v>
      </c>
      <c r="N583">
        <v>15350</v>
      </c>
      <c r="O583">
        <v>16650</v>
      </c>
      <c r="P583">
        <v>50</v>
      </c>
      <c r="Q583">
        <v>193.05</v>
      </c>
      <c r="R583">
        <v>50</v>
      </c>
      <c r="S583">
        <v>195.9</v>
      </c>
      <c r="T583">
        <v>17398.05</v>
      </c>
      <c r="U583" t="s">
        <v>22</v>
      </c>
    </row>
    <row r="584" spans="1:21">
      <c r="A584">
        <v>582</v>
      </c>
      <c r="B584">
        <v>17300</v>
      </c>
      <c r="C584" s="8">
        <v>45029</v>
      </c>
      <c r="D584" t="s">
        <v>20</v>
      </c>
      <c r="E584" t="s">
        <v>605</v>
      </c>
      <c r="F584">
        <v>11933</v>
      </c>
      <c r="G584">
        <v>4788</v>
      </c>
      <c r="H584">
        <v>67.0118964310707</v>
      </c>
      <c r="I584">
        <v>66477</v>
      </c>
      <c r="J584">
        <v>0</v>
      </c>
      <c r="K584">
        <v>78</v>
      </c>
      <c r="L584">
        <v>-40.95</v>
      </c>
      <c r="M584">
        <v>-34.4262295081967</v>
      </c>
      <c r="N584">
        <v>14800</v>
      </c>
      <c r="O584">
        <v>97200</v>
      </c>
      <c r="P584">
        <v>550</v>
      </c>
      <c r="Q584">
        <v>78</v>
      </c>
      <c r="R584">
        <v>50</v>
      </c>
      <c r="S584">
        <v>79.35</v>
      </c>
      <c r="T584">
        <v>17398.05</v>
      </c>
      <c r="U584" t="s">
        <v>24</v>
      </c>
    </row>
    <row r="585" spans="1:21">
      <c r="A585">
        <v>583</v>
      </c>
      <c r="B585">
        <v>17300</v>
      </c>
      <c r="C585" s="8">
        <v>45043</v>
      </c>
      <c r="D585" t="s">
        <v>20</v>
      </c>
      <c r="E585" t="s">
        <v>606</v>
      </c>
      <c r="F585">
        <v>24641</v>
      </c>
      <c r="G585">
        <v>4633</v>
      </c>
      <c r="H585">
        <v>23.155737704918</v>
      </c>
      <c r="I585">
        <v>61622</v>
      </c>
      <c r="J585">
        <v>12.76</v>
      </c>
      <c r="K585">
        <v>134</v>
      </c>
      <c r="L585">
        <v>-30.25</v>
      </c>
      <c r="M585">
        <v>-18.4170471841705</v>
      </c>
      <c r="N585">
        <v>17700</v>
      </c>
      <c r="O585">
        <v>55000</v>
      </c>
      <c r="P585">
        <v>850</v>
      </c>
      <c r="Q585">
        <v>134</v>
      </c>
      <c r="R585">
        <v>400</v>
      </c>
      <c r="S585">
        <v>135</v>
      </c>
      <c r="T585">
        <v>17398.05</v>
      </c>
      <c r="U585" t="s">
        <v>24</v>
      </c>
    </row>
    <row r="586" spans="1:21">
      <c r="A586">
        <v>584</v>
      </c>
      <c r="B586">
        <v>17300</v>
      </c>
      <c r="C586" s="8">
        <v>45043</v>
      </c>
      <c r="D586" t="s">
        <v>20</v>
      </c>
      <c r="E586" t="s">
        <v>607</v>
      </c>
      <c r="F586">
        <v>19751</v>
      </c>
      <c r="G586">
        <v>1268</v>
      </c>
      <c r="H586">
        <v>6.86035816696424</v>
      </c>
      <c r="I586">
        <v>39579</v>
      </c>
      <c r="J586">
        <v>0</v>
      </c>
      <c r="K586">
        <v>306.5</v>
      </c>
      <c r="L586">
        <v>0.850000000000023</v>
      </c>
      <c r="M586">
        <v>0.278095861279248</v>
      </c>
      <c r="N586">
        <v>35250</v>
      </c>
      <c r="O586">
        <v>21900</v>
      </c>
      <c r="P586">
        <v>250</v>
      </c>
      <c r="Q586">
        <v>305</v>
      </c>
      <c r="R586">
        <v>900</v>
      </c>
      <c r="S586">
        <v>306.5</v>
      </c>
      <c r="T586">
        <v>17398.05</v>
      </c>
      <c r="U586" t="s">
        <v>22</v>
      </c>
    </row>
    <row r="587" spans="1:21">
      <c r="A587">
        <v>585</v>
      </c>
      <c r="B587">
        <v>17300</v>
      </c>
      <c r="C587" s="8">
        <v>45050</v>
      </c>
      <c r="D587" t="s">
        <v>20</v>
      </c>
      <c r="E587" t="s">
        <v>608</v>
      </c>
      <c r="F587">
        <v>123</v>
      </c>
      <c r="G587">
        <v>-3</v>
      </c>
      <c r="H587">
        <v>-2.38095238095238</v>
      </c>
      <c r="I587">
        <v>180</v>
      </c>
      <c r="J587">
        <v>10.71</v>
      </c>
      <c r="K587">
        <v>360.5</v>
      </c>
      <c r="L587">
        <v>4.35000000000002</v>
      </c>
      <c r="M587">
        <v>1.22139547943283</v>
      </c>
      <c r="N587">
        <v>12700</v>
      </c>
      <c r="O587">
        <v>3400</v>
      </c>
      <c r="P587">
        <v>50</v>
      </c>
      <c r="Q587">
        <v>353.8</v>
      </c>
      <c r="R587">
        <v>50</v>
      </c>
      <c r="S587">
        <v>359.45</v>
      </c>
      <c r="T587">
        <v>17398.05</v>
      </c>
      <c r="U587" t="s">
        <v>22</v>
      </c>
    </row>
    <row r="588" spans="1:21">
      <c r="A588">
        <v>586</v>
      </c>
      <c r="B588">
        <v>17300</v>
      </c>
      <c r="C588" s="8">
        <v>45050</v>
      </c>
      <c r="D588" t="s">
        <v>20</v>
      </c>
      <c r="E588" t="s">
        <v>609</v>
      </c>
      <c r="F588">
        <v>80</v>
      </c>
      <c r="G588">
        <v>80</v>
      </c>
      <c r="H588">
        <v>0</v>
      </c>
      <c r="I588">
        <v>147</v>
      </c>
      <c r="J588">
        <v>13.17</v>
      </c>
      <c r="K588">
        <v>159.3</v>
      </c>
      <c r="L588">
        <v>-314.25</v>
      </c>
      <c r="M588">
        <v>-66.3604687994932</v>
      </c>
      <c r="N588">
        <v>2700</v>
      </c>
      <c r="O588">
        <v>3250</v>
      </c>
      <c r="P588">
        <v>100</v>
      </c>
      <c r="Q588">
        <v>155.7</v>
      </c>
      <c r="R588">
        <v>500</v>
      </c>
      <c r="S588">
        <v>159.05</v>
      </c>
      <c r="T588">
        <v>17398.05</v>
      </c>
      <c r="U588" t="s">
        <v>24</v>
      </c>
    </row>
    <row r="589" spans="1:21">
      <c r="A589">
        <v>587</v>
      </c>
      <c r="B589">
        <v>17300</v>
      </c>
      <c r="C589" s="8">
        <v>45071</v>
      </c>
      <c r="D589" t="s">
        <v>20</v>
      </c>
      <c r="E589" t="s">
        <v>610</v>
      </c>
      <c r="F589">
        <v>1960</v>
      </c>
      <c r="G589">
        <v>347</v>
      </c>
      <c r="H589">
        <v>21.5127092374458</v>
      </c>
      <c r="I589">
        <v>1639</v>
      </c>
      <c r="J589">
        <v>14.11</v>
      </c>
      <c r="K589">
        <v>219.6</v>
      </c>
      <c r="L589">
        <v>-30.35</v>
      </c>
      <c r="M589">
        <v>-12.1424284856971</v>
      </c>
      <c r="N589">
        <v>7650</v>
      </c>
      <c r="O589">
        <v>9000</v>
      </c>
      <c r="P589">
        <v>250</v>
      </c>
      <c r="Q589">
        <v>220</v>
      </c>
      <c r="R589">
        <v>50</v>
      </c>
      <c r="S589">
        <v>221.8</v>
      </c>
      <c r="T589">
        <v>17398.05</v>
      </c>
      <c r="U589" t="s">
        <v>24</v>
      </c>
    </row>
    <row r="590" spans="1:21">
      <c r="A590">
        <v>588</v>
      </c>
      <c r="B590">
        <v>17300</v>
      </c>
      <c r="C590" s="8">
        <v>45071</v>
      </c>
      <c r="D590" t="s">
        <v>20</v>
      </c>
      <c r="E590" t="s">
        <v>611</v>
      </c>
      <c r="F590">
        <v>1862</v>
      </c>
      <c r="G590">
        <v>-7</v>
      </c>
      <c r="H590">
        <v>-0.374531835205993</v>
      </c>
      <c r="I590">
        <v>725</v>
      </c>
      <c r="J590">
        <v>0</v>
      </c>
      <c r="K590">
        <v>452.95</v>
      </c>
      <c r="L590">
        <v>13.55</v>
      </c>
      <c r="M590">
        <v>3.08375056895767</v>
      </c>
      <c r="N590">
        <v>4300</v>
      </c>
      <c r="O590">
        <v>6000</v>
      </c>
      <c r="P590">
        <v>200</v>
      </c>
      <c r="Q590">
        <v>449.5</v>
      </c>
      <c r="R590">
        <v>50</v>
      </c>
      <c r="S590">
        <v>452.9</v>
      </c>
      <c r="T590">
        <v>17398.05</v>
      </c>
      <c r="U590" t="s">
        <v>22</v>
      </c>
    </row>
    <row r="591" spans="1:21">
      <c r="A591">
        <v>589</v>
      </c>
      <c r="B591">
        <v>17300</v>
      </c>
      <c r="C591" s="8">
        <v>45106</v>
      </c>
      <c r="D591" t="s">
        <v>20</v>
      </c>
      <c r="E591" t="s">
        <v>612</v>
      </c>
      <c r="F591">
        <v>264</v>
      </c>
      <c r="G591">
        <v>120</v>
      </c>
      <c r="H591">
        <v>83.3333333333333</v>
      </c>
      <c r="I591">
        <v>258</v>
      </c>
      <c r="J591">
        <v>0</v>
      </c>
      <c r="K591">
        <v>574</v>
      </c>
      <c r="L591">
        <v>15.25</v>
      </c>
      <c r="M591">
        <v>2.72930648769575</v>
      </c>
      <c r="N591">
        <v>6000</v>
      </c>
      <c r="O591">
        <v>4050</v>
      </c>
      <c r="P591">
        <v>200</v>
      </c>
      <c r="Q591">
        <v>565.05</v>
      </c>
      <c r="R591">
        <v>50</v>
      </c>
      <c r="S591">
        <v>576.5</v>
      </c>
      <c r="T591">
        <v>17398.05</v>
      </c>
      <c r="U591" t="s">
        <v>22</v>
      </c>
    </row>
    <row r="592" spans="1:21">
      <c r="A592">
        <v>590</v>
      </c>
      <c r="B592">
        <v>17300</v>
      </c>
      <c r="C592" s="8">
        <v>45106</v>
      </c>
      <c r="D592" t="s">
        <v>20</v>
      </c>
      <c r="E592" t="s">
        <v>613</v>
      </c>
      <c r="F592">
        <v>328</v>
      </c>
      <c r="G592">
        <v>205</v>
      </c>
      <c r="H592">
        <v>166.666666666667</v>
      </c>
      <c r="I592">
        <v>490</v>
      </c>
      <c r="J592">
        <v>15.41</v>
      </c>
      <c r="K592">
        <v>300</v>
      </c>
      <c r="L592">
        <v>-27.4</v>
      </c>
      <c r="M592">
        <v>-8.36896762370189</v>
      </c>
      <c r="N592">
        <v>4300</v>
      </c>
      <c r="O592">
        <v>2900</v>
      </c>
      <c r="P592">
        <v>50</v>
      </c>
      <c r="Q592">
        <v>297.4</v>
      </c>
      <c r="R592">
        <v>50</v>
      </c>
      <c r="S592">
        <v>303</v>
      </c>
      <c r="T592">
        <v>17398.05</v>
      </c>
      <c r="U592" t="s">
        <v>24</v>
      </c>
    </row>
    <row r="593" spans="1:21">
      <c r="A593">
        <v>591</v>
      </c>
      <c r="B593">
        <v>17300</v>
      </c>
      <c r="C593" s="8">
        <v>45036</v>
      </c>
      <c r="D593" t="s">
        <v>20</v>
      </c>
      <c r="E593" t="s">
        <v>614</v>
      </c>
      <c r="F593">
        <v>474</v>
      </c>
      <c r="G593">
        <v>1</v>
      </c>
      <c r="H593">
        <v>0.211416490486258</v>
      </c>
      <c r="I593">
        <v>1815</v>
      </c>
      <c r="J593">
        <v>9.55</v>
      </c>
      <c r="K593">
        <v>251.35</v>
      </c>
      <c r="L593">
        <v>1.5</v>
      </c>
      <c r="M593">
        <v>0.600360216129678</v>
      </c>
      <c r="N593">
        <v>22500</v>
      </c>
      <c r="O593">
        <v>8600</v>
      </c>
      <c r="P593">
        <v>50</v>
      </c>
      <c r="Q593">
        <v>247.15</v>
      </c>
      <c r="R593">
        <v>50</v>
      </c>
      <c r="S593">
        <v>252.95</v>
      </c>
      <c r="T593">
        <v>17398.05</v>
      </c>
      <c r="U593" t="s">
        <v>22</v>
      </c>
    </row>
    <row r="594" spans="1:21">
      <c r="A594">
        <v>592</v>
      </c>
      <c r="B594">
        <v>17300</v>
      </c>
      <c r="C594" s="8">
        <v>45036</v>
      </c>
      <c r="D594" t="s">
        <v>20</v>
      </c>
      <c r="E594" t="s">
        <v>615</v>
      </c>
      <c r="F594">
        <v>519</v>
      </c>
      <c r="G594">
        <v>50</v>
      </c>
      <c r="H594">
        <v>10.6609808102345</v>
      </c>
      <c r="I594">
        <v>1217</v>
      </c>
      <c r="J594">
        <v>0</v>
      </c>
      <c r="K594">
        <v>110</v>
      </c>
      <c r="L594">
        <v>-37.5</v>
      </c>
      <c r="M594">
        <v>-25.4237288135593</v>
      </c>
      <c r="N594">
        <v>14650</v>
      </c>
      <c r="O594">
        <v>8950</v>
      </c>
      <c r="P594">
        <v>50</v>
      </c>
      <c r="Q594">
        <v>110</v>
      </c>
      <c r="R594">
        <v>50</v>
      </c>
      <c r="S594">
        <v>114.65</v>
      </c>
      <c r="T594">
        <v>17398.05</v>
      </c>
      <c r="U594" t="s">
        <v>24</v>
      </c>
    </row>
    <row r="595" spans="1:21">
      <c r="A595">
        <v>593</v>
      </c>
      <c r="B595">
        <v>17350</v>
      </c>
      <c r="C595" s="8">
        <v>45029</v>
      </c>
      <c r="D595" t="s">
        <v>20</v>
      </c>
      <c r="E595" t="s">
        <v>616</v>
      </c>
      <c r="F595">
        <v>4033</v>
      </c>
      <c r="G595">
        <v>2611</v>
      </c>
      <c r="H595">
        <v>183.614627285513</v>
      </c>
      <c r="I595">
        <v>29501</v>
      </c>
      <c r="J595">
        <v>0</v>
      </c>
      <c r="K595">
        <v>96</v>
      </c>
      <c r="L595">
        <v>-42.35</v>
      </c>
      <c r="M595">
        <v>-30.6107697867727</v>
      </c>
      <c r="N595">
        <v>11150</v>
      </c>
      <c r="O595">
        <v>17650</v>
      </c>
      <c r="P595">
        <v>350</v>
      </c>
      <c r="Q595">
        <v>95.05</v>
      </c>
      <c r="R595">
        <v>50</v>
      </c>
      <c r="S595">
        <v>96.85</v>
      </c>
      <c r="T595">
        <v>17398.05</v>
      </c>
      <c r="U595" t="s">
        <v>24</v>
      </c>
    </row>
    <row r="596" spans="1:21">
      <c r="A596">
        <v>594</v>
      </c>
      <c r="B596">
        <v>17350</v>
      </c>
      <c r="C596" s="8">
        <v>45029</v>
      </c>
      <c r="D596" t="s">
        <v>20</v>
      </c>
      <c r="E596" t="s">
        <v>617</v>
      </c>
      <c r="F596">
        <v>3568</v>
      </c>
      <c r="G596">
        <v>1813</v>
      </c>
      <c r="H596">
        <v>103.304843304843</v>
      </c>
      <c r="I596">
        <v>34091</v>
      </c>
      <c r="J596">
        <v>9.38</v>
      </c>
      <c r="K596">
        <v>160.2</v>
      </c>
      <c r="L596">
        <v>-5.95000000000002</v>
      </c>
      <c r="M596">
        <v>-3.5811014143846</v>
      </c>
      <c r="N596">
        <v>11650</v>
      </c>
      <c r="O596">
        <v>19400</v>
      </c>
      <c r="P596">
        <v>50</v>
      </c>
      <c r="Q596">
        <v>160.25</v>
      </c>
      <c r="R596">
        <v>50</v>
      </c>
      <c r="S596">
        <v>162.8</v>
      </c>
      <c r="T596">
        <v>17398.05</v>
      </c>
      <c r="U596" t="s">
        <v>22</v>
      </c>
    </row>
    <row r="597" spans="1:21">
      <c r="A597">
        <v>595</v>
      </c>
      <c r="B597">
        <v>17350</v>
      </c>
      <c r="C597" s="8">
        <v>45036</v>
      </c>
      <c r="D597" t="s">
        <v>20</v>
      </c>
      <c r="E597" t="s">
        <v>618</v>
      </c>
      <c r="F597">
        <v>244</v>
      </c>
      <c r="G597">
        <v>184</v>
      </c>
      <c r="H597">
        <v>306.666666666667</v>
      </c>
      <c r="I597">
        <v>847</v>
      </c>
      <c r="J597">
        <v>12.36</v>
      </c>
      <c r="K597">
        <v>126.4</v>
      </c>
      <c r="L597">
        <v>-37.55</v>
      </c>
      <c r="M597">
        <v>-22.9033241842025</v>
      </c>
      <c r="N597">
        <v>11950</v>
      </c>
      <c r="O597">
        <v>7400</v>
      </c>
      <c r="P597">
        <v>400</v>
      </c>
      <c r="Q597">
        <v>126</v>
      </c>
      <c r="R597">
        <v>50</v>
      </c>
      <c r="S597">
        <v>132.3</v>
      </c>
      <c r="T597">
        <v>17398.05</v>
      </c>
      <c r="U597" t="s">
        <v>24</v>
      </c>
    </row>
    <row r="598" spans="1:21">
      <c r="A598">
        <v>596</v>
      </c>
      <c r="B598">
        <v>17350</v>
      </c>
      <c r="C598" s="8">
        <v>45036</v>
      </c>
      <c r="D598" t="s">
        <v>20</v>
      </c>
      <c r="E598" t="s">
        <v>619</v>
      </c>
      <c r="F598">
        <v>169</v>
      </c>
      <c r="G598">
        <v>139</v>
      </c>
      <c r="H598">
        <v>463.333333333333</v>
      </c>
      <c r="I598">
        <v>788</v>
      </c>
      <c r="J598">
        <v>9.52</v>
      </c>
      <c r="K598">
        <v>208.65</v>
      </c>
      <c r="L598">
        <v>-9.15000000000001</v>
      </c>
      <c r="M598">
        <v>-4.20110192837466</v>
      </c>
      <c r="N598">
        <v>21050</v>
      </c>
      <c r="O598">
        <v>9100</v>
      </c>
      <c r="P598">
        <v>50</v>
      </c>
      <c r="Q598">
        <v>213.35</v>
      </c>
      <c r="R598">
        <v>100</v>
      </c>
      <c r="S598">
        <v>219</v>
      </c>
      <c r="T598">
        <v>17398.05</v>
      </c>
      <c r="U598" t="s">
        <v>22</v>
      </c>
    </row>
    <row r="599" spans="1:21">
      <c r="A599">
        <v>597</v>
      </c>
      <c r="B599">
        <v>17350</v>
      </c>
      <c r="C599" s="8">
        <v>45050</v>
      </c>
      <c r="D599" t="s">
        <v>20</v>
      </c>
      <c r="E599" t="s">
        <v>620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2150</v>
      </c>
      <c r="O599">
        <v>0</v>
      </c>
      <c r="P599">
        <v>100</v>
      </c>
      <c r="Q599">
        <v>164.7</v>
      </c>
      <c r="R599">
        <v>0</v>
      </c>
      <c r="S599">
        <v>0</v>
      </c>
      <c r="T599">
        <v>17398.05</v>
      </c>
      <c r="U599" t="s">
        <v>24</v>
      </c>
    </row>
    <row r="600" spans="1:21">
      <c r="A600">
        <v>598</v>
      </c>
      <c r="B600">
        <v>17350</v>
      </c>
      <c r="C600" s="8">
        <v>45050</v>
      </c>
      <c r="D600" t="s">
        <v>20</v>
      </c>
      <c r="E600" t="s">
        <v>621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650</v>
      </c>
      <c r="O600">
        <v>100</v>
      </c>
      <c r="P600">
        <v>200</v>
      </c>
      <c r="Q600">
        <v>308.5</v>
      </c>
      <c r="R600">
        <v>100</v>
      </c>
      <c r="S600">
        <v>351.45</v>
      </c>
      <c r="T600">
        <v>17398.05</v>
      </c>
      <c r="U600" t="s">
        <v>22</v>
      </c>
    </row>
    <row r="601" spans="1:21">
      <c r="A601">
        <v>599</v>
      </c>
      <c r="B601">
        <v>17350</v>
      </c>
      <c r="C601" s="8">
        <v>45071</v>
      </c>
      <c r="D601" t="s">
        <v>20</v>
      </c>
      <c r="E601" t="s">
        <v>622</v>
      </c>
      <c r="F601">
        <v>161</v>
      </c>
      <c r="G601">
        <v>-15</v>
      </c>
      <c r="H601">
        <v>-8.52272727272727</v>
      </c>
      <c r="I601">
        <v>108</v>
      </c>
      <c r="J601">
        <v>9.4</v>
      </c>
      <c r="K601">
        <v>420.05</v>
      </c>
      <c r="L601">
        <v>9</v>
      </c>
      <c r="M601">
        <v>2.18951465758424</v>
      </c>
      <c r="N601">
        <v>4700</v>
      </c>
      <c r="O601">
        <v>5150</v>
      </c>
      <c r="P601">
        <v>650</v>
      </c>
      <c r="Q601">
        <v>398.55</v>
      </c>
      <c r="R601">
        <v>550</v>
      </c>
      <c r="S601">
        <v>435.1</v>
      </c>
      <c r="T601">
        <v>17398.05</v>
      </c>
      <c r="U601" t="s">
        <v>22</v>
      </c>
    </row>
    <row r="602" spans="1:21">
      <c r="A602">
        <v>600</v>
      </c>
      <c r="B602">
        <v>17350</v>
      </c>
      <c r="C602" s="8">
        <v>45071</v>
      </c>
      <c r="D602" t="s">
        <v>20</v>
      </c>
      <c r="E602" t="s">
        <v>623</v>
      </c>
      <c r="F602">
        <v>217</v>
      </c>
      <c r="G602">
        <v>19</v>
      </c>
      <c r="H602">
        <v>9.5959595959596</v>
      </c>
      <c r="I602">
        <v>83</v>
      </c>
      <c r="J602">
        <v>0</v>
      </c>
      <c r="K602">
        <v>236.95</v>
      </c>
      <c r="L602">
        <v>-30.85</v>
      </c>
      <c r="M602">
        <v>-11.5197908887229</v>
      </c>
      <c r="N602">
        <v>6100</v>
      </c>
      <c r="O602">
        <v>4850</v>
      </c>
      <c r="P602">
        <v>50</v>
      </c>
      <c r="Q602">
        <v>222.35</v>
      </c>
      <c r="R602">
        <v>50</v>
      </c>
      <c r="S602">
        <v>245.5</v>
      </c>
      <c r="T602">
        <v>17398.05</v>
      </c>
      <c r="U602" t="s">
        <v>24</v>
      </c>
    </row>
    <row r="603" spans="1:21">
      <c r="A603">
        <v>601</v>
      </c>
      <c r="B603">
        <v>17350</v>
      </c>
      <c r="C603" s="8">
        <v>45106</v>
      </c>
      <c r="D603" t="s">
        <v>20</v>
      </c>
      <c r="E603" t="s">
        <v>624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50</v>
      </c>
      <c r="O603">
        <v>0</v>
      </c>
      <c r="P603">
        <v>50</v>
      </c>
      <c r="Q603">
        <v>213.3</v>
      </c>
      <c r="R603">
        <v>0</v>
      </c>
      <c r="S603">
        <v>0</v>
      </c>
      <c r="T603">
        <v>17398.05</v>
      </c>
      <c r="U603" t="s">
        <v>24</v>
      </c>
    </row>
    <row r="604" spans="1:21">
      <c r="A604">
        <v>602</v>
      </c>
      <c r="B604">
        <v>17350</v>
      </c>
      <c r="C604" s="8">
        <v>45022</v>
      </c>
      <c r="D604" t="s">
        <v>20</v>
      </c>
      <c r="E604" t="s">
        <v>625</v>
      </c>
      <c r="F604">
        <v>61084</v>
      </c>
      <c r="G604">
        <v>9588</v>
      </c>
      <c r="H604">
        <v>18.6189218580084</v>
      </c>
      <c r="I604">
        <v>2281469</v>
      </c>
      <c r="J604">
        <v>9.19</v>
      </c>
      <c r="K604">
        <v>95</v>
      </c>
      <c r="L604">
        <v>-10.1</v>
      </c>
      <c r="M604">
        <v>-9.60989533777354</v>
      </c>
      <c r="N604">
        <v>106950</v>
      </c>
      <c r="O604">
        <v>306500</v>
      </c>
      <c r="P604">
        <v>50</v>
      </c>
      <c r="Q604">
        <v>93.3</v>
      </c>
      <c r="R604">
        <v>4450</v>
      </c>
      <c r="S604">
        <v>95</v>
      </c>
      <c r="T604">
        <v>17398.05</v>
      </c>
      <c r="U604" t="s">
        <v>22</v>
      </c>
    </row>
    <row r="605" spans="1:21">
      <c r="A605">
        <v>603</v>
      </c>
      <c r="B605">
        <v>17350</v>
      </c>
      <c r="C605" s="8">
        <v>45022</v>
      </c>
      <c r="D605" t="s">
        <v>20</v>
      </c>
      <c r="E605" t="s">
        <v>626</v>
      </c>
      <c r="F605">
        <v>84230</v>
      </c>
      <c r="G605">
        <v>47593</v>
      </c>
      <c r="H605">
        <v>129.90419521249</v>
      </c>
      <c r="I605">
        <v>2310364</v>
      </c>
      <c r="J605">
        <v>0</v>
      </c>
      <c r="K605">
        <v>45.4</v>
      </c>
      <c r="L605">
        <v>-49.9</v>
      </c>
      <c r="M605">
        <v>-52.3609653725079</v>
      </c>
      <c r="N605">
        <v>245450</v>
      </c>
      <c r="O605">
        <v>465150</v>
      </c>
      <c r="P605">
        <v>550</v>
      </c>
      <c r="Q605">
        <v>45.4</v>
      </c>
      <c r="R605">
        <v>900</v>
      </c>
      <c r="S605">
        <v>45.65</v>
      </c>
      <c r="T605">
        <v>17398.05</v>
      </c>
      <c r="U605" t="s">
        <v>24</v>
      </c>
    </row>
    <row r="606" spans="1:21">
      <c r="A606">
        <v>604</v>
      </c>
      <c r="B606">
        <v>17350</v>
      </c>
      <c r="C606" s="8">
        <v>45043</v>
      </c>
      <c r="D606" t="s">
        <v>20</v>
      </c>
      <c r="E606" t="s">
        <v>627</v>
      </c>
      <c r="F606">
        <v>3004</v>
      </c>
      <c r="G606">
        <v>463</v>
      </c>
      <c r="H606">
        <v>18.2211727666273</v>
      </c>
      <c r="I606">
        <v>12336</v>
      </c>
      <c r="J606">
        <v>0</v>
      </c>
      <c r="K606">
        <v>149.95</v>
      </c>
      <c r="L606">
        <v>-31.45</v>
      </c>
      <c r="M606">
        <v>-17.3373759647189</v>
      </c>
      <c r="N606">
        <v>9700</v>
      </c>
      <c r="O606">
        <v>13850</v>
      </c>
      <c r="P606">
        <v>50</v>
      </c>
      <c r="Q606">
        <v>149.7</v>
      </c>
      <c r="R606">
        <v>50</v>
      </c>
      <c r="S606">
        <v>152.25</v>
      </c>
      <c r="T606">
        <v>17398.05</v>
      </c>
      <c r="U606" t="s">
        <v>24</v>
      </c>
    </row>
    <row r="607" spans="1:21">
      <c r="A607">
        <v>605</v>
      </c>
      <c r="B607">
        <v>17350</v>
      </c>
      <c r="C607" s="8">
        <v>45043</v>
      </c>
      <c r="D607" t="s">
        <v>20</v>
      </c>
      <c r="E607" t="s">
        <v>628</v>
      </c>
      <c r="F607">
        <v>2154</v>
      </c>
      <c r="G607">
        <v>582</v>
      </c>
      <c r="H607">
        <v>37.0229007633588</v>
      </c>
      <c r="I607">
        <v>10505</v>
      </c>
      <c r="J607">
        <v>0</v>
      </c>
      <c r="K607">
        <v>265.65</v>
      </c>
      <c r="L607">
        <v>-5.20000000000005</v>
      </c>
      <c r="M607">
        <v>-1.91988185342442</v>
      </c>
      <c r="N607">
        <v>11150</v>
      </c>
      <c r="O607">
        <v>10200</v>
      </c>
      <c r="P607">
        <v>100</v>
      </c>
      <c r="Q607">
        <v>266</v>
      </c>
      <c r="R607">
        <v>50</v>
      </c>
      <c r="S607">
        <v>274.6</v>
      </c>
      <c r="T607">
        <v>17398.05</v>
      </c>
      <c r="U607" t="s">
        <v>22</v>
      </c>
    </row>
    <row r="608" spans="1:21">
      <c r="A608">
        <v>606</v>
      </c>
      <c r="B608">
        <v>17400</v>
      </c>
      <c r="C608" s="8">
        <v>45036</v>
      </c>
      <c r="D608" t="s">
        <v>20</v>
      </c>
      <c r="E608" t="s">
        <v>629</v>
      </c>
      <c r="F608">
        <v>812</v>
      </c>
      <c r="G608">
        <v>426</v>
      </c>
      <c r="H608">
        <v>110.362694300518</v>
      </c>
      <c r="I608">
        <v>2444</v>
      </c>
      <c r="J608">
        <v>0</v>
      </c>
      <c r="K608">
        <v>189.75</v>
      </c>
      <c r="L608">
        <v>2.90000000000001</v>
      </c>
      <c r="M608">
        <v>1.55204709660156</v>
      </c>
      <c r="N608">
        <v>25050</v>
      </c>
      <c r="O608">
        <v>14100</v>
      </c>
      <c r="P608">
        <v>50</v>
      </c>
      <c r="Q608">
        <v>185.5</v>
      </c>
      <c r="R608">
        <v>50</v>
      </c>
      <c r="S608">
        <v>189.7</v>
      </c>
      <c r="T608">
        <v>17398.05</v>
      </c>
      <c r="U608" t="s">
        <v>22</v>
      </c>
    </row>
    <row r="609" spans="1:21">
      <c r="A609">
        <v>607</v>
      </c>
      <c r="B609">
        <v>17400</v>
      </c>
      <c r="C609" s="8">
        <v>45036</v>
      </c>
      <c r="D609" t="s">
        <v>20</v>
      </c>
      <c r="E609" t="s">
        <v>630</v>
      </c>
      <c r="F609">
        <v>792</v>
      </c>
      <c r="G609">
        <v>489</v>
      </c>
      <c r="H609">
        <v>161.386138613861</v>
      </c>
      <c r="I609">
        <v>2053</v>
      </c>
      <c r="J609">
        <v>0</v>
      </c>
      <c r="K609">
        <v>146.9</v>
      </c>
      <c r="L609">
        <v>-35</v>
      </c>
      <c r="M609">
        <v>-19.2413413963716</v>
      </c>
      <c r="N609">
        <v>13400</v>
      </c>
      <c r="O609">
        <v>13050</v>
      </c>
      <c r="P609">
        <v>50</v>
      </c>
      <c r="Q609">
        <v>145.15</v>
      </c>
      <c r="R609">
        <v>50</v>
      </c>
      <c r="S609">
        <v>153.3</v>
      </c>
      <c r="T609">
        <v>17398.05</v>
      </c>
      <c r="U609" t="s">
        <v>24</v>
      </c>
    </row>
    <row r="610" spans="1:21">
      <c r="A610">
        <v>608</v>
      </c>
      <c r="B610">
        <v>17400</v>
      </c>
      <c r="C610" s="8">
        <v>45022</v>
      </c>
      <c r="D610" t="s">
        <v>20</v>
      </c>
      <c r="E610" t="s">
        <v>631</v>
      </c>
      <c r="F610">
        <v>141887</v>
      </c>
      <c r="G610">
        <v>47748</v>
      </c>
      <c r="H610">
        <v>50.7207427314928</v>
      </c>
      <c r="I610">
        <v>3899969</v>
      </c>
      <c r="J610">
        <v>0</v>
      </c>
      <c r="K610">
        <v>65</v>
      </c>
      <c r="L610">
        <v>-13.75</v>
      </c>
      <c r="M610">
        <v>-17.4603174603175</v>
      </c>
      <c r="N610">
        <v>262250</v>
      </c>
      <c r="O610">
        <v>854800</v>
      </c>
      <c r="P610">
        <v>50</v>
      </c>
      <c r="Q610">
        <v>64.55</v>
      </c>
      <c r="R610">
        <v>5650</v>
      </c>
      <c r="S610">
        <v>66</v>
      </c>
      <c r="T610">
        <v>17398.05</v>
      </c>
      <c r="U610" t="s">
        <v>22</v>
      </c>
    </row>
    <row r="611" spans="1:21">
      <c r="A611">
        <v>609</v>
      </c>
      <c r="B611">
        <v>17400</v>
      </c>
      <c r="C611" s="8">
        <v>45022</v>
      </c>
      <c r="D611" t="s">
        <v>20</v>
      </c>
      <c r="E611" t="s">
        <v>632</v>
      </c>
      <c r="F611">
        <v>89151</v>
      </c>
      <c r="G611">
        <v>57650</v>
      </c>
      <c r="H611">
        <v>183.010063172598</v>
      </c>
      <c r="I611">
        <v>2766399</v>
      </c>
      <c r="J611">
        <v>11.52</v>
      </c>
      <c r="K611">
        <v>66.1</v>
      </c>
      <c r="L611">
        <v>-52.7</v>
      </c>
      <c r="M611">
        <v>-44.3602693602694</v>
      </c>
      <c r="N611">
        <v>264200</v>
      </c>
      <c r="O611">
        <v>409800</v>
      </c>
      <c r="P611">
        <v>2850</v>
      </c>
      <c r="Q611">
        <v>66</v>
      </c>
      <c r="R611">
        <v>500</v>
      </c>
      <c r="S611">
        <v>66.1</v>
      </c>
      <c r="T611">
        <v>17398.05</v>
      </c>
      <c r="U611" t="s">
        <v>24</v>
      </c>
    </row>
    <row r="612" spans="1:21">
      <c r="A612">
        <v>610</v>
      </c>
      <c r="B612">
        <v>17400</v>
      </c>
      <c r="C612" s="8">
        <v>45071</v>
      </c>
      <c r="D612" t="s">
        <v>20</v>
      </c>
      <c r="E612" t="s">
        <v>633</v>
      </c>
      <c r="F612">
        <v>1511</v>
      </c>
      <c r="G612">
        <v>97</v>
      </c>
      <c r="H612">
        <v>6.85997171145686</v>
      </c>
      <c r="I612">
        <v>1364</v>
      </c>
      <c r="J612">
        <v>0</v>
      </c>
      <c r="K612">
        <v>388.45</v>
      </c>
      <c r="L612">
        <v>10.95</v>
      </c>
      <c r="M612">
        <v>2.90066225165563</v>
      </c>
      <c r="N612">
        <v>7500</v>
      </c>
      <c r="O612">
        <v>4350</v>
      </c>
      <c r="P612">
        <v>50</v>
      </c>
      <c r="Q612">
        <v>377.9</v>
      </c>
      <c r="R612">
        <v>500</v>
      </c>
      <c r="S612">
        <v>391.95</v>
      </c>
      <c r="T612">
        <v>17398.05</v>
      </c>
      <c r="U612" t="s">
        <v>22</v>
      </c>
    </row>
    <row r="613" spans="1:21">
      <c r="A613">
        <v>611</v>
      </c>
      <c r="B613">
        <v>17400</v>
      </c>
      <c r="C613" s="8">
        <v>45071</v>
      </c>
      <c r="D613" t="s">
        <v>20</v>
      </c>
      <c r="E613" t="s">
        <v>634</v>
      </c>
      <c r="F613">
        <v>1246</v>
      </c>
      <c r="G613">
        <v>376</v>
      </c>
      <c r="H613">
        <v>43.2183908045977</v>
      </c>
      <c r="I613">
        <v>1334</v>
      </c>
      <c r="J613">
        <v>13.95</v>
      </c>
      <c r="K613">
        <v>253</v>
      </c>
      <c r="L613">
        <v>-33.45</v>
      </c>
      <c r="M613">
        <v>-11.6774306161634</v>
      </c>
      <c r="N613">
        <v>4750</v>
      </c>
      <c r="O613">
        <v>2300</v>
      </c>
      <c r="P613">
        <v>50</v>
      </c>
      <c r="Q613">
        <v>250.1</v>
      </c>
      <c r="R613">
        <v>100</v>
      </c>
      <c r="S613">
        <v>253.5</v>
      </c>
      <c r="T613">
        <v>17398.05</v>
      </c>
      <c r="U613" t="s">
        <v>24</v>
      </c>
    </row>
    <row r="614" spans="1:21">
      <c r="A614">
        <v>612</v>
      </c>
      <c r="B614">
        <v>17400</v>
      </c>
      <c r="C614" s="8">
        <v>45106</v>
      </c>
      <c r="D614" t="s">
        <v>20</v>
      </c>
      <c r="E614" t="s">
        <v>635</v>
      </c>
      <c r="F614">
        <v>384</v>
      </c>
      <c r="G614">
        <v>59</v>
      </c>
      <c r="H614">
        <v>18.1538461538462</v>
      </c>
      <c r="I614">
        <v>172</v>
      </c>
      <c r="J614">
        <v>15.41</v>
      </c>
      <c r="K614">
        <v>336.5</v>
      </c>
      <c r="L614">
        <v>-28</v>
      </c>
      <c r="M614">
        <v>-7.68175582990398</v>
      </c>
      <c r="N614">
        <v>1050</v>
      </c>
      <c r="O614">
        <v>3850</v>
      </c>
      <c r="P614">
        <v>50</v>
      </c>
      <c r="Q614">
        <v>334</v>
      </c>
      <c r="R614">
        <v>500</v>
      </c>
      <c r="S614">
        <v>338</v>
      </c>
      <c r="T614">
        <v>17398.05</v>
      </c>
      <c r="U614" t="s">
        <v>24</v>
      </c>
    </row>
    <row r="615" spans="1:21">
      <c r="A615">
        <v>613</v>
      </c>
      <c r="B615">
        <v>17400</v>
      </c>
      <c r="C615" s="8">
        <v>45106</v>
      </c>
      <c r="D615" t="s">
        <v>20</v>
      </c>
      <c r="E615" t="s">
        <v>636</v>
      </c>
      <c r="F615">
        <v>214</v>
      </c>
      <c r="G615">
        <v>130</v>
      </c>
      <c r="H615">
        <v>154.761904761905</v>
      </c>
      <c r="I615">
        <v>199</v>
      </c>
      <c r="J615">
        <v>7.51</v>
      </c>
      <c r="K615">
        <v>508</v>
      </c>
      <c r="L615">
        <v>17.35</v>
      </c>
      <c r="M615">
        <v>3.5361255477428</v>
      </c>
      <c r="N615">
        <v>6600</v>
      </c>
      <c r="O615">
        <v>5350</v>
      </c>
      <c r="P615">
        <v>100</v>
      </c>
      <c r="Q615">
        <v>505.5</v>
      </c>
      <c r="R615">
        <v>50</v>
      </c>
      <c r="S615">
        <v>521.3</v>
      </c>
      <c r="T615">
        <v>17398.05</v>
      </c>
      <c r="U615" t="s">
        <v>22</v>
      </c>
    </row>
    <row r="616" spans="1:21">
      <c r="A616">
        <v>614</v>
      </c>
      <c r="B616">
        <v>17400</v>
      </c>
      <c r="C616" s="8">
        <v>45043</v>
      </c>
      <c r="D616" t="s">
        <v>20</v>
      </c>
      <c r="E616" t="s">
        <v>637</v>
      </c>
      <c r="F616">
        <v>20713</v>
      </c>
      <c r="G616">
        <v>6642</v>
      </c>
      <c r="H616">
        <v>47.2034681259328</v>
      </c>
      <c r="I616">
        <v>66433</v>
      </c>
      <c r="J616">
        <v>10.09</v>
      </c>
      <c r="K616">
        <v>241.5</v>
      </c>
      <c r="L616">
        <v>1.34999999999999</v>
      </c>
      <c r="M616">
        <v>0.562148657089317</v>
      </c>
      <c r="N616">
        <v>41050</v>
      </c>
      <c r="O616">
        <v>36250</v>
      </c>
      <c r="P616">
        <v>150</v>
      </c>
      <c r="Q616">
        <v>233.55</v>
      </c>
      <c r="R616">
        <v>1150</v>
      </c>
      <c r="S616">
        <v>241.5</v>
      </c>
      <c r="T616">
        <v>17398.05</v>
      </c>
      <c r="U616" t="s">
        <v>22</v>
      </c>
    </row>
    <row r="617" spans="1:21">
      <c r="A617">
        <v>615</v>
      </c>
      <c r="B617">
        <v>17400</v>
      </c>
      <c r="C617" s="8">
        <v>45043</v>
      </c>
      <c r="D617" t="s">
        <v>20</v>
      </c>
      <c r="E617" t="s">
        <v>638</v>
      </c>
      <c r="F617">
        <v>23371</v>
      </c>
      <c r="G617">
        <v>10591</v>
      </c>
      <c r="H617">
        <v>82.8716744913928</v>
      </c>
      <c r="I617">
        <v>70097</v>
      </c>
      <c r="J617">
        <v>12.44</v>
      </c>
      <c r="K617">
        <v>169.2</v>
      </c>
      <c r="L617">
        <v>-31.7</v>
      </c>
      <c r="M617">
        <v>-15.7789945246391</v>
      </c>
      <c r="N617">
        <v>17500</v>
      </c>
      <c r="O617">
        <v>46500</v>
      </c>
      <c r="P617">
        <v>100</v>
      </c>
      <c r="Q617">
        <v>165.1</v>
      </c>
      <c r="R617">
        <v>450</v>
      </c>
      <c r="S617">
        <v>170</v>
      </c>
      <c r="T617">
        <v>17398.05</v>
      </c>
      <c r="U617" t="s">
        <v>24</v>
      </c>
    </row>
    <row r="618" spans="1:21">
      <c r="A618">
        <v>616</v>
      </c>
      <c r="B618">
        <v>17400</v>
      </c>
      <c r="C618" s="8">
        <v>45029</v>
      </c>
      <c r="D618" t="s">
        <v>20</v>
      </c>
      <c r="E618" t="s">
        <v>639</v>
      </c>
      <c r="F618">
        <v>9146</v>
      </c>
      <c r="G618">
        <v>5696</v>
      </c>
      <c r="H618">
        <v>165.101449275362</v>
      </c>
      <c r="I618">
        <v>63966</v>
      </c>
      <c r="J618">
        <v>12.09</v>
      </c>
      <c r="K618">
        <v>116.75</v>
      </c>
      <c r="L618">
        <v>-43.55</v>
      </c>
      <c r="M618">
        <v>-27.1678103555833</v>
      </c>
      <c r="N618">
        <v>13750</v>
      </c>
      <c r="O618">
        <v>62800</v>
      </c>
      <c r="P618">
        <v>50</v>
      </c>
      <c r="Q618">
        <v>116.7</v>
      </c>
      <c r="R618">
        <v>900</v>
      </c>
      <c r="S618">
        <v>117</v>
      </c>
      <c r="T618">
        <v>17398.05</v>
      </c>
      <c r="U618" t="s">
        <v>24</v>
      </c>
    </row>
    <row r="619" spans="1:21">
      <c r="A619">
        <v>617</v>
      </c>
      <c r="B619">
        <v>17400</v>
      </c>
      <c r="C619" s="8">
        <v>45029</v>
      </c>
      <c r="D619" t="s">
        <v>20</v>
      </c>
      <c r="E619" t="s">
        <v>640</v>
      </c>
      <c r="F619">
        <v>12047</v>
      </c>
      <c r="G619">
        <v>5846</v>
      </c>
      <c r="H619">
        <v>94.2751169166263</v>
      </c>
      <c r="I619">
        <v>86739</v>
      </c>
      <c r="J619">
        <v>0</v>
      </c>
      <c r="K619">
        <v>135.95</v>
      </c>
      <c r="L619">
        <v>-1.80000000000001</v>
      </c>
      <c r="M619">
        <v>-1.30671506352088</v>
      </c>
      <c r="N619">
        <v>28950</v>
      </c>
      <c r="O619">
        <v>39600</v>
      </c>
      <c r="P619">
        <v>250</v>
      </c>
      <c r="Q619">
        <v>133</v>
      </c>
      <c r="R619">
        <v>50</v>
      </c>
      <c r="S619">
        <v>135.9</v>
      </c>
      <c r="T619">
        <v>17398.05</v>
      </c>
      <c r="U619" t="s">
        <v>22</v>
      </c>
    </row>
    <row r="620" spans="1:21">
      <c r="A620">
        <v>618</v>
      </c>
      <c r="B620">
        <v>17400</v>
      </c>
      <c r="C620" s="8">
        <v>45050</v>
      </c>
      <c r="D620" t="s">
        <v>20</v>
      </c>
      <c r="E620" t="s">
        <v>641</v>
      </c>
      <c r="F620">
        <v>53</v>
      </c>
      <c r="G620">
        <v>-8</v>
      </c>
      <c r="H620">
        <v>-13.1147540983607</v>
      </c>
      <c r="I620">
        <v>154</v>
      </c>
      <c r="J620">
        <v>10.59</v>
      </c>
      <c r="K620">
        <v>286.45</v>
      </c>
      <c r="L620">
        <v>-6.5</v>
      </c>
      <c r="M620">
        <v>-2.21880867042157</v>
      </c>
      <c r="N620">
        <v>12800</v>
      </c>
      <c r="O620">
        <v>4800</v>
      </c>
      <c r="P620">
        <v>50</v>
      </c>
      <c r="Q620">
        <v>286.8</v>
      </c>
      <c r="R620">
        <v>50</v>
      </c>
      <c r="S620">
        <v>294.5</v>
      </c>
      <c r="T620">
        <v>17398.05</v>
      </c>
      <c r="U620" t="s">
        <v>22</v>
      </c>
    </row>
    <row r="621" spans="1:21">
      <c r="A621">
        <v>619</v>
      </c>
      <c r="B621">
        <v>17400</v>
      </c>
      <c r="C621" s="8">
        <v>45050</v>
      </c>
      <c r="D621" t="s">
        <v>20</v>
      </c>
      <c r="E621" t="s">
        <v>642</v>
      </c>
      <c r="F621">
        <v>128</v>
      </c>
      <c r="G621">
        <v>128</v>
      </c>
      <c r="H621">
        <v>0</v>
      </c>
      <c r="I621">
        <v>172</v>
      </c>
      <c r="J621">
        <v>0</v>
      </c>
      <c r="K621">
        <v>190.45</v>
      </c>
      <c r="L621">
        <v>-338.5</v>
      </c>
      <c r="M621">
        <v>-63.9947064939975</v>
      </c>
      <c r="N621">
        <v>2300</v>
      </c>
      <c r="O621">
        <v>2300</v>
      </c>
      <c r="P621">
        <v>100</v>
      </c>
      <c r="Q621">
        <v>185.7</v>
      </c>
      <c r="R621">
        <v>50</v>
      </c>
      <c r="S621">
        <v>196.8</v>
      </c>
      <c r="T621">
        <v>17398.05</v>
      </c>
      <c r="U621" t="s">
        <v>24</v>
      </c>
    </row>
    <row r="622" spans="1:21">
      <c r="A622">
        <v>620</v>
      </c>
      <c r="B622">
        <v>17450</v>
      </c>
      <c r="C622" s="8">
        <v>45043</v>
      </c>
      <c r="D622" t="s">
        <v>20</v>
      </c>
      <c r="E622" t="s">
        <v>643</v>
      </c>
      <c r="F622">
        <v>1761</v>
      </c>
      <c r="G622">
        <v>882</v>
      </c>
      <c r="H622">
        <v>100.341296928328</v>
      </c>
      <c r="I622">
        <v>5573</v>
      </c>
      <c r="J622">
        <v>12.3</v>
      </c>
      <c r="K622">
        <v>186</v>
      </c>
      <c r="L622">
        <v>-33.95</v>
      </c>
      <c r="M622">
        <v>-15.4353262105024</v>
      </c>
      <c r="N622">
        <v>8850</v>
      </c>
      <c r="O622">
        <v>4500</v>
      </c>
      <c r="P622">
        <v>50</v>
      </c>
      <c r="Q622">
        <v>186</v>
      </c>
      <c r="R622">
        <v>50</v>
      </c>
      <c r="S622">
        <v>189.95</v>
      </c>
      <c r="T622">
        <v>17398.05</v>
      </c>
      <c r="U622" t="s">
        <v>24</v>
      </c>
    </row>
    <row r="623" spans="1:21">
      <c r="A623">
        <v>621</v>
      </c>
      <c r="B623">
        <v>17450</v>
      </c>
      <c r="C623" s="8">
        <v>45043</v>
      </c>
      <c r="D623" t="s">
        <v>20</v>
      </c>
      <c r="E623" t="s">
        <v>644</v>
      </c>
      <c r="F623">
        <v>2964</v>
      </c>
      <c r="G623">
        <v>501</v>
      </c>
      <c r="H623">
        <v>20.3410475030451</v>
      </c>
      <c r="I623">
        <v>8242</v>
      </c>
      <c r="J623">
        <v>0</v>
      </c>
      <c r="K623">
        <v>204.9</v>
      </c>
      <c r="L623">
        <v>-7</v>
      </c>
      <c r="M623">
        <v>-3.30344502123643</v>
      </c>
      <c r="N623">
        <v>10900</v>
      </c>
      <c r="O623">
        <v>5850</v>
      </c>
      <c r="P623">
        <v>50</v>
      </c>
      <c r="Q623">
        <v>205.05</v>
      </c>
      <c r="R623">
        <v>100</v>
      </c>
      <c r="S623">
        <v>213</v>
      </c>
      <c r="T623">
        <v>17398.05</v>
      </c>
      <c r="U623" t="s">
        <v>22</v>
      </c>
    </row>
    <row r="624" spans="1:21">
      <c r="A624">
        <v>622</v>
      </c>
      <c r="B624">
        <v>17450</v>
      </c>
      <c r="C624" s="8">
        <v>45071</v>
      </c>
      <c r="D624" t="s">
        <v>20</v>
      </c>
      <c r="E624" t="s">
        <v>645</v>
      </c>
      <c r="F624">
        <v>97</v>
      </c>
      <c r="G624">
        <v>2</v>
      </c>
      <c r="H624">
        <v>2.10526315789474</v>
      </c>
      <c r="I624">
        <v>36</v>
      </c>
      <c r="J624">
        <v>0</v>
      </c>
      <c r="K624">
        <v>266.7</v>
      </c>
      <c r="L624">
        <v>-41.7</v>
      </c>
      <c r="M624">
        <v>-13.5214007782101</v>
      </c>
      <c r="N624">
        <v>3500</v>
      </c>
      <c r="O624">
        <v>2650</v>
      </c>
      <c r="P624">
        <v>50</v>
      </c>
      <c r="Q624">
        <v>266.75</v>
      </c>
      <c r="R624">
        <v>50</v>
      </c>
      <c r="S624">
        <v>274.3</v>
      </c>
      <c r="T624">
        <v>17398.05</v>
      </c>
      <c r="U624" t="s">
        <v>24</v>
      </c>
    </row>
    <row r="625" spans="1:21">
      <c r="A625">
        <v>623</v>
      </c>
      <c r="B625">
        <v>17450</v>
      </c>
      <c r="C625" s="8">
        <v>45071</v>
      </c>
      <c r="D625" t="s">
        <v>20</v>
      </c>
      <c r="E625" t="s">
        <v>646</v>
      </c>
      <c r="F625">
        <v>136</v>
      </c>
      <c r="G625">
        <v>1</v>
      </c>
      <c r="H625">
        <v>0.740740740740741</v>
      </c>
      <c r="I625">
        <v>71</v>
      </c>
      <c r="J625">
        <v>0</v>
      </c>
      <c r="K625">
        <v>357</v>
      </c>
      <c r="L625">
        <v>5.89999999999998</v>
      </c>
      <c r="M625">
        <v>1.68043292509256</v>
      </c>
      <c r="N625">
        <v>5200</v>
      </c>
      <c r="O625">
        <v>4650</v>
      </c>
      <c r="P625">
        <v>50</v>
      </c>
      <c r="Q625">
        <v>337.6</v>
      </c>
      <c r="R625">
        <v>50</v>
      </c>
      <c r="S625">
        <v>374.45</v>
      </c>
      <c r="T625">
        <v>17398.05</v>
      </c>
      <c r="U625" t="s">
        <v>22</v>
      </c>
    </row>
    <row r="626" spans="1:21">
      <c r="A626">
        <v>624</v>
      </c>
      <c r="B626">
        <v>17450</v>
      </c>
      <c r="C626" s="8">
        <v>45106</v>
      </c>
      <c r="D626" t="s">
        <v>20</v>
      </c>
      <c r="E626" t="s">
        <v>647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50</v>
      </c>
      <c r="O626">
        <v>150</v>
      </c>
      <c r="P626">
        <v>50</v>
      </c>
      <c r="Q626">
        <v>240.85</v>
      </c>
      <c r="R626">
        <v>100</v>
      </c>
      <c r="S626">
        <v>449.95</v>
      </c>
      <c r="T626">
        <v>17398.05</v>
      </c>
      <c r="U626" t="s">
        <v>24</v>
      </c>
    </row>
    <row r="627" spans="1:21">
      <c r="A627">
        <v>625</v>
      </c>
      <c r="B627">
        <v>17450</v>
      </c>
      <c r="C627" s="8">
        <v>45036</v>
      </c>
      <c r="D627" t="s">
        <v>20</v>
      </c>
      <c r="E627" t="s">
        <v>648</v>
      </c>
      <c r="F627">
        <v>52</v>
      </c>
      <c r="G627">
        <v>52</v>
      </c>
      <c r="H627">
        <v>0</v>
      </c>
      <c r="I627">
        <v>100</v>
      </c>
      <c r="J627">
        <v>0</v>
      </c>
      <c r="K627">
        <v>168</v>
      </c>
      <c r="L627">
        <v>-426.2</v>
      </c>
      <c r="M627">
        <v>-71.7266913497139</v>
      </c>
      <c r="N627">
        <v>10550</v>
      </c>
      <c r="O627">
        <v>7350</v>
      </c>
      <c r="P627">
        <v>50</v>
      </c>
      <c r="Q627">
        <v>158.7</v>
      </c>
      <c r="R627">
        <v>350</v>
      </c>
      <c r="S627">
        <v>169.4</v>
      </c>
      <c r="T627">
        <v>17398.05</v>
      </c>
      <c r="U627" t="s">
        <v>24</v>
      </c>
    </row>
    <row r="628" spans="1:21">
      <c r="A628">
        <v>626</v>
      </c>
      <c r="B628">
        <v>17450</v>
      </c>
      <c r="C628" s="8">
        <v>45036</v>
      </c>
      <c r="D628" t="s">
        <v>20</v>
      </c>
      <c r="E628" t="s">
        <v>649</v>
      </c>
      <c r="F628">
        <v>138</v>
      </c>
      <c r="G628">
        <v>124</v>
      </c>
      <c r="H628">
        <v>885.714285714286</v>
      </c>
      <c r="I628">
        <v>364</v>
      </c>
      <c r="J628">
        <v>9.59</v>
      </c>
      <c r="K628">
        <v>159.75</v>
      </c>
      <c r="L628">
        <v>-24.8</v>
      </c>
      <c r="M628">
        <v>-13.4380926578163</v>
      </c>
      <c r="N628">
        <v>25850</v>
      </c>
      <c r="O628">
        <v>9150</v>
      </c>
      <c r="P628">
        <v>50</v>
      </c>
      <c r="Q628">
        <v>156.65</v>
      </c>
      <c r="R628">
        <v>50</v>
      </c>
      <c r="S628">
        <v>163.5</v>
      </c>
      <c r="T628">
        <v>17398.05</v>
      </c>
      <c r="U628" t="s">
        <v>22</v>
      </c>
    </row>
    <row r="629" spans="1:21">
      <c r="A629">
        <v>627</v>
      </c>
      <c r="B629">
        <v>17450</v>
      </c>
      <c r="C629" s="8">
        <v>45050</v>
      </c>
      <c r="D629" t="s">
        <v>20</v>
      </c>
      <c r="E629" t="s">
        <v>650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2600</v>
      </c>
      <c r="O629">
        <v>1100</v>
      </c>
      <c r="P629">
        <v>900</v>
      </c>
      <c r="Q629">
        <v>135.35</v>
      </c>
      <c r="R629">
        <v>1000</v>
      </c>
      <c r="S629">
        <v>276.75</v>
      </c>
      <c r="T629">
        <v>17398.05</v>
      </c>
      <c r="U629" t="s">
        <v>22</v>
      </c>
    </row>
    <row r="630" spans="1:21">
      <c r="A630">
        <v>628</v>
      </c>
      <c r="B630">
        <v>17450</v>
      </c>
      <c r="C630" s="8">
        <v>45050</v>
      </c>
      <c r="D630" t="s">
        <v>20</v>
      </c>
      <c r="E630" t="s">
        <v>651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800</v>
      </c>
      <c r="O630">
        <v>950</v>
      </c>
      <c r="P630">
        <v>50</v>
      </c>
      <c r="Q630">
        <v>122.05</v>
      </c>
      <c r="R630">
        <v>50</v>
      </c>
      <c r="S630">
        <v>224.25</v>
      </c>
      <c r="T630">
        <v>17398.05</v>
      </c>
      <c r="U630" t="s">
        <v>24</v>
      </c>
    </row>
    <row r="631" spans="1:21">
      <c r="A631">
        <v>629</v>
      </c>
      <c r="B631">
        <v>17450</v>
      </c>
      <c r="C631" s="8">
        <v>45022</v>
      </c>
      <c r="D631" t="s">
        <v>20</v>
      </c>
      <c r="E631" t="s">
        <v>652</v>
      </c>
      <c r="F631">
        <v>80865</v>
      </c>
      <c r="G631">
        <v>38501</v>
      </c>
      <c r="H631">
        <v>90.8814087432726</v>
      </c>
      <c r="I631">
        <v>1753551</v>
      </c>
      <c r="J631">
        <v>0</v>
      </c>
      <c r="K631">
        <v>42.7</v>
      </c>
      <c r="L631">
        <v>-14.15</v>
      </c>
      <c r="M631">
        <v>-24.8900615655233</v>
      </c>
      <c r="N631">
        <v>199650</v>
      </c>
      <c r="O631">
        <v>377300</v>
      </c>
      <c r="P631">
        <v>50</v>
      </c>
      <c r="Q631">
        <v>42.1</v>
      </c>
      <c r="R631">
        <v>550</v>
      </c>
      <c r="S631">
        <v>42.7</v>
      </c>
      <c r="T631">
        <v>17398.05</v>
      </c>
      <c r="U631" t="s">
        <v>22</v>
      </c>
    </row>
    <row r="632" spans="1:21">
      <c r="A632">
        <v>630</v>
      </c>
      <c r="B632">
        <v>17450</v>
      </c>
      <c r="C632" s="8">
        <v>45022</v>
      </c>
      <c r="D632" t="s">
        <v>20</v>
      </c>
      <c r="E632" t="s">
        <v>653</v>
      </c>
      <c r="F632">
        <v>20049</v>
      </c>
      <c r="G632">
        <v>4849</v>
      </c>
      <c r="H632">
        <v>31.9013157894737</v>
      </c>
      <c r="I632">
        <v>567348</v>
      </c>
      <c r="J632">
        <v>11.53</v>
      </c>
      <c r="K632">
        <v>94</v>
      </c>
      <c r="L632">
        <v>-53.45</v>
      </c>
      <c r="M632">
        <v>-36.2495761275008</v>
      </c>
      <c r="N632">
        <v>131400</v>
      </c>
      <c r="O632">
        <v>61850</v>
      </c>
      <c r="P632">
        <v>1000</v>
      </c>
      <c r="Q632">
        <v>92.15</v>
      </c>
      <c r="R632">
        <v>50</v>
      </c>
      <c r="S632">
        <v>93.95</v>
      </c>
      <c r="T632">
        <v>17398.05</v>
      </c>
      <c r="U632" t="s">
        <v>24</v>
      </c>
    </row>
    <row r="633" spans="1:21">
      <c r="A633">
        <v>631</v>
      </c>
      <c r="B633">
        <v>17450</v>
      </c>
      <c r="C633" s="8">
        <v>45029</v>
      </c>
      <c r="D633" t="s">
        <v>20</v>
      </c>
      <c r="E633" t="s">
        <v>654</v>
      </c>
      <c r="F633">
        <v>761</v>
      </c>
      <c r="G633">
        <v>353</v>
      </c>
      <c r="H633">
        <v>86.5196078431373</v>
      </c>
      <c r="I633">
        <v>6553</v>
      </c>
      <c r="J633">
        <v>0</v>
      </c>
      <c r="K633">
        <v>136.05</v>
      </c>
      <c r="L633">
        <v>-48.85</v>
      </c>
      <c r="M633">
        <v>-26.4196863169281</v>
      </c>
      <c r="N633">
        <v>5600</v>
      </c>
      <c r="O633">
        <v>5650</v>
      </c>
      <c r="P633">
        <v>50</v>
      </c>
      <c r="Q633">
        <v>136.1</v>
      </c>
      <c r="R633">
        <v>50</v>
      </c>
      <c r="S633">
        <v>142</v>
      </c>
      <c r="T633">
        <v>17398.05</v>
      </c>
      <c r="U633" t="s">
        <v>24</v>
      </c>
    </row>
    <row r="634" spans="1:21">
      <c r="A634">
        <v>632</v>
      </c>
      <c r="B634">
        <v>17450</v>
      </c>
      <c r="C634" s="8">
        <v>45029</v>
      </c>
      <c r="D634" t="s">
        <v>20</v>
      </c>
      <c r="E634" t="s">
        <v>655</v>
      </c>
      <c r="F634">
        <v>2984</v>
      </c>
      <c r="G634">
        <v>1001</v>
      </c>
      <c r="H634">
        <v>50.4790721129602</v>
      </c>
      <c r="I634">
        <v>20136</v>
      </c>
      <c r="J634">
        <v>9.53</v>
      </c>
      <c r="K634">
        <v>105.1</v>
      </c>
      <c r="L634">
        <v>-8.90000000000001</v>
      </c>
      <c r="M634">
        <v>-7.80701754385965</v>
      </c>
      <c r="N634">
        <v>118900</v>
      </c>
      <c r="O634">
        <v>11250</v>
      </c>
      <c r="P634">
        <v>1050</v>
      </c>
      <c r="Q634">
        <v>105.1</v>
      </c>
      <c r="R634">
        <v>50</v>
      </c>
      <c r="S634">
        <v>107.95</v>
      </c>
      <c r="T634">
        <v>17398.05</v>
      </c>
      <c r="U634" t="s">
        <v>22</v>
      </c>
    </row>
    <row r="635" spans="1:21">
      <c r="A635">
        <v>633</v>
      </c>
      <c r="B635">
        <v>17500</v>
      </c>
      <c r="C635" s="8">
        <v>45043</v>
      </c>
      <c r="D635" t="s">
        <v>20</v>
      </c>
      <c r="E635" t="s">
        <v>656</v>
      </c>
      <c r="F635">
        <v>35038</v>
      </c>
      <c r="G635">
        <v>2481</v>
      </c>
      <c r="H635">
        <v>7.62048100254937</v>
      </c>
      <c r="I635">
        <v>73540</v>
      </c>
      <c r="J635">
        <v>9.88</v>
      </c>
      <c r="K635">
        <v>183</v>
      </c>
      <c r="L635">
        <v>-1.84999999999999</v>
      </c>
      <c r="M635">
        <v>-1.00081146875845</v>
      </c>
      <c r="N635">
        <v>60900</v>
      </c>
      <c r="O635">
        <v>71050</v>
      </c>
      <c r="P635">
        <v>100</v>
      </c>
      <c r="Q635">
        <v>183</v>
      </c>
      <c r="R635">
        <v>50</v>
      </c>
      <c r="S635">
        <v>184.95</v>
      </c>
      <c r="T635">
        <v>17398.05</v>
      </c>
      <c r="U635" t="s">
        <v>22</v>
      </c>
    </row>
    <row r="636" spans="1:21">
      <c r="A636">
        <v>634</v>
      </c>
      <c r="B636">
        <v>17500</v>
      </c>
      <c r="C636" s="8">
        <v>45043</v>
      </c>
      <c r="D636" t="s">
        <v>20</v>
      </c>
      <c r="E636" t="s">
        <v>657</v>
      </c>
      <c r="F636">
        <v>27108</v>
      </c>
      <c r="G636">
        <v>4048</v>
      </c>
      <c r="H636">
        <v>17.5542064180399</v>
      </c>
      <c r="I636">
        <v>53225</v>
      </c>
      <c r="J636">
        <v>0</v>
      </c>
      <c r="K636">
        <v>209.2</v>
      </c>
      <c r="L636">
        <v>-34.2</v>
      </c>
      <c r="M636">
        <v>-14.05094494659</v>
      </c>
      <c r="N636">
        <v>18700</v>
      </c>
      <c r="O636">
        <v>40400</v>
      </c>
      <c r="P636">
        <v>100</v>
      </c>
      <c r="Q636">
        <v>208</v>
      </c>
      <c r="R636">
        <v>500</v>
      </c>
      <c r="S636">
        <v>212.45</v>
      </c>
      <c r="T636">
        <v>17398.05</v>
      </c>
      <c r="U636" t="s">
        <v>24</v>
      </c>
    </row>
    <row r="637" spans="1:21">
      <c r="A637">
        <v>635</v>
      </c>
      <c r="B637">
        <v>17500</v>
      </c>
      <c r="C637" s="8">
        <v>45050</v>
      </c>
      <c r="D637" t="s">
        <v>20</v>
      </c>
      <c r="E637" t="s">
        <v>658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424.6</v>
      </c>
      <c r="L637">
        <v>-163.25</v>
      </c>
      <c r="M637">
        <v>-27.7706898018202</v>
      </c>
      <c r="N637">
        <v>2650</v>
      </c>
      <c r="O637">
        <v>200</v>
      </c>
      <c r="P637">
        <v>50</v>
      </c>
      <c r="Q637">
        <v>212.9</v>
      </c>
      <c r="R637">
        <v>100</v>
      </c>
      <c r="S637">
        <v>251.85</v>
      </c>
      <c r="T637">
        <v>17398.05</v>
      </c>
      <c r="U637" t="s">
        <v>24</v>
      </c>
    </row>
    <row r="638" spans="1:21">
      <c r="A638">
        <v>636</v>
      </c>
      <c r="B638">
        <v>17500</v>
      </c>
      <c r="C638" s="8">
        <v>45050</v>
      </c>
      <c r="D638" t="s">
        <v>20</v>
      </c>
      <c r="E638" t="s">
        <v>659</v>
      </c>
      <c r="F638">
        <v>35</v>
      </c>
      <c r="G638">
        <v>25</v>
      </c>
      <c r="H638">
        <v>250</v>
      </c>
      <c r="I638">
        <v>221</v>
      </c>
      <c r="J638">
        <v>10.22</v>
      </c>
      <c r="K638">
        <v>232.35</v>
      </c>
      <c r="L638">
        <v>-5.55000000000001</v>
      </c>
      <c r="M638">
        <v>-2.3329129886507</v>
      </c>
      <c r="N638">
        <v>8700</v>
      </c>
      <c r="O638">
        <v>5650</v>
      </c>
      <c r="P638">
        <v>250</v>
      </c>
      <c r="Q638">
        <v>231.85</v>
      </c>
      <c r="R638">
        <v>50</v>
      </c>
      <c r="S638">
        <v>236.45</v>
      </c>
      <c r="T638">
        <v>17398.05</v>
      </c>
      <c r="U638" t="s">
        <v>22</v>
      </c>
    </row>
    <row r="639" spans="1:21">
      <c r="A639">
        <v>637</v>
      </c>
      <c r="B639">
        <v>17500</v>
      </c>
      <c r="C639" s="8">
        <v>45071</v>
      </c>
      <c r="D639" t="s">
        <v>20</v>
      </c>
      <c r="E639" t="s">
        <v>660</v>
      </c>
      <c r="F639">
        <v>7910</v>
      </c>
      <c r="G639">
        <v>4</v>
      </c>
      <c r="H639">
        <v>0.0505944852011131</v>
      </c>
      <c r="I639">
        <v>6501</v>
      </c>
      <c r="J639">
        <v>9.54</v>
      </c>
      <c r="K639">
        <v>329</v>
      </c>
      <c r="L639">
        <v>8.25</v>
      </c>
      <c r="M639">
        <v>2.57209664848012</v>
      </c>
      <c r="N639">
        <v>18350</v>
      </c>
      <c r="O639">
        <v>9150</v>
      </c>
      <c r="P639">
        <v>200</v>
      </c>
      <c r="Q639">
        <v>327.15</v>
      </c>
      <c r="R639">
        <v>350</v>
      </c>
      <c r="S639">
        <v>330</v>
      </c>
      <c r="T639">
        <v>17398.05</v>
      </c>
      <c r="U639" t="s">
        <v>22</v>
      </c>
    </row>
    <row r="640" spans="1:21">
      <c r="A640">
        <v>638</v>
      </c>
      <c r="B640">
        <v>17500</v>
      </c>
      <c r="C640" s="8">
        <v>45071</v>
      </c>
      <c r="D640" t="s">
        <v>20</v>
      </c>
      <c r="E640" t="s">
        <v>661</v>
      </c>
      <c r="F640">
        <v>7445</v>
      </c>
      <c r="G640">
        <v>1041</v>
      </c>
      <c r="H640">
        <v>16.2554653341661</v>
      </c>
      <c r="I640">
        <v>4481</v>
      </c>
      <c r="J640">
        <v>13.88</v>
      </c>
      <c r="K640">
        <v>293.9</v>
      </c>
      <c r="L640">
        <v>-34.5</v>
      </c>
      <c r="M640">
        <v>-10.5054811205847</v>
      </c>
      <c r="N640">
        <v>8600</v>
      </c>
      <c r="O640">
        <v>7900</v>
      </c>
      <c r="P640">
        <v>50</v>
      </c>
      <c r="Q640">
        <v>292.95</v>
      </c>
      <c r="R640">
        <v>50</v>
      </c>
      <c r="S640">
        <v>293.7</v>
      </c>
      <c r="T640">
        <v>17398.05</v>
      </c>
      <c r="U640" t="s">
        <v>24</v>
      </c>
    </row>
    <row r="641" spans="1:21">
      <c r="A641">
        <v>639</v>
      </c>
      <c r="B641">
        <v>17500</v>
      </c>
      <c r="C641" s="8">
        <v>45106</v>
      </c>
      <c r="D641" t="s">
        <v>20</v>
      </c>
      <c r="E641" t="s">
        <v>662</v>
      </c>
      <c r="F641">
        <v>1549</v>
      </c>
      <c r="G641">
        <v>811</v>
      </c>
      <c r="H641">
        <v>109.891598915989</v>
      </c>
      <c r="I641">
        <v>1407</v>
      </c>
      <c r="J641">
        <v>7.86</v>
      </c>
      <c r="K641">
        <v>450</v>
      </c>
      <c r="L641">
        <v>15.7</v>
      </c>
      <c r="M641">
        <v>3.6150126640571</v>
      </c>
      <c r="N641">
        <v>8200</v>
      </c>
      <c r="O641">
        <v>7700</v>
      </c>
      <c r="P641">
        <v>350</v>
      </c>
      <c r="Q641">
        <v>447.35</v>
      </c>
      <c r="R641">
        <v>350</v>
      </c>
      <c r="S641">
        <v>450</v>
      </c>
      <c r="T641">
        <v>17398.05</v>
      </c>
      <c r="U641" t="s">
        <v>22</v>
      </c>
    </row>
    <row r="642" spans="1:21">
      <c r="A642">
        <v>640</v>
      </c>
      <c r="B642">
        <v>17500</v>
      </c>
      <c r="C642" s="8">
        <v>45106</v>
      </c>
      <c r="D642" t="s">
        <v>20</v>
      </c>
      <c r="E642" t="s">
        <v>663</v>
      </c>
      <c r="F642">
        <v>2320</v>
      </c>
      <c r="G642">
        <v>641</v>
      </c>
      <c r="H642">
        <v>38.1774865991662</v>
      </c>
      <c r="I642">
        <v>1667</v>
      </c>
      <c r="J642">
        <v>0</v>
      </c>
      <c r="K642">
        <v>377.75</v>
      </c>
      <c r="L642">
        <v>-21.85</v>
      </c>
      <c r="M642">
        <v>-5.46796796796797</v>
      </c>
      <c r="N642">
        <v>4450</v>
      </c>
      <c r="O642">
        <v>6350</v>
      </c>
      <c r="P642">
        <v>600</v>
      </c>
      <c r="Q642">
        <v>372</v>
      </c>
      <c r="R642">
        <v>50</v>
      </c>
      <c r="S642">
        <v>377.95</v>
      </c>
      <c r="T642">
        <v>17398.05</v>
      </c>
      <c r="U642" t="s">
        <v>24</v>
      </c>
    </row>
    <row r="643" spans="1:21">
      <c r="A643">
        <v>641</v>
      </c>
      <c r="B643">
        <v>17500</v>
      </c>
      <c r="C643" s="8">
        <v>45022</v>
      </c>
      <c r="D643" t="s">
        <v>20</v>
      </c>
      <c r="E643" t="s">
        <v>664</v>
      </c>
      <c r="F643">
        <v>35493</v>
      </c>
      <c r="G643">
        <v>-954</v>
      </c>
      <c r="H643">
        <v>-2.61749938266524</v>
      </c>
      <c r="I643">
        <v>714449</v>
      </c>
      <c r="J643">
        <v>0</v>
      </c>
      <c r="K643">
        <v>126.5</v>
      </c>
      <c r="L643">
        <v>-52.75</v>
      </c>
      <c r="M643">
        <v>-29.4281729428173</v>
      </c>
      <c r="N643">
        <v>167150</v>
      </c>
      <c r="O643">
        <v>122100</v>
      </c>
      <c r="P643">
        <v>450</v>
      </c>
      <c r="Q643">
        <v>126</v>
      </c>
      <c r="R643">
        <v>1850</v>
      </c>
      <c r="S643">
        <v>127</v>
      </c>
      <c r="T643">
        <v>17398.05</v>
      </c>
      <c r="U643" t="s">
        <v>24</v>
      </c>
    </row>
    <row r="644" spans="1:21">
      <c r="A644">
        <v>642</v>
      </c>
      <c r="B644">
        <v>17500</v>
      </c>
      <c r="C644" s="8">
        <v>45022</v>
      </c>
      <c r="D644" t="s">
        <v>20</v>
      </c>
      <c r="E644" t="s">
        <v>665</v>
      </c>
      <c r="F644">
        <v>160029</v>
      </c>
      <c r="G644">
        <v>47028</v>
      </c>
      <c r="H644">
        <v>41.6173308200812</v>
      </c>
      <c r="I644">
        <v>2742761</v>
      </c>
      <c r="J644">
        <v>9.38</v>
      </c>
      <c r="K644">
        <v>25.8</v>
      </c>
      <c r="L644">
        <v>-13</v>
      </c>
      <c r="M644">
        <v>-33.5051546391753</v>
      </c>
      <c r="N644">
        <v>380750</v>
      </c>
      <c r="O644">
        <v>1100050</v>
      </c>
      <c r="P644">
        <v>11300</v>
      </c>
      <c r="Q644">
        <v>25</v>
      </c>
      <c r="R644">
        <v>850</v>
      </c>
      <c r="S644">
        <v>25.8</v>
      </c>
      <c r="T644">
        <v>17398.05</v>
      </c>
      <c r="U644" t="s">
        <v>22</v>
      </c>
    </row>
    <row r="645" spans="1:21">
      <c r="A645">
        <v>643</v>
      </c>
      <c r="B645">
        <v>17500</v>
      </c>
      <c r="C645" s="8">
        <v>45029</v>
      </c>
      <c r="D645" t="s">
        <v>20</v>
      </c>
      <c r="E645" t="s">
        <v>666</v>
      </c>
      <c r="F645">
        <v>15827</v>
      </c>
      <c r="G645">
        <v>6451</v>
      </c>
      <c r="H645">
        <v>68.8033276450512</v>
      </c>
      <c r="I645">
        <v>89970</v>
      </c>
      <c r="J645">
        <v>0</v>
      </c>
      <c r="K645">
        <v>83</v>
      </c>
      <c r="L645">
        <v>-7.84999999999999</v>
      </c>
      <c r="M645">
        <v>-8.64061640066042</v>
      </c>
      <c r="N645">
        <v>137850</v>
      </c>
      <c r="O645">
        <v>85150</v>
      </c>
      <c r="P645">
        <v>1750</v>
      </c>
      <c r="Q645">
        <v>83.25</v>
      </c>
      <c r="R645">
        <v>1100</v>
      </c>
      <c r="S645">
        <v>84.3</v>
      </c>
      <c r="T645">
        <v>17398.05</v>
      </c>
      <c r="U645" t="s">
        <v>22</v>
      </c>
    </row>
    <row r="646" spans="1:21">
      <c r="A646">
        <v>644</v>
      </c>
      <c r="B646">
        <v>17500</v>
      </c>
      <c r="C646" s="8">
        <v>45029</v>
      </c>
      <c r="D646" t="s">
        <v>20</v>
      </c>
      <c r="E646" t="s">
        <v>667</v>
      </c>
      <c r="F646">
        <v>3223</v>
      </c>
      <c r="G646">
        <v>941</v>
      </c>
      <c r="H646">
        <v>41.2357581069238</v>
      </c>
      <c r="I646">
        <v>21151</v>
      </c>
      <c r="J646">
        <v>12.06</v>
      </c>
      <c r="K646">
        <v>168</v>
      </c>
      <c r="L646">
        <v>-43.5</v>
      </c>
      <c r="M646">
        <v>-20.5673758865248</v>
      </c>
      <c r="N646">
        <v>6950</v>
      </c>
      <c r="O646">
        <v>28850</v>
      </c>
      <c r="P646">
        <v>300</v>
      </c>
      <c r="Q646">
        <v>167</v>
      </c>
      <c r="R646">
        <v>50</v>
      </c>
      <c r="S646">
        <v>168.7</v>
      </c>
      <c r="T646">
        <v>17398.05</v>
      </c>
      <c r="U646" t="s">
        <v>24</v>
      </c>
    </row>
    <row r="647" spans="1:21">
      <c r="A647">
        <v>645</v>
      </c>
      <c r="B647">
        <v>17500</v>
      </c>
      <c r="C647" s="8">
        <v>45036</v>
      </c>
      <c r="D647" t="s">
        <v>20</v>
      </c>
      <c r="E647" t="s">
        <v>668</v>
      </c>
      <c r="F647">
        <v>176</v>
      </c>
      <c r="G647">
        <v>39</v>
      </c>
      <c r="H647">
        <v>28.4671532846715</v>
      </c>
      <c r="I647">
        <v>343</v>
      </c>
      <c r="J647">
        <v>12.18</v>
      </c>
      <c r="K647">
        <v>190.6</v>
      </c>
      <c r="L647">
        <v>-40.35</v>
      </c>
      <c r="M647">
        <v>-17.4713141372591</v>
      </c>
      <c r="N647">
        <v>7050</v>
      </c>
      <c r="O647">
        <v>4000</v>
      </c>
      <c r="P647">
        <v>450</v>
      </c>
      <c r="Q647">
        <v>190.25</v>
      </c>
      <c r="R647">
        <v>50</v>
      </c>
      <c r="S647">
        <v>195</v>
      </c>
      <c r="T647">
        <v>17398.05</v>
      </c>
      <c r="U647" t="s">
        <v>24</v>
      </c>
    </row>
    <row r="648" spans="1:21">
      <c r="A648">
        <v>646</v>
      </c>
      <c r="B648">
        <v>17500</v>
      </c>
      <c r="C648" s="8">
        <v>45036</v>
      </c>
      <c r="D648" t="s">
        <v>20</v>
      </c>
      <c r="E648" t="s">
        <v>669</v>
      </c>
      <c r="F648">
        <v>1742</v>
      </c>
      <c r="G648">
        <v>648</v>
      </c>
      <c r="H648">
        <v>59.2321755027422</v>
      </c>
      <c r="I648">
        <v>3372</v>
      </c>
      <c r="J648">
        <v>0</v>
      </c>
      <c r="K648">
        <v>131.2</v>
      </c>
      <c r="L648">
        <v>-3.60000000000002</v>
      </c>
      <c r="M648">
        <v>-2.67062314540061</v>
      </c>
      <c r="N648">
        <v>29200</v>
      </c>
      <c r="O648">
        <v>16450</v>
      </c>
      <c r="P648">
        <v>50</v>
      </c>
      <c r="Q648">
        <v>131.55</v>
      </c>
      <c r="R648">
        <v>250</v>
      </c>
      <c r="S648">
        <v>135</v>
      </c>
      <c r="T648">
        <v>17398.05</v>
      </c>
      <c r="U648" t="s">
        <v>22</v>
      </c>
    </row>
    <row r="649" spans="1:21">
      <c r="A649">
        <v>647</v>
      </c>
      <c r="B649">
        <v>17500</v>
      </c>
      <c r="C649" s="8">
        <v>45288</v>
      </c>
      <c r="D649" t="s">
        <v>20</v>
      </c>
      <c r="E649" t="s">
        <v>670</v>
      </c>
      <c r="F649">
        <v>2066</v>
      </c>
      <c r="G649">
        <v>161</v>
      </c>
      <c r="H649">
        <v>8.45144356955381</v>
      </c>
      <c r="I649">
        <v>489</v>
      </c>
      <c r="J649">
        <v>0</v>
      </c>
      <c r="K649">
        <v>945.25</v>
      </c>
      <c r="L649">
        <v>2.20000000000005</v>
      </c>
      <c r="M649">
        <v>0.233285615821011</v>
      </c>
      <c r="N649">
        <v>1400</v>
      </c>
      <c r="O649">
        <v>400</v>
      </c>
      <c r="P649">
        <v>50</v>
      </c>
      <c r="Q649">
        <v>931.4</v>
      </c>
      <c r="R649">
        <v>50</v>
      </c>
      <c r="S649">
        <v>946</v>
      </c>
      <c r="T649">
        <v>17398.05</v>
      </c>
      <c r="U649" t="s">
        <v>22</v>
      </c>
    </row>
    <row r="650" spans="1:21">
      <c r="A650">
        <v>648</v>
      </c>
      <c r="B650">
        <v>17500</v>
      </c>
      <c r="C650" s="8">
        <v>45288</v>
      </c>
      <c r="D650" t="s">
        <v>20</v>
      </c>
      <c r="E650" t="s">
        <v>671</v>
      </c>
      <c r="F650">
        <v>4180</v>
      </c>
      <c r="G650">
        <v>208</v>
      </c>
      <c r="H650">
        <v>5.23665659617321</v>
      </c>
      <c r="I650">
        <v>513</v>
      </c>
      <c r="J650">
        <v>0</v>
      </c>
      <c r="K650">
        <v>532</v>
      </c>
      <c r="L650">
        <v>-27.3</v>
      </c>
      <c r="M650">
        <v>-4.88110137672089</v>
      </c>
      <c r="N650">
        <v>1800</v>
      </c>
      <c r="O650">
        <v>400</v>
      </c>
      <c r="P650">
        <v>150</v>
      </c>
      <c r="Q650">
        <v>532</v>
      </c>
      <c r="R650">
        <v>50</v>
      </c>
      <c r="S650">
        <v>542</v>
      </c>
      <c r="T650">
        <v>17398.05</v>
      </c>
      <c r="U650" t="s">
        <v>24</v>
      </c>
    </row>
    <row r="651" spans="1:21">
      <c r="A651">
        <v>649</v>
      </c>
      <c r="B651">
        <v>17550</v>
      </c>
      <c r="C651" s="8">
        <v>45036</v>
      </c>
      <c r="D651" t="s">
        <v>20</v>
      </c>
      <c r="E651" t="s">
        <v>672</v>
      </c>
      <c r="F651">
        <v>32</v>
      </c>
      <c r="G651">
        <v>32</v>
      </c>
      <c r="H651">
        <v>0</v>
      </c>
      <c r="I651">
        <v>54</v>
      </c>
      <c r="J651">
        <v>0</v>
      </c>
      <c r="K651">
        <v>230.4</v>
      </c>
      <c r="L651">
        <v>-429.55</v>
      </c>
      <c r="M651">
        <v>-65.0882642624441</v>
      </c>
      <c r="N651">
        <v>4300</v>
      </c>
      <c r="O651">
        <v>5200</v>
      </c>
      <c r="P651">
        <v>50</v>
      </c>
      <c r="Q651">
        <v>205</v>
      </c>
      <c r="R651">
        <v>900</v>
      </c>
      <c r="S651">
        <v>233.65</v>
      </c>
      <c r="T651">
        <v>17398.05</v>
      </c>
      <c r="U651" t="s">
        <v>24</v>
      </c>
    </row>
    <row r="652" spans="1:21">
      <c r="A652">
        <v>650</v>
      </c>
      <c r="B652">
        <v>17550</v>
      </c>
      <c r="C652" s="8">
        <v>45036</v>
      </c>
      <c r="D652" t="s">
        <v>20</v>
      </c>
      <c r="E652" t="s">
        <v>673</v>
      </c>
      <c r="F652">
        <v>132</v>
      </c>
      <c r="G652">
        <v>132</v>
      </c>
      <c r="H652">
        <v>0</v>
      </c>
      <c r="I652">
        <v>573</v>
      </c>
      <c r="J652">
        <v>9.56</v>
      </c>
      <c r="K652">
        <v>112</v>
      </c>
      <c r="L652">
        <v>-107.15</v>
      </c>
      <c r="M652">
        <v>-48.8934519735341</v>
      </c>
      <c r="N652">
        <v>26650</v>
      </c>
      <c r="O652">
        <v>8650</v>
      </c>
      <c r="P652">
        <v>50</v>
      </c>
      <c r="Q652">
        <v>110</v>
      </c>
      <c r="R652">
        <v>550</v>
      </c>
      <c r="S652">
        <v>112</v>
      </c>
      <c r="T652">
        <v>17398.05</v>
      </c>
      <c r="U652" t="s">
        <v>22</v>
      </c>
    </row>
    <row r="653" spans="1:21">
      <c r="A653">
        <v>651</v>
      </c>
      <c r="B653">
        <v>17550</v>
      </c>
      <c r="C653" s="8">
        <v>45043</v>
      </c>
      <c r="D653" t="s">
        <v>20</v>
      </c>
      <c r="E653" t="s">
        <v>674</v>
      </c>
      <c r="F653">
        <v>2035</v>
      </c>
      <c r="G653">
        <v>-236</v>
      </c>
      <c r="H653">
        <v>-10.3918978423602</v>
      </c>
      <c r="I653">
        <v>3912</v>
      </c>
      <c r="J653">
        <v>0</v>
      </c>
      <c r="K653">
        <v>152.4</v>
      </c>
      <c r="L653">
        <v>-6.04999999999998</v>
      </c>
      <c r="M653">
        <v>-3.81823919217418</v>
      </c>
      <c r="N653">
        <v>21200</v>
      </c>
      <c r="O653">
        <v>6300</v>
      </c>
      <c r="P653">
        <v>1800</v>
      </c>
      <c r="Q653">
        <v>152.4</v>
      </c>
      <c r="R653">
        <v>100</v>
      </c>
      <c r="S653">
        <v>158</v>
      </c>
      <c r="T653">
        <v>17398.05</v>
      </c>
      <c r="U653" t="s">
        <v>22</v>
      </c>
    </row>
    <row r="654" spans="1:21">
      <c r="A654">
        <v>652</v>
      </c>
      <c r="B654">
        <v>17550</v>
      </c>
      <c r="C654" s="8">
        <v>45043</v>
      </c>
      <c r="D654" t="s">
        <v>20</v>
      </c>
      <c r="E654" t="s">
        <v>675</v>
      </c>
      <c r="F654">
        <v>607</v>
      </c>
      <c r="G654">
        <v>-23</v>
      </c>
      <c r="H654">
        <v>-3.65079365079365</v>
      </c>
      <c r="I654">
        <v>694</v>
      </c>
      <c r="J654">
        <v>12.03</v>
      </c>
      <c r="K654">
        <v>215</v>
      </c>
      <c r="L654">
        <v>-50.9</v>
      </c>
      <c r="M654">
        <v>-19.1425347875141</v>
      </c>
      <c r="N654">
        <v>7400</v>
      </c>
      <c r="O654">
        <v>3850</v>
      </c>
      <c r="P654">
        <v>150</v>
      </c>
      <c r="Q654">
        <v>220.65</v>
      </c>
      <c r="R654">
        <v>150</v>
      </c>
      <c r="S654">
        <v>239.15</v>
      </c>
      <c r="T654">
        <v>17398.05</v>
      </c>
      <c r="U654" t="s">
        <v>24</v>
      </c>
    </row>
    <row r="655" spans="1:21">
      <c r="A655">
        <v>653</v>
      </c>
      <c r="B655">
        <v>17550</v>
      </c>
      <c r="C655" s="8">
        <v>45050</v>
      </c>
      <c r="D655" t="s">
        <v>20</v>
      </c>
      <c r="E655" t="s">
        <v>676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3350</v>
      </c>
      <c r="O655">
        <v>550</v>
      </c>
      <c r="P655">
        <v>900</v>
      </c>
      <c r="Q655">
        <v>87.25</v>
      </c>
      <c r="R655">
        <v>400</v>
      </c>
      <c r="S655">
        <v>249.55</v>
      </c>
      <c r="T655">
        <v>17398.05</v>
      </c>
      <c r="U655" t="s">
        <v>22</v>
      </c>
    </row>
    <row r="656" spans="1:21">
      <c r="A656">
        <v>654</v>
      </c>
      <c r="B656">
        <v>17550</v>
      </c>
      <c r="C656" s="8">
        <v>45071</v>
      </c>
      <c r="D656" t="s">
        <v>20</v>
      </c>
      <c r="E656" t="s">
        <v>677</v>
      </c>
      <c r="F656">
        <v>172</v>
      </c>
      <c r="G656">
        <v>23</v>
      </c>
      <c r="H656">
        <v>15.4362416107383</v>
      </c>
      <c r="I656">
        <v>70</v>
      </c>
      <c r="J656">
        <v>0</v>
      </c>
      <c r="K656">
        <v>300</v>
      </c>
      <c r="L656">
        <v>6.39999999999998</v>
      </c>
      <c r="M656">
        <v>2.17983651226157</v>
      </c>
      <c r="N656">
        <v>4500</v>
      </c>
      <c r="O656">
        <v>4050</v>
      </c>
      <c r="P656">
        <v>900</v>
      </c>
      <c r="Q656">
        <v>266.95</v>
      </c>
      <c r="R656">
        <v>50</v>
      </c>
      <c r="S656">
        <v>312.85</v>
      </c>
      <c r="T656">
        <v>17398.05</v>
      </c>
      <c r="U656" t="s">
        <v>22</v>
      </c>
    </row>
    <row r="657" spans="1:21">
      <c r="A657">
        <v>655</v>
      </c>
      <c r="B657">
        <v>17550</v>
      </c>
      <c r="C657" s="8">
        <v>45071</v>
      </c>
      <c r="D657" t="s">
        <v>20</v>
      </c>
      <c r="E657" t="s">
        <v>678</v>
      </c>
      <c r="F657">
        <v>97</v>
      </c>
      <c r="G657">
        <v>7</v>
      </c>
      <c r="H657">
        <v>7.77777777777778</v>
      </c>
      <c r="I657">
        <v>26</v>
      </c>
      <c r="J657">
        <v>13.73</v>
      </c>
      <c r="K657">
        <v>311.55</v>
      </c>
      <c r="L657">
        <v>-35.05</v>
      </c>
      <c r="M657">
        <v>-10.1125216387767</v>
      </c>
      <c r="N657">
        <v>2000</v>
      </c>
      <c r="O657">
        <v>1300</v>
      </c>
      <c r="P657">
        <v>50</v>
      </c>
      <c r="Q657">
        <v>304.9</v>
      </c>
      <c r="R657">
        <v>900</v>
      </c>
      <c r="S657">
        <v>337.35</v>
      </c>
      <c r="T657">
        <v>17398.05</v>
      </c>
      <c r="U657" t="s">
        <v>24</v>
      </c>
    </row>
    <row r="658" spans="1:21">
      <c r="A658">
        <v>656</v>
      </c>
      <c r="B658">
        <v>17550</v>
      </c>
      <c r="C658" s="8">
        <v>45106</v>
      </c>
      <c r="D658" t="s">
        <v>20</v>
      </c>
      <c r="E658" t="s">
        <v>679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50</v>
      </c>
      <c r="O658">
        <v>0</v>
      </c>
      <c r="P658">
        <v>50</v>
      </c>
      <c r="Q658">
        <v>270.7</v>
      </c>
      <c r="R658">
        <v>0</v>
      </c>
      <c r="S658">
        <v>0</v>
      </c>
      <c r="T658">
        <v>17398.05</v>
      </c>
      <c r="U658" t="s">
        <v>24</v>
      </c>
    </row>
    <row r="659" spans="1:21">
      <c r="A659">
        <v>657</v>
      </c>
      <c r="B659">
        <v>17550</v>
      </c>
      <c r="C659" s="8">
        <v>45029</v>
      </c>
      <c r="D659" t="s">
        <v>20</v>
      </c>
      <c r="E659" t="s">
        <v>680</v>
      </c>
      <c r="F659">
        <v>469</v>
      </c>
      <c r="G659">
        <v>139</v>
      </c>
      <c r="H659">
        <v>42.1212121212121</v>
      </c>
      <c r="I659">
        <v>1777</v>
      </c>
      <c r="J659">
        <v>12.11</v>
      </c>
      <c r="K659">
        <v>194.75</v>
      </c>
      <c r="L659">
        <v>-44.75</v>
      </c>
      <c r="M659">
        <v>-18.6847599164927</v>
      </c>
      <c r="N659">
        <v>3550</v>
      </c>
      <c r="O659">
        <v>4900</v>
      </c>
      <c r="P659">
        <v>50</v>
      </c>
      <c r="Q659">
        <v>196</v>
      </c>
      <c r="R659">
        <v>50</v>
      </c>
      <c r="S659">
        <v>199.75</v>
      </c>
      <c r="T659">
        <v>17398.05</v>
      </c>
      <c r="U659" t="s">
        <v>24</v>
      </c>
    </row>
    <row r="660" spans="1:21">
      <c r="A660">
        <v>658</v>
      </c>
      <c r="B660">
        <v>17550</v>
      </c>
      <c r="C660" s="8">
        <v>45029</v>
      </c>
      <c r="D660" t="s">
        <v>20</v>
      </c>
      <c r="E660" t="s">
        <v>681</v>
      </c>
      <c r="F660">
        <v>4576</v>
      </c>
      <c r="G660">
        <v>763</v>
      </c>
      <c r="H660">
        <v>20.0104904274849</v>
      </c>
      <c r="I660">
        <v>27459</v>
      </c>
      <c r="J660">
        <v>0</v>
      </c>
      <c r="K660">
        <v>65.35</v>
      </c>
      <c r="L660">
        <v>-5.60000000000001</v>
      </c>
      <c r="M660">
        <v>-7.89288231148698</v>
      </c>
      <c r="N660">
        <v>119800</v>
      </c>
      <c r="O660">
        <v>11800</v>
      </c>
      <c r="P660">
        <v>50</v>
      </c>
      <c r="Q660">
        <v>62.9</v>
      </c>
      <c r="R660">
        <v>50</v>
      </c>
      <c r="S660">
        <v>65.3</v>
      </c>
      <c r="T660">
        <v>17398.05</v>
      </c>
      <c r="U660" t="s">
        <v>22</v>
      </c>
    </row>
    <row r="661" spans="1:21">
      <c r="A661">
        <v>659</v>
      </c>
      <c r="B661">
        <v>17550</v>
      </c>
      <c r="C661" s="8">
        <v>45022</v>
      </c>
      <c r="D661" t="s">
        <v>20</v>
      </c>
      <c r="E661" t="s">
        <v>682</v>
      </c>
      <c r="F661">
        <v>79901</v>
      </c>
      <c r="G661">
        <v>17249</v>
      </c>
      <c r="H661">
        <v>27.5314435293367</v>
      </c>
      <c r="I661">
        <v>1350292</v>
      </c>
      <c r="J661">
        <v>0</v>
      </c>
      <c r="K661">
        <v>13.6</v>
      </c>
      <c r="L661">
        <v>-12.05</v>
      </c>
      <c r="M661">
        <v>-46.9785575048733</v>
      </c>
      <c r="N661">
        <v>263250</v>
      </c>
      <c r="O661">
        <v>299650</v>
      </c>
      <c r="P661">
        <v>450</v>
      </c>
      <c r="Q661">
        <v>13.6</v>
      </c>
      <c r="R661">
        <v>300</v>
      </c>
      <c r="S661">
        <v>13.65</v>
      </c>
      <c r="T661">
        <v>17398.05</v>
      </c>
      <c r="U661" t="s">
        <v>22</v>
      </c>
    </row>
    <row r="662" spans="1:21">
      <c r="A662">
        <v>660</v>
      </c>
      <c r="B662">
        <v>17550</v>
      </c>
      <c r="C662" s="8">
        <v>45022</v>
      </c>
      <c r="D662" t="s">
        <v>20</v>
      </c>
      <c r="E662" t="s">
        <v>683</v>
      </c>
      <c r="F662">
        <v>3709</v>
      </c>
      <c r="G662">
        <v>-183</v>
      </c>
      <c r="H662">
        <v>-4.70195272353546</v>
      </c>
      <c r="I662">
        <v>113599</v>
      </c>
      <c r="J662">
        <v>12.13</v>
      </c>
      <c r="K662">
        <v>164</v>
      </c>
      <c r="L662">
        <v>-51.45</v>
      </c>
      <c r="M662">
        <v>-23.8802506381991</v>
      </c>
      <c r="N662">
        <v>36400</v>
      </c>
      <c r="O662">
        <v>12450</v>
      </c>
      <c r="P662">
        <v>100</v>
      </c>
      <c r="Q662">
        <v>163.15</v>
      </c>
      <c r="R662">
        <v>150</v>
      </c>
      <c r="S662">
        <v>164</v>
      </c>
      <c r="T662">
        <v>17398.05</v>
      </c>
      <c r="U662" t="s">
        <v>24</v>
      </c>
    </row>
    <row r="663" spans="1:21">
      <c r="A663">
        <v>661</v>
      </c>
      <c r="B663">
        <v>17600</v>
      </c>
      <c r="C663" s="8">
        <v>45036</v>
      </c>
      <c r="D663" t="s">
        <v>20</v>
      </c>
      <c r="E663" t="s">
        <v>684</v>
      </c>
      <c r="F663">
        <v>77</v>
      </c>
      <c r="G663">
        <v>74</v>
      </c>
      <c r="H663">
        <v>2466.66666666667</v>
      </c>
      <c r="I663">
        <v>229</v>
      </c>
      <c r="J663">
        <v>12.22</v>
      </c>
      <c r="K663">
        <v>248.6</v>
      </c>
      <c r="L663">
        <v>-45.7</v>
      </c>
      <c r="M663">
        <v>-15.5283724091064</v>
      </c>
      <c r="N663">
        <v>1300</v>
      </c>
      <c r="O663">
        <v>5600</v>
      </c>
      <c r="P663">
        <v>50</v>
      </c>
      <c r="Q663">
        <v>248.6</v>
      </c>
      <c r="R663">
        <v>300</v>
      </c>
      <c r="S663">
        <v>251</v>
      </c>
      <c r="T663">
        <v>17398.05</v>
      </c>
      <c r="U663" t="s">
        <v>24</v>
      </c>
    </row>
    <row r="664" spans="1:21">
      <c r="A664">
        <v>662</v>
      </c>
      <c r="B664">
        <v>17600</v>
      </c>
      <c r="C664" s="8">
        <v>45036</v>
      </c>
      <c r="D664" t="s">
        <v>20</v>
      </c>
      <c r="E664" t="s">
        <v>685</v>
      </c>
      <c r="F664">
        <v>1079</v>
      </c>
      <c r="G664">
        <v>895</v>
      </c>
      <c r="H664">
        <v>486.413043478261</v>
      </c>
      <c r="I664">
        <v>2713</v>
      </c>
      <c r="J664">
        <v>0</v>
      </c>
      <c r="K664">
        <v>87.95</v>
      </c>
      <c r="L664">
        <v>-5.84999999999999</v>
      </c>
      <c r="M664">
        <v>-6.2366737739872</v>
      </c>
      <c r="N664">
        <v>25100</v>
      </c>
      <c r="O664">
        <v>11350</v>
      </c>
      <c r="P664">
        <v>50</v>
      </c>
      <c r="Q664">
        <v>88.15</v>
      </c>
      <c r="R664">
        <v>50</v>
      </c>
      <c r="S664">
        <v>91.95</v>
      </c>
      <c r="T664">
        <v>17398.05</v>
      </c>
      <c r="U664" t="s">
        <v>22</v>
      </c>
    </row>
    <row r="665" spans="1:21">
      <c r="A665">
        <v>663</v>
      </c>
      <c r="B665">
        <v>17600</v>
      </c>
      <c r="C665" s="8">
        <v>45043</v>
      </c>
      <c r="D665" t="s">
        <v>20</v>
      </c>
      <c r="E665" t="s">
        <v>686</v>
      </c>
      <c r="F665">
        <v>18488</v>
      </c>
      <c r="G665">
        <v>-758</v>
      </c>
      <c r="H665">
        <v>-3.93848072326717</v>
      </c>
      <c r="I665">
        <v>37195</v>
      </c>
      <c r="J665">
        <v>9.72</v>
      </c>
      <c r="K665">
        <v>134.15</v>
      </c>
      <c r="L665">
        <v>-0.75</v>
      </c>
      <c r="M665">
        <v>-0.555967383246849</v>
      </c>
      <c r="N665">
        <v>28200</v>
      </c>
      <c r="O665">
        <v>39500</v>
      </c>
      <c r="P665">
        <v>200</v>
      </c>
      <c r="Q665">
        <v>132.6</v>
      </c>
      <c r="R665">
        <v>200</v>
      </c>
      <c r="S665">
        <v>134.15</v>
      </c>
      <c r="T665">
        <v>17398.05</v>
      </c>
      <c r="U665" t="s">
        <v>22</v>
      </c>
    </row>
    <row r="666" spans="1:21">
      <c r="A666">
        <v>664</v>
      </c>
      <c r="B666">
        <v>17600</v>
      </c>
      <c r="C666" s="8">
        <v>45043</v>
      </c>
      <c r="D666" t="s">
        <v>20</v>
      </c>
      <c r="E666" t="s">
        <v>687</v>
      </c>
      <c r="F666">
        <v>4062</v>
      </c>
      <c r="G666">
        <v>21</v>
      </c>
      <c r="H666">
        <v>0.519673348181143</v>
      </c>
      <c r="I666">
        <v>7522</v>
      </c>
      <c r="J666">
        <v>0</v>
      </c>
      <c r="K666">
        <v>258.5</v>
      </c>
      <c r="L666">
        <v>-33.05</v>
      </c>
      <c r="M666">
        <v>-11.3359629566112</v>
      </c>
      <c r="N666">
        <v>6900</v>
      </c>
      <c r="O666">
        <v>9450</v>
      </c>
      <c r="P666">
        <v>400</v>
      </c>
      <c r="Q666">
        <v>258.5</v>
      </c>
      <c r="R666">
        <v>150</v>
      </c>
      <c r="S666">
        <v>266.7</v>
      </c>
      <c r="T666">
        <v>17398.05</v>
      </c>
      <c r="U666" t="s">
        <v>24</v>
      </c>
    </row>
    <row r="667" spans="1:21">
      <c r="A667">
        <v>665</v>
      </c>
      <c r="B667">
        <v>17600</v>
      </c>
      <c r="C667" s="8">
        <v>45050</v>
      </c>
      <c r="D667" t="s">
        <v>20</v>
      </c>
      <c r="E667" t="s">
        <v>688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4350</v>
      </c>
      <c r="O667">
        <v>250</v>
      </c>
      <c r="P667">
        <v>900</v>
      </c>
      <c r="Q667">
        <v>69.55</v>
      </c>
      <c r="R667">
        <v>200</v>
      </c>
      <c r="S667">
        <v>215.5</v>
      </c>
      <c r="T667">
        <v>17398.05</v>
      </c>
      <c r="U667" t="s">
        <v>22</v>
      </c>
    </row>
    <row r="668" spans="1:21">
      <c r="A668">
        <v>666</v>
      </c>
      <c r="B668">
        <v>17600</v>
      </c>
      <c r="C668" s="8">
        <v>45022</v>
      </c>
      <c r="D668" t="s">
        <v>20</v>
      </c>
      <c r="E668" t="s">
        <v>689</v>
      </c>
      <c r="F668">
        <v>143969</v>
      </c>
      <c r="G668">
        <v>40406</v>
      </c>
      <c r="H668">
        <v>39.0158647393374</v>
      </c>
      <c r="I668">
        <v>1832332</v>
      </c>
      <c r="J668">
        <v>9.31</v>
      </c>
      <c r="K668">
        <v>7.3</v>
      </c>
      <c r="L668">
        <v>-8.9</v>
      </c>
      <c r="M668">
        <v>-54.9382716049383</v>
      </c>
      <c r="N668">
        <v>376200</v>
      </c>
      <c r="O668">
        <v>605500</v>
      </c>
      <c r="P668">
        <v>50</v>
      </c>
      <c r="Q668">
        <v>6.9</v>
      </c>
      <c r="R668">
        <v>150</v>
      </c>
      <c r="S668">
        <v>7.3</v>
      </c>
      <c r="T668">
        <v>17398.05</v>
      </c>
      <c r="U668" t="s">
        <v>22</v>
      </c>
    </row>
    <row r="669" spans="1:21">
      <c r="A669">
        <v>667</v>
      </c>
      <c r="B669">
        <v>17600</v>
      </c>
      <c r="C669" s="8">
        <v>45022</v>
      </c>
      <c r="D669" t="s">
        <v>20</v>
      </c>
      <c r="E669" t="s">
        <v>690</v>
      </c>
      <c r="F669">
        <v>6356</v>
      </c>
      <c r="G669">
        <v>1750</v>
      </c>
      <c r="H669">
        <v>37.9939209726444</v>
      </c>
      <c r="I669">
        <v>114850</v>
      </c>
      <c r="J669">
        <v>0</v>
      </c>
      <c r="K669">
        <v>207</v>
      </c>
      <c r="L669">
        <v>-49.6</v>
      </c>
      <c r="M669">
        <v>-19.3296960249416</v>
      </c>
      <c r="N669">
        <v>68600</v>
      </c>
      <c r="O669">
        <v>38750</v>
      </c>
      <c r="P669">
        <v>300</v>
      </c>
      <c r="Q669">
        <v>205.9</v>
      </c>
      <c r="R669">
        <v>1250</v>
      </c>
      <c r="S669">
        <v>207</v>
      </c>
      <c r="T669">
        <v>17398.05</v>
      </c>
      <c r="U669" t="s">
        <v>24</v>
      </c>
    </row>
    <row r="670" spans="1:21">
      <c r="A670">
        <v>668</v>
      </c>
      <c r="B670">
        <v>17600</v>
      </c>
      <c r="C670" s="8">
        <v>45106</v>
      </c>
      <c r="D670" t="s">
        <v>20</v>
      </c>
      <c r="E670" t="s">
        <v>691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3500</v>
      </c>
      <c r="O670">
        <v>0</v>
      </c>
      <c r="P670">
        <v>300</v>
      </c>
      <c r="Q670">
        <v>363.35</v>
      </c>
      <c r="R670">
        <v>0</v>
      </c>
      <c r="S670">
        <v>0</v>
      </c>
      <c r="T670">
        <v>17398.05</v>
      </c>
      <c r="U670" t="s">
        <v>22</v>
      </c>
    </row>
    <row r="671" spans="1:21">
      <c r="A671">
        <v>669</v>
      </c>
      <c r="B671">
        <v>17600</v>
      </c>
      <c r="C671" s="8">
        <v>45106</v>
      </c>
      <c r="D671" t="s">
        <v>20</v>
      </c>
      <c r="E671" t="s">
        <v>692</v>
      </c>
      <c r="F671">
        <v>109</v>
      </c>
      <c r="G671">
        <v>109</v>
      </c>
      <c r="H671">
        <v>0</v>
      </c>
      <c r="I671">
        <v>188</v>
      </c>
      <c r="J671">
        <v>15.3</v>
      </c>
      <c r="K671">
        <v>415</v>
      </c>
      <c r="L671">
        <v>-324.45</v>
      </c>
      <c r="M671">
        <v>-43.8772060315099</v>
      </c>
      <c r="N671">
        <v>4700</v>
      </c>
      <c r="O671">
        <v>2900</v>
      </c>
      <c r="P671">
        <v>100</v>
      </c>
      <c r="Q671">
        <v>414.1</v>
      </c>
      <c r="R671">
        <v>50</v>
      </c>
      <c r="S671">
        <v>426.9</v>
      </c>
      <c r="T671">
        <v>17398.05</v>
      </c>
      <c r="U671" t="s">
        <v>24</v>
      </c>
    </row>
    <row r="672" spans="1:21">
      <c r="A672">
        <v>670</v>
      </c>
      <c r="B672">
        <v>17600</v>
      </c>
      <c r="C672" s="8">
        <v>45029</v>
      </c>
      <c r="D672" t="s">
        <v>20</v>
      </c>
      <c r="E672" t="s">
        <v>693</v>
      </c>
      <c r="F672">
        <v>20313</v>
      </c>
      <c r="G672">
        <v>6562</v>
      </c>
      <c r="H672">
        <v>47.7201658061232</v>
      </c>
      <c r="I672">
        <v>97309</v>
      </c>
      <c r="J672">
        <v>9.44</v>
      </c>
      <c r="K672">
        <v>48.05</v>
      </c>
      <c r="L672">
        <v>-8.1</v>
      </c>
      <c r="M672">
        <v>-14.4256455921638</v>
      </c>
      <c r="N672">
        <v>172250</v>
      </c>
      <c r="O672">
        <v>102950</v>
      </c>
      <c r="P672">
        <v>550</v>
      </c>
      <c r="Q672">
        <v>48.05</v>
      </c>
      <c r="R672">
        <v>50</v>
      </c>
      <c r="S672">
        <v>49.05</v>
      </c>
      <c r="T672">
        <v>17398.05</v>
      </c>
      <c r="U672" t="s">
        <v>22</v>
      </c>
    </row>
    <row r="673" spans="1:21">
      <c r="A673">
        <v>671</v>
      </c>
      <c r="B673">
        <v>17600</v>
      </c>
      <c r="C673" s="8">
        <v>45029</v>
      </c>
      <c r="D673" t="s">
        <v>20</v>
      </c>
      <c r="E673" t="s">
        <v>694</v>
      </c>
      <c r="F673">
        <v>2109</v>
      </c>
      <c r="G673">
        <v>979</v>
      </c>
      <c r="H673">
        <v>86.6371681415929</v>
      </c>
      <c r="I673">
        <v>9347</v>
      </c>
      <c r="J673">
        <v>12.28</v>
      </c>
      <c r="K673">
        <v>239.7</v>
      </c>
      <c r="L673">
        <v>-38.2</v>
      </c>
      <c r="M673">
        <v>-13.7459517812163</v>
      </c>
      <c r="N673">
        <v>2800</v>
      </c>
      <c r="O673">
        <v>25900</v>
      </c>
      <c r="P673">
        <v>50</v>
      </c>
      <c r="Q673">
        <v>231</v>
      </c>
      <c r="R673">
        <v>50</v>
      </c>
      <c r="S673">
        <v>234.7</v>
      </c>
      <c r="T673">
        <v>17398.05</v>
      </c>
      <c r="U673" t="s">
        <v>24</v>
      </c>
    </row>
    <row r="674" spans="1:21">
      <c r="A674">
        <v>672</v>
      </c>
      <c r="B674">
        <v>17600</v>
      </c>
      <c r="C674" s="8">
        <v>45071</v>
      </c>
      <c r="D674" t="s">
        <v>20</v>
      </c>
      <c r="E674" t="s">
        <v>695</v>
      </c>
      <c r="F674">
        <v>605</v>
      </c>
      <c r="G674">
        <v>56</v>
      </c>
      <c r="H674">
        <v>10.200364298725</v>
      </c>
      <c r="I674">
        <v>344</v>
      </c>
      <c r="J674">
        <v>13.66</v>
      </c>
      <c r="K674">
        <v>333.25</v>
      </c>
      <c r="L674">
        <v>-40</v>
      </c>
      <c r="M674">
        <v>-10.7166778298727</v>
      </c>
      <c r="N674">
        <v>4600</v>
      </c>
      <c r="O674">
        <v>4600</v>
      </c>
      <c r="P674">
        <v>50</v>
      </c>
      <c r="Q674">
        <v>314.55</v>
      </c>
      <c r="R674">
        <v>150</v>
      </c>
      <c r="S674">
        <v>349.3</v>
      </c>
      <c r="T674">
        <v>17398.05</v>
      </c>
      <c r="U674" t="s">
        <v>24</v>
      </c>
    </row>
    <row r="675" spans="1:21">
      <c r="A675">
        <v>673</v>
      </c>
      <c r="B675">
        <v>17600</v>
      </c>
      <c r="C675" s="8">
        <v>45071</v>
      </c>
      <c r="D675" t="s">
        <v>20</v>
      </c>
      <c r="E675" t="s">
        <v>696</v>
      </c>
      <c r="F675">
        <v>1893</v>
      </c>
      <c r="G675">
        <v>9</v>
      </c>
      <c r="H675">
        <v>0.477707006369427</v>
      </c>
      <c r="I675">
        <v>1571</v>
      </c>
      <c r="J675">
        <v>9.45</v>
      </c>
      <c r="K675">
        <v>270</v>
      </c>
      <c r="L675">
        <v>5.10000000000002</v>
      </c>
      <c r="M675">
        <v>1.92525481313704</v>
      </c>
      <c r="N675">
        <v>4950</v>
      </c>
      <c r="O675">
        <v>4950</v>
      </c>
      <c r="P675">
        <v>50</v>
      </c>
      <c r="Q675">
        <v>266.45</v>
      </c>
      <c r="R675">
        <v>50</v>
      </c>
      <c r="S675">
        <v>272.25</v>
      </c>
      <c r="T675">
        <v>17398.05</v>
      </c>
      <c r="U675" t="s">
        <v>22</v>
      </c>
    </row>
    <row r="676" spans="1:21">
      <c r="A676">
        <v>674</v>
      </c>
      <c r="B676">
        <v>17650</v>
      </c>
      <c r="C676" s="8">
        <v>45029</v>
      </c>
      <c r="D676" t="s">
        <v>20</v>
      </c>
      <c r="E676" t="s">
        <v>697</v>
      </c>
      <c r="F676">
        <v>5416</v>
      </c>
      <c r="G676">
        <v>2967</v>
      </c>
      <c r="H676">
        <v>121.151490404247</v>
      </c>
      <c r="I676">
        <v>30317</v>
      </c>
      <c r="J676">
        <v>0</v>
      </c>
      <c r="K676">
        <v>36.5</v>
      </c>
      <c r="L676">
        <v>-6.55</v>
      </c>
      <c r="M676">
        <v>-15.2148664343786</v>
      </c>
      <c r="N676">
        <v>168050</v>
      </c>
      <c r="O676">
        <v>19350</v>
      </c>
      <c r="P676">
        <v>50</v>
      </c>
      <c r="Q676">
        <v>35.05</v>
      </c>
      <c r="R676">
        <v>400</v>
      </c>
      <c r="S676">
        <v>37</v>
      </c>
      <c r="T676">
        <v>17398.05</v>
      </c>
      <c r="U676" t="s">
        <v>22</v>
      </c>
    </row>
    <row r="677" spans="1:21">
      <c r="A677">
        <v>675</v>
      </c>
      <c r="B677">
        <v>17650</v>
      </c>
      <c r="C677" s="8">
        <v>45029</v>
      </c>
      <c r="D677" t="s">
        <v>20</v>
      </c>
      <c r="E677" t="s">
        <v>698</v>
      </c>
      <c r="F677">
        <v>165</v>
      </c>
      <c r="G677">
        <v>37</v>
      </c>
      <c r="H677">
        <v>28.90625</v>
      </c>
      <c r="I677">
        <v>219</v>
      </c>
      <c r="J677">
        <v>12.45</v>
      </c>
      <c r="K677">
        <v>268.75</v>
      </c>
      <c r="L677">
        <v>-42.8</v>
      </c>
      <c r="M677">
        <v>-13.7377627989087</v>
      </c>
      <c r="N677">
        <v>6300</v>
      </c>
      <c r="O677">
        <v>5750</v>
      </c>
      <c r="P677">
        <v>500</v>
      </c>
      <c r="Q677">
        <v>261.45</v>
      </c>
      <c r="R677">
        <v>400</v>
      </c>
      <c r="S677">
        <v>270.55</v>
      </c>
      <c r="T677">
        <v>17398.05</v>
      </c>
      <c r="U677" t="s">
        <v>24</v>
      </c>
    </row>
    <row r="678" spans="1:21">
      <c r="A678">
        <v>676</v>
      </c>
      <c r="B678">
        <v>17650</v>
      </c>
      <c r="C678" s="8">
        <v>45043</v>
      </c>
      <c r="D678" t="s">
        <v>20</v>
      </c>
      <c r="E678" t="s">
        <v>699</v>
      </c>
      <c r="F678">
        <v>2530</v>
      </c>
      <c r="G678">
        <v>259</v>
      </c>
      <c r="H678">
        <v>11.404667547336</v>
      </c>
      <c r="I678">
        <v>4576</v>
      </c>
      <c r="J678">
        <v>9.59</v>
      </c>
      <c r="K678">
        <v>112.5</v>
      </c>
      <c r="L678">
        <v>-3.8</v>
      </c>
      <c r="M678">
        <v>-3.26741186586414</v>
      </c>
      <c r="N678">
        <v>7350</v>
      </c>
      <c r="O678">
        <v>5300</v>
      </c>
      <c r="P678">
        <v>50</v>
      </c>
      <c r="Q678">
        <v>110.05</v>
      </c>
      <c r="R678">
        <v>600</v>
      </c>
      <c r="S678">
        <v>116</v>
      </c>
      <c r="T678">
        <v>17398.05</v>
      </c>
      <c r="U678" t="s">
        <v>22</v>
      </c>
    </row>
    <row r="679" spans="1:21">
      <c r="A679">
        <v>677</v>
      </c>
      <c r="B679">
        <v>17650</v>
      </c>
      <c r="C679" s="8">
        <v>45043</v>
      </c>
      <c r="D679" t="s">
        <v>20</v>
      </c>
      <c r="E679" t="s">
        <v>700</v>
      </c>
      <c r="F679">
        <v>325</v>
      </c>
      <c r="G679">
        <v>23</v>
      </c>
      <c r="H679">
        <v>7.6158940397351</v>
      </c>
      <c r="I679">
        <v>317</v>
      </c>
      <c r="J679">
        <v>11.89</v>
      </c>
      <c r="K679">
        <v>286.1</v>
      </c>
      <c r="L679">
        <v>-32.75</v>
      </c>
      <c r="M679">
        <v>-10.2712874392347</v>
      </c>
      <c r="N679">
        <v>17100</v>
      </c>
      <c r="O679">
        <v>3600</v>
      </c>
      <c r="P679">
        <v>150</v>
      </c>
      <c r="Q679">
        <v>280.5</v>
      </c>
      <c r="R679">
        <v>150</v>
      </c>
      <c r="S679">
        <v>298</v>
      </c>
      <c r="T679">
        <v>17398.05</v>
      </c>
      <c r="U679" t="s">
        <v>24</v>
      </c>
    </row>
    <row r="680" spans="1:21">
      <c r="A680">
        <v>678</v>
      </c>
      <c r="B680">
        <v>17650</v>
      </c>
      <c r="C680" s="8">
        <v>45050</v>
      </c>
      <c r="D680" t="s">
        <v>20</v>
      </c>
      <c r="E680" t="s">
        <v>701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1550</v>
      </c>
      <c r="O680">
        <v>350</v>
      </c>
      <c r="P680">
        <v>50</v>
      </c>
      <c r="Q680">
        <v>59.05</v>
      </c>
      <c r="R680">
        <v>50</v>
      </c>
      <c r="S680">
        <v>239.8</v>
      </c>
      <c r="T680">
        <v>17398.05</v>
      </c>
      <c r="U680" t="s">
        <v>22</v>
      </c>
    </row>
    <row r="681" spans="1:21">
      <c r="A681">
        <v>679</v>
      </c>
      <c r="B681">
        <v>17650</v>
      </c>
      <c r="C681" s="8">
        <v>45071</v>
      </c>
      <c r="D681" t="s">
        <v>20</v>
      </c>
      <c r="E681" t="s">
        <v>702</v>
      </c>
      <c r="F681">
        <v>195</v>
      </c>
      <c r="G681">
        <v>1</v>
      </c>
      <c r="H681">
        <v>0.515463917525773</v>
      </c>
      <c r="I681">
        <v>13</v>
      </c>
      <c r="J681">
        <v>14.21</v>
      </c>
      <c r="K681">
        <v>372.25</v>
      </c>
      <c r="L681">
        <v>-27.6</v>
      </c>
      <c r="M681">
        <v>-6.90258847067651</v>
      </c>
      <c r="N681">
        <v>3750</v>
      </c>
      <c r="O681">
        <v>2400</v>
      </c>
      <c r="P681">
        <v>1000</v>
      </c>
      <c r="Q681">
        <v>329.95</v>
      </c>
      <c r="R681">
        <v>50</v>
      </c>
      <c r="S681">
        <v>372.2</v>
      </c>
      <c r="T681">
        <v>17398.05</v>
      </c>
      <c r="U681" t="s">
        <v>24</v>
      </c>
    </row>
    <row r="682" spans="1:21">
      <c r="A682">
        <v>680</v>
      </c>
      <c r="B682">
        <v>17650</v>
      </c>
      <c r="C682" s="8">
        <v>45071</v>
      </c>
      <c r="D682" t="s">
        <v>20</v>
      </c>
      <c r="E682" t="s">
        <v>703</v>
      </c>
      <c r="F682">
        <v>435</v>
      </c>
      <c r="G682">
        <v>-45</v>
      </c>
      <c r="H682">
        <v>-9.375</v>
      </c>
      <c r="I682">
        <v>130</v>
      </c>
      <c r="J682">
        <v>0</v>
      </c>
      <c r="K682">
        <v>243.85</v>
      </c>
      <c r="L682">
        <v>4.65000000000001</v>
      </c>
      <c r="M682">
        <v>1.94397993311037</v>
      </c>
      <c r="N682">
        <v>4400</v>
      </c>
      <c r="O682">
        <v>2500</v>
      </c>
      <c r="P682">
        <v>900</v>
      </c>
      <c r="Q682">
        <v>216.25</v>
      </c>
      <c r="R682">
        <v>50</v>
      </c>
      <c r="S682">
        <v>249.95</v>
      </c>
      <c r="T682">
        <v>17398.05</v>
      </c>
      <c r="U682" t="s">
        <v>22</v>
      </c>
    </row>
    <row r="683" spans="1:21">
      <c r="A683">
        <v>681</v>
      </c>
      <c r="B683">
        <v>17650</v>
      </c>
      <c r="C683" s="8">
        <v>45106</v>
      </c>
      <c r="D683" t="s">
        <v>20</v>
      </c>
      <c r="E683" t="s">
        <v>704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50</v>
      </c>
      <c r="O683">
        <v>150</v>
      </c>
      <c r="P683">
        <v>50</v>
      </c>
      <c r="Q683">
        <v>302.9</v>
      </c>
      <c r="R683">
        <v>100</v>
      </c>
      <c r="S683">
        <v>649.95</v>
      </c>
      <c r="T683">
        <v>17398.05</v>
      </c>
      <c r="U683" t="s">
        <v>24</v>
      </c>
    </row>
    <row r="684" spans="1:21">
      <c r="A684">
        <v>682</v>
      </c>
      <c r="B684">
        <v>17650</v>
      </c>
      <c r="C684" s="8">
        <v>45022</v>
      </c>
      <c r="D684" t="s">
        <v>20</v>
      </c>
      <c r="E684" t="s">
        <v>705</v>
      </c>
      <c r="F684">
        <v>32579</v>
      </c>
      <c r="G684">
        <v>-99</v>
      </c>
      <c r="H684">
        <v>-0.302956117265439</v>
      </c>
      <c r="I684">
        <v>11458</v>
      </c>
      <c r="J684">
        <v>13.87</v>
      </c>
      <c r="K684">
        <v>255</v>
      </c>
      <c r="L684">
        <v>-50.55</v>
      </c>
      <c r="M684">
        <v>-16.5439371624939</v>
      </c>
      <c r="N684">
        <v>35250</v>
      </c>
      <c r="O684">
        <v>10450</v>
      </c>
      <c r="P684">
        <v>200</v>
      </c>
      <c r="Q684">
        <v>252.65</v>
      </c>
      <c r="R684">
        <v>100</v>
      </c>
      <c r="S684">
        <v>256.05</v>
      </c>
      <c r="T684">
        <v>17398.05</v>
      </c>
      <c r="U684" t="s">
        <v>24</v>
      </c>
    </row>
    <row r="685" spans="1:21">
      <c r="A685">
        <v>683</v>
      </c>
      <c r="B685">
        <v>17650</v>
      </c>
      <c r="C685" s="8">
        <v>45022</v>
      </c>
      <c r="D685" t="s">
        <v>20</v>
      </c>
      <c r="E685" t="s">
        <v>706</v>
      </c>
      <c r="F685">
        <v>114526</v>
      </c>
      <c r="G685">
        <v>47802</v>
      </c>
      <c r="H685">
        <v>71.6413884059709</v>
      </c>
      <c r="I685">
        <v>1005724</v>
      </c>
      <c r="J685">
        <v>9.47</v>
      </c>
      <c r="K685">
        <v>3.65</v>
      </c>
      <c r="L685">
        <v>-5.95</v>
      </c>
      <c r="M685">
        <v>-61.9791666666667</v>
      </c>
      <c r="N685">
        <v>248350</v>
      </c>
      <c r="O685">
        <v>208150</v>
      </c>
      <c r="P685">
        <v>50</v>
      </c>
      <c r="Q685">
        <v>3.65</v>
      </c>
      <c r="R685">
        <v>1700</v>
      </c>
      <c r="S685">
        <v>3.7</v>
      </c>
      <c r="T685">
        <v>17398.05</v>
      </c>
      <c r="U685" t="s">
        <v>22</v>
      </c>
    </row>
    <row r="686" spans="1:21">
      <c r="A686">
        <v>684</v>
      </c>
      <c r="B686">
        <v>17650</v>
      </c>
      <c r="C686" s="8">
        <v>45036</v>
      </c>
      <c r="D686" t="s">
        <v>20</v>
      </c>
      <c r="E686" t="s">
        <v>707</v>
      </c>
      <c r="F686">
        <v>5</v>
      </c>
      <c r="G686">
        <v>5</v>
      </c>
      <c r="H686">
        <v>0</v>
      </c>
      <c r="I686">
        <v>6</v>
      </c>
      <c r="J686">
        <v>0</v>
      </c>
      <c r="K686">
        <v>285.05</v>
      </c>
      <c r="L686">
        <v>-444.1</v>
      </c>
      <c r="M686">
        <v>-60.9065350065144</v>
      </c>
      <c r="N686">
        <v>1250</v>
      </c>
      <c r="O686">
        <v>2250</v>
      </c>
      <c r="P686">
        <v>50</v>
      </c>
      <c r="Q686">
        <v>270.35</v>
      </c>
      <c r="R686">
        <v>50</v>
      </c>
      <c r="S686">
        <v>370.1</v>
      </c>
      <c r="T686">
        <v>17398.05</v>
      </c>
      <c r="U686" t="s">
        <v>24</v>
      </c>
    </row>
    <row r="687" spans="1:21">
      <c r="A687">
        <v>685</v>
      </c>
      <c r="B687">
        <v>17650</v>
      </c>
      <c r="C687" s="8">
        <v>45036</v>
      </c>
      <c r="D687" t="s">
        <v>20</v>
      </c>
      <c r="E687" t="s">
        <v>708</v>
      </c>
      <c r="F687">
        <v>34</v>
      </c>
      <c r="G687">
        <v>34</v>
      </c>
      <c r="H687">
        <v>0</v>
      </c>
      <c r="I687">
        <v>51</v>
      </c>
      <c r="J687">
        <v>0</v>
      </c>
      <c r="K687">
        <v>71.5</v>
      </c>
      <c r="L687">
        <v>-117.55</v>
      </c>
      <c r="M687">
        <v>-62.1793176408358</v>
      </c>
      <c r="N687">
        <v>18800</v>
      </c>
      <c r="O687">
        <v>3650</v>
      </c>
      <c r="P687">
        <v>50</v>
      </c>
      <c r="Q687">
        <v>71.35</v>
      </c>
      <c r="R687">
        <v>100</v>
      </c>
      <c r="S687">
        <v>84.3</v>
      </c>
      <c r="T687">
        <v>17398.05</v>
      </c>
      <c r="U687" t="s">
        <v>22</v>
      </c>
    </row>
    <row r="688" spans="1:21">
      <c r="A688">
        <v>686</v>
      </c>
      <c r="B688">
        <v>17700</v>
      </c>
      <c r="C688" s="8">
        <v>45036</v>
      </c>
      <c r="D688" t="s">
        <v>20</v>
      </c>
      <c r="E688" t="s">
        <v>709</v>
      </c>
      <c r="F688">
        <v>236</v>
      </c>
      <c r="G688">
        <v>236</v>
      </c>
      <c r="H688">
        <v>0</v>
      </c>
      <c r="I688">
        <v>666</v>
      </c>
      <c r="J688">
        <v>9.38</v>
      </c>
      <c r="K688">
        <v>58.45</v>
      </c>
      <c r="L688">
        <v>-116.75</v>
      </c>
      <c r="M688">
        <v>-66.6381278538813</v>
      </c>
      <c r="N688">
        <v>18050</v>
      </c>
      <c r="O688">
        <v>7650</v>
      </c>
      <c r="P688">
        <v>100</v>
      </c>
      <c r="Q688">
        <v>50.55</v>
      </c>
      <c r="R688">
        <v>800</v>
      </c>
      <c r="S688">
        <v>58.45</v>
      </c>
      <c r="T688">
        <v>17398.05</v>
      </c>
      <c r="U688" t="s">
        <v>22</v>
      </c>
    </row>
    <row r="689" spans="1:21">
      <c r="A689">
        <v>687</v>
      </c>
      <c r="B689">
        <v>17700</v>
      </c>
      <c r="C689" s="8">
        <v>45036</v>
      </c>
      <c r="D689" t="s">
        <v>20</v>
      </c>
      <c r="E689" t="s">
        <v>710</v>
      </c>
      <c r="F689">
        <v>0</v>
      </c>
      <c r="G689">
        <v>0</v>
      </c>
      <c r="H689">
        <v>0</v>
      </c>
      <c r="I689">
        <v>1</v>
      </c>
      <c r="J689">
        <v>12.81</v>
      </c>
      <c r="K689">
        <v>321</v>
      </c>
      <c r="L689">
        <v>-443.95</v>
      </c>
      <c r="M689">
        <v>-58.0364729720897</v>
      </c>
      <c r="N689">
        <v>2250</v>
      </c>
      <c r="O689">
        <v>2350</v>
      </c>
      <c r="P689">
        <v>500</v>
      </c>
      <c r="Q689">
        <v>210.1</v>
      </c>
      <c r="R689">
        <v>1850</v>
      </c>
      <c r="S689">
        <v>398.25</v>
      </c>
      <c r="T689">
        <v>17398.05</v>
      </c>
      <c r="U689" t="s">
        <v>24</v>
      </c>
    </row>
    <row r="690" spans="1:21">
      <c r="A690">
        <v>688</v>
      </c>
      <c r="B690">
        <v>17700</v>
      </c>
      <c r="C690" s="8">
        <v>45050</v>
      </c>
      <c r="D690" t="s">
        <v>20</v>
      </c>
      <c r="E690" t="s">
        <v>711</v>
      </c>
      <c r="F690">
        <v>1</v>
      </c>
      <c r="G690">
        <v>1</v>
      </c>
      <c r="H690">
        <v>0</v>
      </c>
      <c r="I690">
        <v>2</v>
      </c>
      <c r="J690">
        <v>0</v>
      </c>
      <c r="K690">
        <v>119.55</v>
      </c>
      <c r="L690">
        <v>-122.65</v>
      </c>
      <c r="M690">
        <v>-50.6399669694467</v>
      </c>
      <c r="N690">
        <v>7750</v>
      </c>
      <c r="O690">
        <v>3350</v>
      </c>
      <c r="P690">
        <v>750</v>
      </c>
      <c r="Q690">
        <v>119.7</v>
      </c>
      <c r="R690">
        <v>50</v>
      </c>
      <c r="S690">
        <v>483.4</v>
      </c>
      <c r="T690">
        <v>17398.05</v>
      </c>
      <c r="U690" t="s">
        <v>22</v>
      </c>
    </row>
    <row r="691" spans="1:21">
      <c r="A691">
        <v>689</v>
      </c>
      <c r="B691">
        <v>17700</v>
      </c>
      <c r="C691" s="8">
        <v>45071</v>
      </c>
      <c r="D691" t="s">
        <v>20</v>
      </c>
      <c r="E691" t="s">
        <v>712</v>
      </c>
      <c r="F691">
        <v>773</v>
      </c>
      <c r="G691">
        <v>136</v>
      </c>
      <c r="H691">
        <v>21.3500784929356</v>
      </c>
      <c r="I691">
        <v>442</v>
      </c>
      <c r="J691">
        <v>0</v>
      </c>
      <c r="K691">
        <v>381.95</v>
      </c>
      <c r="L691">
        <v>-40.5</v>
      </c>
      <c r="M691">
        <v>-9.58693336489525</v>
      </c>
      <c r="N691">
        <v>3950</v>
      </c>
      <c r="O691">
        <v>4350</v>
      </c>
      <c r="P691">
        <v>50</v>
      </c>
      <c r="Q691">
        <v>375.15</v>
      </c>
      <c r="R691">
        <v>1200</v>
      </c>
      <c r="S691">
        <v>402.3</v>
      </c>
      <c r="T691">
        <v>17398.05</v>
      </c>
      <c r="U691" t="s">
        <v>24</v>
      </c>
    </row>
    <row r="692" spans="1:21">
      <c r="A692">
        <v>690</v>
      </c>
      <c r="B692">
        <v>17700</v>
      </c>
      <c r="C692" s="8">
        <v>45071</v>
      </c>
      <c r="D692" t="s">
        <v>20</v>
      </c>
      <c r="E692" t="s">
        <v>713</v>
      </c>
      <c r="F692">
        <v>2225</v>
      </c>
      <c r="G692">
        <v>144</v>
      </c>
      <c r="H692">
        <v>6.91975012013455</v>
      </c>
      <c r="I692">
        <v>1031</v>
      </c>
      <c r="J692">
        <v>9.42</v>
      </c>
      <c r="K692">
        <v>221</v>
      </c>
      <c r="L692">
        <v>4.90000000000001</v>
      </c>
      <c r="M692">
        <v>2.2674687644609</v>
      </c>
      <c r="N692">
        <v>11400</v>
      </c>
      <c r="O692">
        <v>4250</v>
      </c>
      <c r="P692">
        <v>100</v>
      </c>
      <c r="Q692">
        <v>220.4</v>
      </c>
      <c r="R692">
        <v>50</v>
      </c>
      <c r="S692">
        <v>224.95</v>
      </c>
      <c r="T692">
        <v>17398.05</v>
      </c>
      <c r="U692" t="s">
        <v>22</v>
      </c>
    </row>
    <row r="693" spans="1:21">
      <c r="A693">
        <v>691</v>
      </c>
      <c r="B693">
        <v>17700</v>
      </c>
      <c r="C693" s="8">
        <v>45106</v>
      </c>
      <c r="D693" t="s">
        <v>20</v>
      </c>
      <c r="E693" t="s">
        <v>714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2800</v>
      </c>
      <c r="O693">
        <v>0</v>
      </c>
      <c r="P693">
        <v>900</v>
      </c>
      <c r="Q693">
        <v>298.9</v>
      </c>
      <c r="R693">
        <v>0</v>
      </c>
      <c r="S693">
        <v>0</v>
      </c>
      <c r="T693">
        <v>17398.05</v>
      </c>
      <c r="U693" t="s">
        <v>22</v>
      </c>
    </row>
    <row r="694" spans="1:21">
      <c r="A694">
        <v>692</v>
      </c>
      <c r="B694">
        <v>17700</v>
      </c>
      <c r="C694" s="8">
        <v>45106</v>
      </c>
      <c r="D694" t="s">
        <v>20</v>
      </c>
      <c r="E694" t="s">
        <v>715</v>
      </c>
      <c r="F694">
        <v>74</v>
      </c>
      <c r="G694">
        <v>74</v>
      </c>
      <c r="H694">
        <v>0</v>
      </c>
      <c r="I694">
        <v>117</v>
      </c>
      <c r="J694">
        <v>0</v>
      </c>
      <c r="K694">
        <v>462.5</v>
      </c>
      <c r="L694">
        <v>-333.8</v>
      </c>
      <c r="M694">
        <v>-41.9188747959312</v>
      </c>
      <c r="N694">
        <v>0</v>
      </c>
      <c r="O694">
        <v>500</v>
      </c>
      <c r="P694">
        <v>0</v>
      </c>
      <c r="Q694">
        <v>0</v>
      </c>
      <c r="R694">
        <v>100</v>
      </c>
      <c r="S694">
        <v>466.65</v>
      </c>
      <c r="T694">
        <v>17398.05</v>
      </c>
      <c r="U694" t="s">
        <v>24</v>
      </c>
    </row>
    <row r="695" spans="1:21">
      <c r="A695">
        <v>693</v>
      </c>
      <c r="B695">
        <v>17700</v>
      </c>
      <c r="C695" s="8">
        <v>45029</v>
      </c>
      <c r="D695" t="s">
        <v>20</v>
      </c>
      <c r="E695" t="s">
        <v>716</v>
      </c>
      <c r="F695">
        <v>489</v>
      </c>
      <c r="G695">
        <v>218</v>
      </c>
      <c r="H695">
        <v>80.4428044280443</v>
      </c>
      <c r="I695">
        <v>1486</v>
      </c>
      <c r="J695">
        <v>0</v>
      </c>
      <c r="K695">
        <v>307.6</v>
      </c>
      <c r="L695">
        <v>-45.45</v>
      </c>
      <c r="M695">
        <v>-12.8735306613794</v>
      </c>
      <c r="N695">
        <v>4100</v>
      </c>
      <c r="O695">
        <v>7900</v>
      </c>
      <c r="P695">
        <v>50</v>
      </c>
      <c r="Q695">
        <v>308</v>
      </c>
      <c r="R695">
        <v>50</v>
      </c>
      <c r="S695">
        <v>310.8</v>
      </c>
      <c r="T695">
        <v>17398.05</v>
      </c>
      <c r="U695" t="s">
        <v>24</v>
      </c>
    </row>
    <row r="696" spans="1:21">
      <c r="A696">
        <v>694</v>
      </c>
      <c r="B696">
        <v>17700</v>
      </c>
      <c r="C696" s="8">
        <v>45029</v>
      </c>
      <c r="D696" t="s">
        <v>20</v>
      </c>
      <c r="E696" t="s">
        <v>717</v>
      </c>
      <c r="F696">
        <v>15398</v>
      </c>
      <c r="G696">
        <v>7317</v>
      </c>
      <c r="H696">
        <v>90.5457245390422</v>
      </c>
      <c r="I696">
        <v>63103</v>
      </c>
      <c r="J696">
        <v>9.44</v>
      </c>
      <c r="K696">
        <v>26.45</v>
      </c>
      <c r="L696">
        <v>-6.65</v>
      </c>
      <c r="M696">
        <v>-20.0906344410876</v>
      </c>
      <c r="N696">
        <v>158100</v>
      </c>
      <c r="O696">
        <v>43400</v>
      </c>
      <c r="P696">
        <v>50</v>
      </c>
      <c r="Q696">
        <v>25.1</v>
      </c>
      <c r="R696">
        <v>200</v>
      </c>
      <c r="S696">
        <v>26.45</v>
      </c>
      <c r="T696">
        <v>17398.05</v>
      </c>
      <c r="U696" t="s">
        <v>22</v>
      </c>
    </row>
    <row r="697" spans="1:21">
      <c r="A697">
        <v>695</v>
      </c>
      <c r="B697">
        <v>17700</v>
      </c>
      <c r="C697" s="8">
        <v>45043</v>
      </c>
      <c r="D697" t="s">
        <v>20</v>
      </c>
      <c r="E697" t="s">
        <v>718</v>
      </c>
      <c r="F697">
        <v>4991</v>
      </c>
      <c r="G697">
        <v>-281</v>
      </c>
      <c r="H697">
        <v>-5.33004552352049</v>
      </c>
      <c r="I697">
        <v>7569</v>
      </c>
      <c r="J697">
        <v>0</v>
      </c>
      <c r="K697">
        <v>300.2</v>
      </c>
      <c r="L697">
        <v>-53.95</v>
      </c>
      <c r="M697">
        <v>-15.2336580544967</v>
      </c>
      <c r="N697">
        <v>8100</v>
      </c>
      <c r="O697">
        <v>6800</v>
      </c>
      <c r="P697">
        <v>50</v>
      </c>
      <c r="Q697">
        <v>312.65</v>
      </c>
      <c r="R697">
        <v>50</v>
      </c>
      <c r="S697">
        <v>324.25</v>
      </c>
      <c r="T697">
        <v>17398.05</v>
      </c>
      <c r="U697" t="s">
        <v>24</v>
      </c>
    </row>
    <row r="698" spans="1:21">
      <c r="A698">
        <v>696</v>
      </c>
      <c r="B698">
        <v>17700</v>
      </c>
      <c r="C698" s="8">
        <v>45043</v>
      </c>
      <c r="D698" t="s">
        <v>20</v>
      </c>
      <c r="E698" t="s">
        <v>719</v>
      </c>
      <c r="F698">
        <v>18823</v>
      </c>
      <c r="G698">
        <v>1746</v>
      </c>
      <c r="H698">
        <v>10.2242782690168</v>
      </c>
      <c r="I698">
        <v>30414</v>
      </c>
      <c r="J698">
        <v>0</v>
      </c>
      <c r="K698">
        <v>91.6</v>
      </c>
      <c r="L698">
        <v>-4.80000000000001</v>
      </c>
      <c r="M698">
        <v>-4.97925311203321</v>
      </c>
      <c r="N698">
        <v>27550</v>
      </c>
      <c r="O698">
        <v>15250</v>
      </c>
      <c r="P698">
        <v>200</v>
      </c>
      <c r="Q698">
        <v>91</v>
      </c>
      <c r="R698">
        <v>350</v>
      </c>
      <c r="S698">
        <v>94</v>
      </c>
      <c r="T698">
        <v>17398.05</v>
      </c>
      <c r="U698" t="s">
        <v>22</v>
      </c>
    </row>
    <row r="699" spans="1:21">
      <c r="A699">
        <v>697</v>
      </c>
      <c r="B699">
        <v>17700</v>
      </c>
      <c r="C699" s="8">
        <v>45022</v>
      </c>
      <c r="D699" t="s">
        <v>20</v>
      </c>
      <c r="E699" t="s">
        <v>720</v>
      </c>
      <c r="F699">
        <v>35340</v>
      </c>
      <c r="G699">
        <v>-126</v>
      </c>
      <c r="H699">
        <v>-0.355269835899171</v>
      </c>
      <c r="I699">
        <v>15531</v>
      </c>
      <c r="J699">
        <v>0</v>
      </c>
      <c r="K699">
        <v>304</v>
      </c>
      <c r="L699">
        <v>-42.45</v>
      </c>
      <c r="M699">
        <v>-12.2528503391543</v>
      </c>
      <c r="N699">
        <v>43300</v>
      </c>
      <c r="O699">
        <v>16100</v>
      </c>
      <c r="P699">
        <v>200</v>
      </c>
      <c r="Q699">
        <v>301.15</v>
      </c>
      <c r="R699">
        <v>50</v>
      </c>
      <c r="S699">
        <v>304.6</v>
      </c>
      <c r="T699">
        <v>17398.05</v>
      </c>
      <c r="U699" t="s">
        <v>24</v>
      </c>
    </row>
    <row r="700" spans="1:21">
      <c r="A700">
        <v>698</v>
      </c>
      <c r="B700">
        <v>17700</v>
      </c>
      <c r="C700" s="8">
        <v>45022</v>
      </c>
      <c r="D700" t="s">
        <v>20</v>
      </c>
      <c r="E700" t="s">
        <v>721</v>
      </c>
      <c r="F700">
        <v>187326</v>
      </c>
      <c r="G700">
        <v>58763</v>
      </c>
      <c r="H700">
        <v>45.707551939516</v>
      </c>
      <c r="I700">
        <v>1338022</v>
      </c>
      <c r="J700">
        <v>0</v>
      </c>
      <c r="K700">
        <v>2.2</v>
      </c>
      <c r="L700">
        <v>-4.25</v>
      </c>
      <c r="M700">
        <v>-65.8914728682171</v>
      </c>
      <c r="N700">
        <v>460700</v>
      </c>
      <c r="O700">
        <v>384200</v>
      </c>
      <c r="P700">
        <v>100</v>
      </c>
      <c r="Q700">
        <v>2.25</v>
      </c>
      <c r="R700">
        <v>200</v>
      </c>
      <c r="S700">
        <v>2.4</v>
      </c>
      <c r="T700">
        <v>17398.05</v>
      </c>
      <c r="U700" t="s">
        <v>22</v>
      </c>
    </row>
    <row r="701" spans="1:21">
      <c r="A701">
        <v>699</v>
      </c>
      <c r="B701">
        <v>17750</v>
      </c>
      <c r="C701" s="8">
        <v>45036</v>
      </c>
      <c r="D701" t="s">
        <v>20</v>
      </c>
      <c r="E701" t="s">
        <v>722</v>
      </c>
      <c r="F701">
        <v>105</v>
      </c>
      <c r="G701">
        <v>104</v>
      </c>
      <c r="H701">
        <v>10400</v>
      </c>
      <c r="I701">
        <v>289</v>
      </c>
      <c r="J701">
        <v>0</v>
      </c>
      <c r="K701">
        <v>46.05</v>
      </c>
      <c r="L701">
        <v>-109.2</v>
      </c>
      <c r="M701">
        <v>-70.3381642512077</v>
      </c>
      <c r="N701">
        <v>22300</v>
      </c>
      <c r="O701">
        <v>4750</v>
      </c>
      <c r="P701">
        <v>50</v>
      </c>
      <c r="Q701">
        <v>43.05</v>
      </c>
      <c r="R701">
        <v>850</v>
      </c>
      <c r="S701">
        <v>45.85</v>
      </c>
      <c r="T701">
        <v>17398.05</v>
      </c>
      <c r="U701" t="s">
        <v>22</v>
      </c>
    </row>
    <row r="702" spans="1:21">
      <c r="A702">
        <v>700</v>
      </c>
      <c r="B702">
        <v>17750</v>
      </c>
      <c r="C702" s="8">
        <v>45036</v>
      </c>
      <c r="D702" t="s">
        <v>20</v>
      </c>
      <c r="E702" t="s">
        <v>723</v>
      </c>
      <c r="F702">
        <v>2</v>
      </c>
      <c r="G702">
        <v>2</v>
      </c>
      <c r="H702">
        <v>0</v>
      </c>
      <c r="I702">
        <v>3</v>
      </c>
      <c r="J702">
        <v>16.5</v>
      </c>
      <c r="K702">
        <v>405.15</v>
      </c>
      <c r="L702">
        <v>-396.45</v>
      </c>
      <c r="M702">
        <v>-49.4573353293413</v>
      </c>
      <c r="N702">
        <v>50</v>
      </c>
      <c r="O702">
        <v>2200</v>
      </c>
      <c r="P702">
        <v>50</v>
      </c>
      <c r="Q702">
        <v>350.2</v>
      </c>
      <c r="R702">
        <v>450</v>
      </c>
      <c r="S702">
        <v>401</v>
      </c>
      <c r="T702">
        <v>17398.05</v>
      </c>
      <c r="U702" t="s">
        <v>24</v>
      </c>
    </row>
    <row r="703" spans="1:21">
      <c r="A703">
        <v>701</v>
      </c>
      <c r="B703">
        <v>17750</v>
      </c>
      <c r="C703" s="8">
        <v>45043</v>
      </c>
      <c r="D703" t="s">
        <v>20</v>
      </c>
      <c r="E703" t="s">
        <v>724</v>
      </c>
      <c r="F703">
        <v>3073</v>
      </c>
      <c r="G703">
        <v>227</v>
      </c>
      <c r="H703">
        <v>7.97610681658468</v>
      </c>
      <c r="I703">
        <v>8866</v>
      </c>
      <c r="J703">
        <v>9.48</v>
      </c>
      <c r="K703">
        <v>77.55</v>
      </c>
      <c r="L703">
        <v>-3.7</v>
      </c>
      <c r="M703">
        <v>-4.55384615384616</v>
      </c>
      <c r="N703">
        <v>3600</v>
      </c>
      <c r="O703">
        <v>5050</v>
      </c>
      <c r="P703">
        <v>50</v>
      </c>
      <c r="Q703">
        <v>75.65</v>
      </c>
      <c r="R703">
        <v>150</v>
      </c>
      <c r="S703">
        <v>77.95</v>
      </c>
      <c r="T703">
        <v>17398.05</v>
      </c>
      <c r="U703" t="s">
        <v>22</v>
      </c>
    </row>
    <row r="704" spans="1:21">
      <c r="A704">
        <v>702</v>
      </c>
      <c r="B704">
        <v>17750</v>
      </c>
      <c r="C704" s="8">
        <v>45043</v>
      </c>
      <c r="D704" t="s">
        <v>20</v>
      </c>
      <c r="E704" t="s">
        <v>725</v>
      </c>
      <c r="F704">
        <v>347</v>
      </c>
      <c r="G704">
        <v>29</v>
      </c>
      <c r="H704">
        <v>9.11949685534591</v>
      </c>
      <c r="I704">
        <v>220</v>
      </c>
      <c r="J704">
        <v>0</v>
      </c>
      <c r="K704">
        <v>351.65</v>
      </c>
      <c r="L704">
        <v>-39</v>
      </c>
      <c r="M704">
        <v>-9.98336106489185</v>
      </c>
      <c r="N704">
        <v>9500</v>
      </c>
      <c r="O704">
        <v>5450</v>
      </c>
      <c r="P704">
        <v>450</v>
      </c>
      <c r="Q704">
        <v>342.95</v>
      </c>
      <c r="R704">
        <v>150</v>
      </c>
      <c r="S704">
        <v>359.4</v>
      </c>
      <c r="T704">
        <v>17398.05</v>
      </c>
      <c r="U704" t="s">
        <v>24</v>
      </c>
    </row>
    <row r="705" spans="1:21">
      <c r="A705">
        <v>703</v>
      </c>
      <c r="B705">
        <v>17750</v>
      </c>
      <c r="C705" s="8">
        <v>45050</v>
      </c>
      <c r="D705" t="s">
        <v>20</v>
      </c>
      <c r="E705" t="s">
        <v>726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1550</v>
      </c>
      <c r="O705">
        <v>450</v>
      </c>
      <c r="P705">
        <v>50</v>
      </c>
      <c r="Q705">
        <v>45.55</v>
      </c>
      <c r="R705">
        <v>50</v>
      </c>
      <c r="S705">
        <v>244.8</v>
      </c>
      <c r="T705">
        <v>17398.05</v>
      </c>
      <c r="U705" t="s">
        <v>22</v>
      </c>
    </row>
    <row r="706" spans="1:21">
      <c r="A706">
        <v>704</v>
      </c>
      <c r="B706">
        <v>17750</v>
      </c>
      <c r="C706" s="8">
        <v>45022</v>
      </c>
      <c r="D706" t="s">
        <v>20</v>
      </c>
      <c r="E706" t="s">
        <v>727</v>
      </c>
      <c r="F706">
        <v>40836</v>
      </c>
      <c r="G706">
        <v>9883</v>
      </c>
      <c r="H706">
        <v>31.9290537266178</v>
      </c>
      <c r="I706">
        <v>596267</v>
      </c>
      <c r="J706">
        <v>10.61</v>
      </c>
      <c r="K706">
        <v>1.5</v>
      </c>
      <c r="L706">
        <v>-2.2</v>
      </c>
      <c r="M706">
        <v>-59.4594594594595</v>
      </c>
      <c r="N706">
        <v>280800</v>
      </c>
      <c r="O706">
        <v>141300</v>
      </c>
      <c r="P706">
        <v>850</v>
      </c>
      <c r="Q706">
        <v>1.5</v>
      </c>
      <c r="R706">
        <v>50</v>
      </c>
      <c r="S706">
        <v>1.55</v>
      </c>
      <c r="T706">
        <v>17398.05</v>
      </c>
      <c r="U706" t="s">
        <v>22</v>
      </c>
    </row>
    <row r="707" spans="1:21">
      <c r="A707">
        <v>705</v>
      </c>
      <c r="B707">
        <v>17750</v>
      </c>
      <c r="C707" s="8">
        <v>45022</v>
      </c>
      <c r="D707" t="s">
        <v>20</v>
      </c>
      <c r="E707" t="s">
        <v>728</v>
      </c>
      <c r="F707">
        <v>5980</v>
      </c>
      <c r="G707">
        <v>-75</v>
      </c>
      <c r="H707">
        <v>-1.23864574731627</v>
      </c>
      <c r="I707">
        <v>1810</v>
      </c>
      <c r="J707">
        <v>0</v>
      </c>
      <c r="K707">
        <v>349.05</v>
      </c>
      <c r="L707">
        <v>-44.8</v>
      </c>
      <c r="M707">
        <v>-11.3748889171004</v>
      </c>
      <c r="N707">
        <v>27950</v>
      </c>
      <c r="O707">
        <v>11400</v>
      </c>
      <c r="P707">
        <v>450</v>
      </c>
      <c r="Q707">
        <v>349.65</v>
      </c>
      <c r="R707">
        <v>200</v>
      </c>
      <c r="S707">
        <v>354.3</v>
      </c>
      <c r="T707">
        <v>17398.05</v>
      </c>
      <c r="U707" t="s">
        <v>24</v>
      </c>
    </row>
    <row r="708" spans="1:21">
      <c r="A708">
        <v>706</v>
      </c>
      <c r="B708">
        <v>17750</v>
      </c>
      <c r="C708" s="8">
        <v>45106</v>
      </c>
      <c r="D708" t="s">
        <v>20</v>
      </c>
      <c r="E708" t="s">
        <v>729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50</v>
      </c>
      <c r="O708">
        <v>0</v>
      </c>
      <c r="P708">
        <v>50</v>
      </c>
      <c r="Q708">
        <v>337.65</v>
      </c>
      <c r="R708">
        <v>0</v>
      </c>
      <c r="S708">
        <v>0</v>
      </c>
      <c r="T708">
        <v>17398.05</v>
      </c>
      <c r="U708" t="s">
        <v>24</v>
      </c>
    </row>
    <row r="709" spans="1:21">
      <c r="A709">
        <v>707</v>
      </c>
      <c r="B709">
        <v>17750</v>
      </c>
      <c r="C709" s="8">
        <v>45029</v>
      </c>
      <c r="D709" t="s">
        <v>20</v>
      </c>
      <c r="E709" t="s">
        <v>730</v>
      </c>
      <c r="F709">
        <v>11284</v>
      </c>
      <c r="G709">
        <v>7068</v>
      </c>
      <c r="H709">
        <v>167.647058823529</v>
      </c>
      <c r="I709">
        <v>33109</v>
      </c>
      <c r="J709">
        <v>9.58</v>
      </c>
      <c r="K709">
        <v>20.1</v>
      </c>
      <c r="L709">
        <v>-5.5</v>
      </c>
      <c r="M709">
        <v>-21.484375</v>
      </c>
      <c r="N709">
        <v>156400</v>
      </c>
      <c r="O709">
        <v>14350</v>
      </c>
      <c r="P709">
        <v>50</v>
      </c>
      <c r="Q709">
        <v>18.8</v>
      </c>
      <c r="R709">
        <v>1350</v>
      </c>
      <c r="S709">
        <v>20.1</v>
      </c>
      <c r="T709">
        <v>17398.05</v>
      </c>
      <c r="U709" t="s">
        <v>22</v>
      </c>
    </row>
    <row r="710" spans="1:21">
      <c r="A710">
        <v>708</v>
      </c>
      <c r="B710">
        <v>17750</v>
      </c>
      <c r="C710" s="8">
        <v>45029</v>
      </c>
      <c r="D710" t="s">
        <v>20</v>
      </c>
      <c r="E710" t="s">
        <v>731</v>
      </c>
      <c r="F710">
        <v>79</v>
      </c>
      <c r="G710">
        <v>43</v>
      </c>
      <c r="H710">
        <v>119.444444444444</v>
      </c>
      <c r="I710">
        <v>155</v>
      </c>
      <c r="J710">
        <v>13.2</v>
      </c>
      <c r="K710">
        <v>348.5</v>
      </c>
      <c r="L710">
        <v>-39.7</v>
      </c>
      <c r="M710">
        <v>-10.2266872746007</v>
      </c>
      <c r="N710">
        <v>3050</v>
      </c>
      <c r="O710">
        <v>7700</v>
      </c>
      <c r="P710">
        <v>200</v>
      </c>
      <c r="Q710">
        <v>349.15</v>
      </c>
      <c r="R710">
        <v>600</v>
      </c>
      <c r="S710">
        <v>399.8</v>
      </c>
      <c r="T710">
        <v>17398.05</v>
      </c>
      <c r="U710" t="s">
        <v>24</v>
      </c>
    </row>
    <row r="711" spans="1:21">
      <c r="A711">
        <v>709</v>
      </c>
      <c r="B711">
        <v>17750</v>
      </c>
      <c r="C711" s="8">
        <v>45071</v>
      </c>
      <c r="D711" t="s">
        <v>20</v>
      </c>
      <c r="E711" t="s">
        <v>732</v>
      </c>
      <c r="F711">
        <v>189</v>
      </c>
      <c r="G711">
        <v>15</v>
      </c>
      <c r="H711">
        <v>8.62068965517241</v>
      </c>
      <c r="I711">
        <v>38</v>
      </c>
      <c r="J711">
        <v>13.51</v>
      </c>
      <c r="K711">
        <v>406.55</v>
      </c>
      <c r="L711">
        <v>-33.65</v>
      </c>
      <c r="M711">
        <v>-7.64425261244888</v>
      </c>
      <c r="N711">
        <v>1200</v>
      </c>
      <c r="O711">
        <v>3950</v>
      </c>
      <c r="P711">
        <v>750</v>
      </c>
      <c r="Q711">
        <v>303.85</v>
      </c>
      <c r="R711">
        <v>100</v>
      </c>
      <c r="S711">
        <v>449.85</v>
      </c>
      <c r="T711">
        <v>17398.05</v>
      </c>
      <c r="U711" t="s">
        <v>24</v>
      </c>
    </row>
    <row r="712" spans="1:21">
      <c r="A712">
        <v>710</v>
      </c>
      <c r="B712">
        <v>17750</v>
      </c>
      <c r="C712" s="8">
        <v>45071</v>
      </c>
      <c r="D712" t="s">
        <v>20</v>
      </c>
      <c r="E712" t="s">
        <v>733</v>
      </c>
      <c r="F712">
        <v>604</v>
      </c>
      <c r="G712">
        <v>426</v>
      </c>
      <c r="H712">
        <v>239.325842696629</v>
      </c>
      <c r="I712">
        <v>799</v>
      </c>
      <c r="J712">
        <v>9.33</v>
      </c>
      <c r="K712">
        <v>195.7</v>
      </c>
      <c r="L712">
        <v>0.299999999999983</v>
      </c>
      <c r="M712">
        <v>0.153531218014321</v>
      </c>
      <c r="N712">
        <v>2250</v>
      </c>
      <c r="O712">
        <v>3050</v>
      </c>
      <c r="P712">
        <v>50</v>
      </c>
      <c r="Q712">
        <v>185.95</v>
      </c>
      <c r="R712">
        <v>450</v>
      </c>
      <c r="S712">
        <v>214.55</v>
      </c>
      <c r="T712">
        <v>17398.05</v>
      </c>
      <c r="U712" t="s">
        <v>22</v>
      </c>
    </row>
    <row r="713" spans="1:21">
      <c r="A713">
        <v>711</v>
      </c>
      <c r="B713">
        <v>17800</v>
      </c>
      <c r="C713" s="8">
        <v>45029</v>
      </c>
      <c r="D713" t="s">
        <v>20</v>
      </c>
      <c r="E713" t="s">
        <v>734</v>
      </c>
      <c r="F713">
        <v>361</v>
      </c>
      <c r="G713">
        <v>66</v>
      </c>
      <c r="H713">
        <v>22.3728813559322</v>
      </c>
      <c r="I713">
        <v>615</v>
      </c>
      <c r="J713">
        <v>0</v>
      </c>
      <c r="K713">
        <v>394</v>
      </c>
      <c r="L713">
        <v>-48.3</v>
      </c>
      <c r="M713">
        <v>-10.9201899163464</v>
      </c>
      <c r="N713">
        <v>6000</v>
      </c>
      <c r="O713">
        <v>3950</v>
      </c>
      <c r="P713">
        <v>600</v>
      </c>
      <c r="Q713">
        <v>393.25</v>
      </c>
      <c r="R713">
        <v>50</v>
      </c>
      <c r="S713">
        <v>398.65</v>
      </c>
      <c r="T713">
        <v>17398.05</v>
      </c>
      <c r="U713" t="s">
        <v>24</v>
      </c>
    </row>
    <row r="714" spans="1:21">
      <c r="A714">
        <v>712</v>
      </c>
      <c r="B714">
        <v>17800</v>
      </c>
      <c r="C714" s="8">
        <v>45029</v>
      </c>
      <c r="D714" t="s">
        <v>20</v>
      </c>
      <c r="E714" t="s">
        <v>735</v>
      </c>
      <c r="F714">
        <v>10160</v>
      </c>
      <c r="G714">
        <v>4755</v>
      </c>
      <c r="H714">
        <v>87.9740980573543</v>
      </c>
      <c r="I714">
        <v>50130</v>
      </c>
      <c r="J714">
        <v>9.67</v>
      </c>
      <c r="K714">
        <v>14</v>
      </c>
      <c r="L714">
        <v>-5.05</v>
      </c>
      <c r="M714">
        <v>-26.509186351706</v>
      </c>
      <c r="N714">
        <v>180750</v>
      </c>
      <c r="O714">
        <v>20350</v>
      </c>
      <c r="P714">
        <v>2900</v>
      </c>
      <c r="Q714">
        <v>14</v>
      </c>
      <c r="R714">
        <v>750</v>
      </c>
      <c r="S714">
        <v>14.35</v>
      </c>
      <c r="T714">
        <v>17398.05</v>
      </c>
      <c r="U714" t="s">
        <v>22</v>
      </c>
    </row>
    <row r="715" spans="1:21">
      <c r="A715">
        <v>713</v>
      </c>
      <c r="B715">
        <v>17800</v>
      </c>
      <c r="C715" s="8">
        <v>45036</v>
      </c>
      <c r="D715" t="s">
        <v>20</v>
      </c>
      <c r="E715" t="s">
        <v>736</v>
      </c>
      <c r="F715">
        <v>10</v>
      </c>
      <c r="G715">
        <v>10</v>
      </c>
      <c r="H715">
        <v>0</v>
      </c>
      <c r="I715">
        <v>17</v>
      </c>
      <c r="J715">
        <v>0</v>
      </c>
      <c r="K715">
        <v>397.25</v>
      </c>
      <c r="L715">
        <v>-442.6</v>
      </c>
      <c r="M715">
        <v>-52.6998868845627</v>
      </c>
      <c r="N715">
        <v>2250</v>
      </c>
      <c r="O715">
        <v>2200</v>
      </c>
      <c r="P715">
        <v>50</v>
      </c>
      <c r="Q715">
        <v>358.7</v>
      </c>
      <c r="R715">
        <v>450</v>
      </c>
      <c r="S715">
        <v>415.85</v>
      </c>
      <c r="T715">
        <v>17398.05</v>
      </c>
      <c r="U715" t="s">
        <v>24</v>
      </c>
    </row>
    <row r="716" spans="1:21">
      <c r="A716">
        <v>714</v>
      </c>
      <c r="B716">
        <v>17800</v>
      </c>
      <c r="C716" s="8">
        <v>45036</v>
      </c>
      <c r="D716" t="s">
        <v>20</v>
      </c>
      <c r="E716" t="s">
        <v>737</v>
      </c>
      <c r="F716">
        <v>2218</v>
      </c>
      <c r="G716">
        <v>1216</v>
      </c>
      <c r="H716">
        <v>121.357285429142</v>
      </c>
      <c r="I716">
        <v>4464</v>
      </c>
      <c r="J716">
        <v>9.31</v>
      </c>
      <c r="K716">
        <v>35</v>
      </c>
      <c r="L716">
        <v>-6.2</v>
      </c>
      <c r="M716">
        <v>-15.0485436893204</v>
      </c>
      <c r="N716">
        <v>30050</v>
      </c>
      <c r="O716">
        <v>11850</v>
      </c>
      <c r="P716">
        <v>50</v>
      </c>
      <c r="Q716">
        <v>34.25</v>
      </c>
      <c r="R716">
        <v>100</v>
      </c>
      <c r="S716">
        <v>35</v>
      </c>
      <c r="T716">
        <v>17398.05</v>
      </c>
      <c r="U716" t="s">
        <v>22</v>
      </c>
    </row>
    <row r="717" spans="1:21">
      <c r="A717">
        <v>715</v>
      </c>
      <c r="B717">
        <v>17800</v>
      </c>
      <c r="C717" s="8">
        <v>45043</v>
      </c>
      <c r="D717" t="s">
        <v>20</v>
      </c>
      <c r="E717" t="s">
        <v>738</v>
      </c>
      <c r="F717">
        <v>27983</v>
      </c>
      <c r="G717">
        <v>2303</v>
      </c>
      <c r="H717">
        <v>8.96806853582554</v>
      </c>
      <c r="I717">
        <v>36591</v>
      </c>
      <c r="J717">
        <v>0</v>
      </c>
      <c r="K717">
        <v>64</v>
      </c>
      <c r="L717">
        <v>-3.59999999999999</v>
      </c>
      <c r="M717">
        <v>-5.32544378698224</v>
      </c>
      <c r="N717">
        <v>31350</v>
      </c>
      <c r="O717">
        <v>31850</v>
      </c>
      <c r="P717">
        <v>450</v>
      </c>
      <c r="Q717">
        <v>62.25</v>
      </c>
      <c r="R717">
        <v>400</v>
      </c>
      <c r="S717">
        <v>63.9</v>
      </c>
      <c r="T717">
        <v>17398.05</v>
      </c>
      <c r="U717" t="s">
        <v>22</v>
      </c>
    </row>
    <row r="718" spans="1:21">
      <c r="A718">
        <v>716</v>
      </c>
      <c r="B718">
        <v>17800</v>
      </c>
      <c r="C718" s="8">
        <v>45043</v>
      </c>
      <c r="D718" t="s">
        <v>20</v>
      </c>
      <c r="E718" t="s">
        <v>739</v>
      </c>
      <c r="F718">
        <v>5312</v>
      </c>
      <c r="G718">
        <v>305</v>
      </c>
      <c r="H718">
        <v>6.091471939285</v>
      </c>
      <c r="I718">
        <v>3542</v>
      </c>
      <c r="J718">
        <v>11.97</v>
      </c>
      <c r="K718">
        <v>388</v>
      </c>
      <c r="L718">
        <v>-41.75</v>
      </c>
      <c r="M718">
        <v>-9.71495055264689</v>
      </c>
      <c r="N718">
        <v>11750</v>
      </c>
      <c r="O718">
        <v>10200</v>
      </c>
      <c r="P718">
        <v>1800</v>
      </c>
      <c r="Q718">
        <v>386</v>
      </c>
      <c r="R718">
        <v>950</v>
      </c>
      <c r="S718">
        <v>388</v>
      </c>
      <c r="T718">
        <v>17398.05</v>
      </c>
      <c r="U718" t="s">
        <v>24</v>
      </c>
    </row>
    <row r="719" spans="1:21">
      <c r="A719">
        <v>717</v>
      </c>
      <c r="B719">
        <v>17800</v>
      </c>
      <c r="C719" s="8">
        <v>45050</v>
      </c>
      <c r="D719" t="s">
        <v>20</v>
      </c>
      <c r="E719" t="s">
        <v>740</v>
      </c>
      <c r="F719">
        <v>1</v>
      </c>
      <c r="G719">
        <v>0</v>
      </c>
      <c r="H719">
        <v>0</v>
      </c>
      <c r="I719">
        <v>1</v>
      </c>
      <c r="J719">
        <v>21.63</v>
      </c>
      <c r="K719">
        <v>576.5</v>
      </c>
      <c r="L719">
        <v>-299.7</v>
      </c>
      <c r="M719">
        <v>-34.2045195160922</v>
      </c>
      <c r="N719">
        <v>200</v>
      </c>
      <c r="O719">
        <v>200</v>
      </c>
      <c r="P719">
        <v>50</v>
      </c>
      <c r="Q719">
        <v>255.55</v>
      </c>
      <c r="R719">
        <v>50</v>
      </c>
      <c r="S719">
        <v>499.5</v>
      </c>
      <c r="T719">
        <v>17398.05</v>
      </c>
      <c r="U719" t="s">
        <v>24</v>
      </c>
    </row>
    <row r="720" spans="1:21">
      <c r="A720">
        <v>718</v>
      </c>
      <c r="B720">
        <v>17800</v>
      </c>
      <c r="C720" s="8">
        <v>45050</v>
      </c>
      <c r="D720" t="s">
        <v>20</v>
      </c>
      <c r="E720" t="s">
        <v>741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9750</v>
      </c>
      <c r="O720">
        <v>400</v>
      </c>
      <c r="P720">
        <v>900</v>
      </c>
      <c r="Q720">
        <v>75.35</v>
      </c>
      <c r="R720">
        <v>200</v>
      </c>
      <c r="S720">
        <v>120.1</v>
      </c>
      <c r="T720">
        <v>17398.05</v>
      </c>
      <c r="U720" t="s">
        <v>22</v>
      </c>
    </row>
    <row r="721" spans="1:21">
      <c r="A721">
        <v>719</v>
      </c>
      <c r="B721">
        <v>17800</v>
      </c>
      <c r="C721" s="8">
        <v>45071</v>
      </c>
      <c r="D721" t="s">
        <v>20</v>
      </c>
      <c r="E721" t="s">
        <v>742</v>
      </c>
      <c r="F721">
        <v>5247</v>
      </c>
      <c r="G721">
        <v>-323</v>
      </c>
      <c r="H721">
        <v>-5.79892280071813</v>
      </c>
      <c r="I721">
        <v>3369</v>
      </c>
      <c r="J721">
        <v>9.31</v>
      </c>
      <c r="K721">
        <v>179.6</v>
      </c>
      <c r="L721">
        <v>6.09999999999999</v>
      </c>
      <c r="M721">
        <v>3.51585014409222</v>
      </c>
      <c r="N721">
        <v>8950</v>
      </c>
      <c r="O721">
        <v>11200</v>
      </c>
      <c r="P721">
        <v>50</v>
      </c>
      <c r="Q721">
        <v>176.05</v>
      </c>
      <c r="R721">
        <v>50</v>
      </c>
      <c r="S721">
        <v>179.95</v>
      </c>
      <c r="T721">
        <v>17398.05</v>
      </c>
      <c r="U721" t="s">
        <v>22</v>
      </c>
    </row>
    <row r="722" spans="1:21">
      <c r="A722">
        <v>720</v>
      </c>
      <c r="B722">
        <v>17800</v>
      </c>
      <c r="C722" s="8">
        <v>45071</v>
      </c>
      <c r="D722" t="s">
        <v>20</v>
      </c>
      <c r="E722" t="s">
        <v>743</v>
      </c>
      <c r="F722">
        <v>920</v>
      </c>
      <c r="G722">
        <v>33</v>
      </c>
      <c r="H722">
        <v>3.72040586245772</v>
      </c>
      <c r="I722">
        <v>112</v>
      </c>
      <c r="J722">
        <v>0</v>
      </c>
      <c r="K722">
        <v>437.45</v>
      </c>
      <c r="L722">
        <v>-40.4</v>
      </c>
      <c r="M722">
        <v>-8.45453594224129</v>
      </c>
      <c r="N722">
        <v>2700</v>
      </c>
      <c r="O722">
        <v>4600</v>
      </c>
      <c r="P722">
        <v>350</v>
      </c>
      <c r="Q722">
        <v>337.65</v>
      </c>
      <c r="R722">
        <v>50</v>
      </c>
      <c r="S722">
        <v>455.15</v>
      </c>
      <c r="T722">
        <v>17398.05</v>
      </c>
      <c r="U722" t="s">
        <v>24</v>
      </c>
    </row>
    <row r="723" spans="1:21">
      <c r="A723">
        <v>721</v>
      </c>
      <c r="B723">
        <v>17800</v>
      </c>
      <c r="C723" s="8">
        <v>45106</v>
      </c>
      <c r="D723" t="s">
        <v>20</v>
      </c>
      <c r="E723" t="s">
        <v>744</v>
      </c>
      <c r="F723">
        <v>50</v>
      </c>
      <c r="G723">
        <v>50</v>
      </c>
      <c r="H723">
        <v>0</v>
      </c>
      <c r="I723">
        <v>79</v>
      </c>
      <c r="J723">
        <v>15.79</v>
      </c>
      <c r="K723">
        <v>524.95</v>
      </c>
      <c r="L723">
        <v>-330.55</v>
      </c>
      <c r="M723">
        <v>-38.6382232612507</v>
      </c>
      <c r="N723">
        <v>0</v>
      </c>
      <c r="O723">
        <v>1150</v>
      </c>
      <c r="P723">
        <v>0</v>
      </c>
      <c r="Q723">
        <v>0</v>
      </c>
      <c r="R723">
        <v>1150</v>
      </c>
      <c r="S723">
        <v>522.05</v>
      </c>
      <c r="T723">
        <v>17398.05</v>
      </c>
      <c r="U723" t="s">
        <v>24</v>
      </c>
    </row>
    <row r="724" spans="1:21">
      <c r="A724">
        <v>722</v>
      </c>
      <c r="B724">
        <v>17800</v>
      </c>
      <c r="C724" s="8">
        <v>45106</v>
      </c>
      <c r="D724" t="s">
        <v>20</v>
      </c>
      <c r="E724" t="s">
        <v>745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1150</v>
      </c>
      <c r="O724">
        <v>0</v>
      </c>
      <c r="P724">
        <v>100</v>
      </c>
      <c r="Q724">
        <v>264.95</v>
      </c>
      <c r="R724">
        <v>0</v>
      </c>
      <c r="S724">
        <v>0</v>
      </c>
      <c r="T724">
        <v>17398.05</v>
      </c>
      <c r="U724" t="s">
        <v>22</v>
      </c>
    </row>
    <row r="725" spans="1:21">
      <c r="A725">
        <v>723</v>
      </c>
      <c r="B725">
        <v>17800</v>
      </c>
      <c r="C725" s="8">
        <v>45022</v>
      </c>
      <c r="D725" t="s">
        <v>20</v>
      </c>
      <c r="E725" t="s">
        <v>746</v>
      </c>
      <c r="F725">
        <v>16501</v>
      </c>
      <c r="G725">
        <v>17</v>
      </c>
      <c r="H725">
        <v>0.103130308177627</v>
      </c>
      <c r="I725">
        <v>4766</v>
      </c>
      <c r="J725">
        <v>18.72</v>
      </c>
      <c r="K725">
        <v>399.7</v>
      </c>
      <c r="L725">
        <v>-50.45</v>
      </c>
      <c r="M725">
        <v>-11.207375319338</v>
      </c>
      <c r="N725">
        <v>80850</v>
      </c>
      <c r="O725">
        <v>9700</v>
      </c>
      <c r="P725">
        <v>50</v>
      </c>
      <c r="Q725">
        <v>400.4</v>
      </c>
      <c r="R725">
        <v>50</v>
      </c>
      <c r="S725">
        <v>402</v>
      </c>
      <c r="T725">
        <v>17398.05</v>
      </c>
      <c r="U725" t="s">
        <v>24</v>
      </c>
    </row>
    <row r="726" spans="1:21">
      <c r="A726">
        <v>724</v>
      </c>
      <c r="B726">
        <v>17800</v>
      </c>
      <c r="C726" s="8">
        <v>45022</v>
      </c>
      <c r="D726" t="s">
        <v>20</v>
      </c>
      <c r="E726" t="s">
        <v>747</v>
      </c>
      <c r="F726">
        <v>110803</v>
      </c>
      <c r="G726">
        <v>27023</v>
      </c>
      <c r="H726">
        <v>32.2547147290523</v>
      </c>
      <c r="I726">
        <v>973473</v>
      </c>
      <c r="J726">
        <v>0</v>
      </c>
      <c r="K726">
        <v>1.05</v>
      </c>
      <c r="L726">
        <v>-1.7</v>
      </c>
      <c r="M726">
        <v>-61.8181818181818</v>
      </c>
      <c r="N726">
        <v>1360250</v>
      </c>
      <c r="O726">
        <v>645150</v>
      </c>
      <c r="P726">
        <v>144000</v>
      </c>
      <c r="Q726">
        <v>1.05</v>
      </c>
      <c r="R726">
        <v>100600</v>
      </c>
      <c r="S726">
        <v>1.1</v>
      </c>
      <c r="T726">
        <v>17398.05</v>
      </c>
      <c r="U726" t="s">
        <v>22</v>
      </c>
    </row>
    <row r="727" spans="1:21">
      <c r="A727">
        <v>725</v>
      </c>
      <c r="B727">
        <v>17850</v>
      </c>
      <c r="C727" s="8">
        <v>45029</v>
      </c>
      <c r="D727" t="s">
        <v>20</v>
      </c>
      <c r="E727" t="s">
        <v>748</v>
      </c>
      <c r="F727">
        <v>3282</v>
      </c>
      <c r="G727">
        <v>2503</v>
      </c>
      <c r="H727">
        <v>321.309370988447</v>
      </c>
      <c r="I727">
        <v>13700</v>
      </c>
      <c r="J727">
        <v>9.76</v>
      </c>
      <c r="K727">
        <v>10</v>
      </c>
      <c r="L727">
        <v>-4.25</v>
      </c>
      <c r="M727">
        <v>-29.8245614035088</v>
      </c>
      <c r="N727">
        <v>153300</v>
      </c>
      <c r="O727">
        <v>6250</v>
      </c>
      <c r="P727">
        <v>50</v>
      </c>
      <c r="Q727">
        <v>9.9</v>
      </c>
      <c r="R727">
        <v>400</v>
      </c>
      <c r="S727">
        <v>10.4</v>
      </c>
      <c r="T727">
        <v>17398.05</v>
      </c>
      <c r="U727" t="s">
        <v>22</v>
      </c>
    </row>
    <row r="728" spans="1:21">
      <c r="A728">
        <v>726</v>
      </c>
      <c r="B728">
        <v>17850</v>
      </c>
      <c r="C728" s="8">
        <v>45029</v>
      </c>
      <c r="D728" t="s">
        <v>20</v>
      </c>
      <c r="E728" t="s">
        <v>749</v>
      </c>
      <c r="F728">
        <v>41</v>
      </c>
      <c r="G728">
        <v>41</v>
      </c>
      <c r="H728">
        <v>0</v>
      </c>
      <c r="I728">
        <v>48</v>
      </c>
      <c r="J728">
        <v>0</v>
      </c>
      <c r="K728">
        <v>441</v>
      </c>
      <c r="L728">
        <v>-42.7</v>
      </c>
      <c r="M728">
        <v>-8.82778581765557</v>
      </c>
      <c r="N728">
        <v>9150</v>
      </c>
      <c r="O728">
        <v>7500</v>
      </c>
      <c r="P728">
        <v>2500</v>
      </c>
      <c r="Q728">
        <v>343.4</v>
      </c>
      <c r="R728">
        <v>200</v>
      </c>
      <c r="S728">
        <v>479.7</v>
      </c>
      <c r="T728">
        <v>17398.05</v>
      </c>
      <c r="U728" t="s">
        <v>24</v>
      </c>
    </row>
    <row r="729" spans="1:21">
      <c r="A729">
        <v>727</v>
      </c>
      <c r="B729">
        <v>17850</v>
      </c>
      <c r="C729" s="8">
        <v>45036</v>
      </c>
      <c r="D729" t="s">
        <v>20</v>
      </c>
      <c r="E729" t="s">
        <v>750</v>
      </c>
      <c r="F729">
        <v>2</v>
      </c>
      <c r="G729">
        <v>2</v>
      </c>
      <c r="H729">
        <v>0</v>
      </c>
      <c r="I729">
        <v>3</v>
      </c>
      <c r="J729">
        <v>16.51</v>
      </c>
      <c r="K729">
        <v>475</v>
      </c>
      <c r="L729">
        <v>-402.35</v>
      </c>
      <c r="M729">
        <v>-45.8596911152904</v>
      </c>
      <c r="N729">
        <v>1800</v>
      </c>
      <c r="O729">
        <v>1900</v>
      </c>
      <c r="P729">
        <v>50</v>
      </c>
      <c r="Q729">
        <v>336.35</v>
      </c>
      <c r="R729">
        <v>100</v>
      </c>
      <c r="S729">
        <v>534.05</v>
      </c>
      <c r="T729">
        <v>17398.05</v>
      </c>
      <c r="U729" t="s">
        <v>24</v>
      </c>
    </row>
    <row r="730" spans="1:21">
      <c r="A730">
        <v>728</v>
      </c>
      <c r="B730">
        <v>17850</v>
      </c>
      <c r="C730" s="8">
        <v>45036</v>
      </c>
      <c r="D730" t="s">
        <v>20</v>
      </c>
      <c r="E730" t="s">
        <v>751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18550</v>
      </c>
      <c r="O730">
        <v>2850</v>
      </c>
      <c r="P730">
        <v>50</v>
      </c>
      <c r="Q730">
        <v>23.25</v>
      </c>
      <c r="R730">
        <v>600</v>
      </c>
      <c r="S730">
        <v>61.85</v>
      </c>
      <c r="T730">
        <v>17398.05</v>
      </c>
      <c r="U730" t="s">
        <v>22</v>
      </c>
    </row>
    <row r="731" spans="1:21">
      <c r="A731">
        <v>729</v>
      </c>
      <c r="B731">
        <v>17850</v>
      </c>
      <c r="C731" s="8">
        <v>45043</v>
      </c>
      <c r="D731" t="s">
        <v>20</v>
      </c>
      <c r="E731" t="s">
        <v>752</v>
      </c>
      <c r="F731">
        <v>184</v>
      </c>
      <c r="G731">
        <v>1</v>
      </c>
      <c r="H731">
        <v>0.546448087431694</v>
      </c>
      <c r="I731">
        <v>18</v>
      </c>
      <c r="J731">
        <v>0</v>
      </c>
      <c r="K731">
        <v>422.05</v>
      </c>
      <c r="L731">
        <v>-38.5</v>
      </c>
      <c r="M731">
        <v>-8.35957007925307</v>
      </c>
      <c r="N731">
        <v>5250</v>
      </c>
      <c r="O731">
        <v>4150</v>
      </c>
      <c r="P731">
        <v>50</v>
      </c>
      <c r="Q731">
        <v>422.5</v>
      </c>
      <c r="R731">
        <v>450</v>
      </c>
      <c r="S731">
        <v>481.65</v>
      </c>
      <c r="T731">
        <v>17398.05</v>
      </c>
      <c r="U731" t="s">
        <v>24</v>
      </c>
    </row>
    <row r="732" spans="1:21">
      <c r="A732">
        <v>730</v>
      </c>
      <c r="B732">
        <v>17850</v>
      </c>
      <c r="C732" s="8">
        <v>45043</v>
      </c>
      <c r="D732" t="s">
        <v>20</v>
      </c>
      <c r="E732" t="s">
        <v>753</v>
      </c>
      <c r="F732">
        <v>2189</v>
      </c>
      <c r="G732">
        <v>582</v>
      </c>
      <c r="H732">
        <v>36.2165525824518</v>
      </c>
      <c r="I732">
        <v>5604</v>
      </c>
      <c r="J732">
        <v>9.38</v>
      </c>
      <c r="K732">
        <v>51.3</v>
      </c>
      <c r="L732">
        <v>-6.15000000000001</v>
      </c>
      <c r="M732">
        <v>-10.7049608355091</v>
      </c>
      <c r="N732">
        <v>6550</v>
      </c>
      <c r="O732">
        <v>3700</v>
      </c>
      <c r="P732">
        <v>50</v>
      </c>
      <c r="Q732">
        <v>45.15</v>
      </c>
      <c r="R732">
        <v>1300</v>
      </c>
      <c r="S732">
        <v>51.3</v>
      </c>
      <c r="T732">
        <v>17398.05</v>
      </c>
      <c r="U732" t="s">
        <v>22</v>
      </c>
    </row>
    <row r="733" spans="1:21">
      <c r="A733">
        <v>731</v>
      </c>
      <c r="B733">
        <v>17850</v>
      </c>
      <c r="C733" s="8">
        <v>45050</v>
      </c>
      <c r="D733" t="s">
        <v>20</v>
      </c>
      <c r="E733" t="s">
        <v>754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1750</v>
      </c>
      <c r="O733">
        <v>500</v>
      </c>
      <c r="P733">
        <v>50</v>
      </c>
      <c r="Q733">
        <v>39</v>
      </c>
      <c r="R733">
        <v>200</v>
      </c>
      <c r="S733">
        <v>135.85</v>
      </c>
      <c r="T733">
        <v>17398.05</v>
      </c>
      <c r="U733" t="s">
        <v>22</v>
      </c>
    </row>
    <row r="734" spans="1:21">
      <c r="A734">
        <v>732</v>
      </c>
      <c r="B734">
        <v>17850</v>
      </c>
      <c r="C734" s="8">
        <v>45071</v>
      </c>
      <c r="D734" t="s">
        <v>20</v>
      </c>
      <c r="E734" t="s">
        <v>755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3550</v>
      </c>
      <c r="P734">
        <v>0</v>
      </c>
      <c r="Q734">
        <v>0</v>
      </c>
      <c r="R734">
        <v>1750</v>
      </c>
      <c r="S734">
        <v>715.2</v>
      </c>
      <c r="T734">
        <v>17398.05</v>
      </c>
      <c r="U734" t="s">
        <v>24</v>
      </c>
    </row>
    <row r="735" spans="1:21">
      <c r="A735">
        <v>733</v>
      </c>
      <c r="B735">
        <v>17850</v>
      </c>
      <c r="C735" s="8">
        <v>45071</v>
      </c>
      <c r="D735" t="s">
        <v>20</v>
      </c>
      <c r="E735" t="s">
        <v>756</v>
      </c>
      <c r="F735">
        <v>55</v>
      </c>
      <c r="G735">
        <v>55</v>
      </c>
      <c r="H735">
        <v>0</v>
      </c>
      <c r="I735">
        <v>63</v>
      </c>
      <c r="J735">
        <v>9.15</v>
      </c>
      <c r="K735">
        <v>155.25</v>
      </c>
      <c r="L735">
        <v>-501.1</v>
      </c>
      <c r="M735">
        <v>-76.3464614915822</v>
      </c>
      <c r="N735">
        <v>3600</v>
      </c>
      <c r="O735">
        <v>2800</v>
      </c>
      <c r="P735">
        <v>50</v>
      </c>
      <c r="Q735">
        <v>143.25</v>
      </c>
      <c r="R735">
        <v>50</v>
      </c>
      <c r="S735">
        <v>171.8</v>
      </c>
      <c r="T735">
        <v>17398.05</v>
      </c>
      <c r="U735" t="s">
        <v>22</v>
      </c>
    </row>
    <row r="736" spans="1:21">
      <c r="A736">
        <v>734</v>
      </c>
      <c r="B736">
        <v>17850</v>
      </c>
      <c r="C736" s="8">
        <v>45022</v>
      </c>
      <c r="D736" t="s">
        <v>20</v>
      </c>
      <c r="E736" t="s">
        <v>757</v>
      </c>
      <c r="F736">
        <v>20226</v>
      </c>
      <c r="G736">
        <v>82</v>
      </c>
      <c r="H736">
        <v>0.407069102462272</v>
      </c>
      <c r="I736">
        <v>3170</v>
      </c>
      <c r="J736">
        <v>0</v>
      </c>
      <c r="K736">
        <v>450.5</v>
      </c>
      <c r="L736">
        <v>-47.25</v>
      </c>
      <c r="M736">
        <v>-9.49271722752386</v>
      </c>
      <c r="N736">
        <v>46900</v>
      </c>
      <c r="O736">
        <v>9900</v>
      </c>
      <c r="P736">
        <v>450</v>
      </c>
      <c r="Q736">
        <v>426.35</v>
      </c>
      <c r="R736">
        <v>100</v>
      </c>
      <c r="S736">
        <v>453.75</v>
      </c>
      <c r="T736">
        <v>17398.05</v>
      </c>
      <c r="U736" t="s">
        <v>24</v>
      </c>
    </row>
    <row r="737" spans="1:21">
      <c r="A737">
        <v>735</v>
      </c>
      <c r="B737">
        <v>17850</v>
      </c>
      <c r="C737" s="8">
        <v>45022</v>
      </c>
      <c r="D737" t="s">
        <v>20</v>
      </c>
      <c r="E737" t="s">
        <v>758</v>
      </c>
      <c r="F737">
        <v>49314</v>
      </c>
      <c r="G737">
        <v>6954</v>
      </c>
      <c r="H737">
        <v>16.4164305949008</v>
      </c>
      <c r="I737">
        <v>295014</v>
      </c>
      <c r="J737">
        <v>12.53</v>
      </c>
      <c r="K737">
        <v>0.95</v>
      </c>
      <c r="L737">
        <v>-1.1</v>
      </c>
      <c r="M737">
        <v>-53.6585365853659</v>
      </c>
      <c r="N737">
        <v>332200</v>
      </c>
      <c r="O737">
        <v>101500</v>
      </c>
      <c r="P737">
        <v>6850</v>
      </c>
      <c r="Q737">
        <v>0.95</v>
      </c>
      <c r="R737">
        <v>50</v>
      </c>
      <c r="S737">
        <v>1.15</v>
      </c>
      <c r="T737">
        <v>17398.05</v>
      </c>
      <c r="U737" t="s">
        <v>22</v>
      </c>
    </row>
    <row r="738" spans="1:21">
      <c r="A738">
        <v>736</v>
      </c>
      <c r="B738">
        <v>17850</v>
      </c>
      <c r="C738" s="8">
        <v>45106</v>
      </c>
      <c r="D738" t="s">
        <v>20</v>
      </c>
      <c r="E738" t="s">
        <v>759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50</v>
      </c>
      <c r="O738">
        <v>0</v>
      </c>
      <c r="P738">
        <v>50</v>
      </c>
      <c r="Q738">
        <v>374.8</v>
      </c>
      <c r="R738">
        <v>0</v>
      </c>
      <c r="S738">
        <v>0</v>
      </c>
      <c r="T738">
        <v>17398.05</v>
      </c>
      <c r="U738" t="s">
        <v>24</v>
      </c>
    </row>
    <row r="739" spans="1:21">
      <c r="A739">
        <v>737</v>
      </c>
      <c r="B739">
        <v>17900</v>
      </c>
      <c r="C739" s="8">
        <v>45022</v>
      </c>
      <c r="D739" t="s">
        <v>20</v>
      </c>
      <c r="E739" t="s">
        <v>760</v>
      </c>
      <c r="F739">
        <v>21619</v>
      </c>
      <c r="G739">
        <v>38</v>
      </c>
      <c r="H739">
        <v>0.176080811825217</v>
      </c>
      <c r="I739">
        <v>3321</v>
      </c>
      <c r="J739">
        <v>21.77</v>
      </c>
      <c r="K739">
        <v>499.85</v>
      </c>
      <c r="L739">
        <v>-32.9</v>
      </c>
      <c r="M739">
        <v>-6.17550445800093</v>
      </c>
      <c r="N739">
        <v>69750</v>
      </c>
      <c r="O739">
        <v>10550</v>
      </c>
      <c r="P739">
        <v>50</v>
      </c>
      <c r="Q739">
        <v>499.7</v>
      </c>
      <c r="R739">
        <v>100</v>
      </c>
      <c r="S739">
        <v>503.15</v>
      </c>
      <c r="T739">
        <v>17398.05</v>
      </c>
      <c r="U739" t="s">
        <v>24</v>
      </c>
    </row>
    <row r="740" spans="1:21">
      <c r="A740">
        <v>738</v>
      </c>
      <c r="B740">
        <v>17900</v>
      </c>
      <c r="C740" s="8">
        <v>45022</v>
      </c>
      <c r="D740" t="s">
        <v>20</v>
      </c>
      <c r="E740" t="s">
        <v>761</v>
      </c>
      <c r="F740">
        <v>72723</v>
      </c>
      <c r="G740">
        <v>15704</v>
      </c>
      <c r="H740">
        <v>27.54169662744</v>
      </c>
      <c r="I740">
        <v>341157</v>
      </c>
      <c r="J740">
        <v>0</v>
      </c>
      <c r="K740">
        <v>0.85</v>
      </c>
      <c r="L740">
        <v>-0.75</v>
      </c>
      <c r="M740">
        <v>-46.875</v>
      </c>
      <c r="N740">
        <v>1373200</v>
      </c>
      <c r="O740">
        <v>327500</v>
      </c>
      <c r="P740">
        <v>152700</v>
      </c>
      <c r="Q740">
        <v>0.85</v>
      </c>
      <c r="R740">
        <v>149600</v>
      </c>
      <c r="S740">
        <v>0.9</v>
      </c>
      <c r="T740">
        <v>17398.05</v>
      </c>
      <c r="U740" t="s">
        <v>22</v>
      </c>
    </row>
    <row r="741" spans="1:21">
      <c r="A741">
        <v>739</v>
      </c>
      <c r="B741">
        <v>17900</v>
      </c>
      <c r="C741" s="8">
        <v>45036</v>
      </c>
      <c r="D741" t="s">
        <v>20</v>
      </c>
      <c r="E741" t="s">
        <v>762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2250</v>
      </c>
      <c r="O741">
        <v>2200</v>
      </c>
      <c r="P741">
        <v>450</v>
      </c>
      <c r="Q741">
        <v>464.1</v>
      </c>
      <c r="R741">
        <v>450</v>
      </c>
      <c r="S741">
        <v>494.75</v>
      </c>
      <c r="T741">
        <v>17398.05</v>
      </c>
      <c r="U741" t="s">
        <v>24</v>
      </c>
    </row>
    <row r="742" spans="1:21">
      <c r="A742">
        <v>740</v>
      </c>
      <c r="B742">
        <v>17900</v>
      </c>
      <c r="C742" s="8">
        <v>45036</v>
      </c>
      <c r="D742" t="s">
        <v>20</v>
      </c>
      <c r="E742" t="s">
        <v>763</v>
      </c>
      <c r="F742">
        <v>297</v>
      </c>
      <c r="G742">
        <v>297</v>
      </c>
      <c r="H742">
        <v>0</v>
      </c>
      <c r="I742">
        <v>541</v>
      </c>
      <c r="J742">
        <v>9.41</v>
      </c>
      <c r="K742">
        <v>20.45</v>
      </c>
      <c r="L742">
        <v>-107.4</v>
      </c>
      <c r="M742">
        <v>-84.0046929996089</v>
      </c>
      <c r="N742">
        <v>16300</v>
      </c>
      <c r="O742">
        <v>1850</v>
      </c>
      <c r="P742">
        <v>500</v>
      </c>
      <c r="Q742">
        <v>20.45</v>
      </c>
      <c r="R742">
        <v>50</v>
      </c>
      <c r="S742">
        <v>22.8</v>
      </c>
      <c r="T742">
        <v>17398.05</v>
      </c>
      <c r="U742" t="s">
        <v>22</v>
      </c>
    </row>
    <row r="743" spans="1:21">
      <c r="A743">
        <v>741</v>
      </c>
      <c r="B743">
        <v>17900</v>
      </c>
      <c r="C743" s="8">
        <v>45043</v>
      </c>
      <c r="D743" t="s">
        <v>20</v>
      </c>
      <c r="E743" t="s">
        <v>764</v>
      </c>
      <c r="F743">
        <v>1672</v>
      </c>
      <c r="G743">
        <v>-123</v>
      </c>
      <c r="H743">
        <v>-6.85236768802228</v>
      </c>
      <c r="I743">
        <v>731</v>
      </c>
      <c r="J743">
        <v>12.36</v>
      </c>
      <c r="K743">
        <v>466.3</v>
      </c>
      <c r="L743">
        <v>-36.45</v>
      </c>
      <c r="M743">
        <v>-7.25012431626056</v>
      </c>
      <c r="N743">
        <v>6350</v>
      </c>
      <c r="O743">
        <v>5050</v>
      </c>
      <c r="P743">
        <v>150</v>
      </c>
      <c r="Q743">
        <v>460.2</v>
      </c>
      <c r="R743">
        <v>50</v>
      </c>
      <c r="S743">
        <v>469.95</v>
      </c>
      <c r="T743">
        <v>17398.05</v>
      </c>
      <c r="U743" t="s">
        <v>24</v>
      </c>
    </row>
    <row r="744" spans="1:21">
      <c r="A744">
        <v>742</v>
      </c>
      <c r="B744">
        <v>17900</v>
      </c>
      <c r="C744" s="8">
        <v>45043</v>
      </c>
      <c r="D744" t="s">
        <v>20</v>
      </c>
      <c r="E744" t="s">
        <v>765</v>
      </c>
      <c r="F744">
        <v>15232</v>
      </c>
      <c r="G744">
        <v>1948</v>
      </c>
      <c r="H744">
        <v>14.6642577536886</v>
      </c>
      <c r="I744">
        <v>20509</v>
      </c>
      <c r="J744">
        <v>0</v>
      </c>
      <c r="K744">
        <v>41.6</v>
      </c>
      <c r="L744">
        <v>-5.9</v>
      </c>
      <c r="M744">
        <v>-12.4210526315789</v>
      </c>
      <c r="N744">
        <v>36900</v>
      </c>
      <c r="O744">
        <v>11050</v>
      </c>
      <c r="P744">
        <v>300</v>
      </c>
      <c r="Q744">
        <v>41.6</v>
      </c>
      <c r="R744">
        <v>50</v>
      </c>
      <c r="S744">
        <v>42.45</v>
      </c>
      <c r="T744">
        <v>17398.05</v>
      </c>
      <c r="U744" t="s">
        <v>22</v>
      </c>
    </row>
    <row r="745" spans="1:21">
      <c r="A745">
        <v>743</v>
      </c>
      <c r="B745">
        <v>17900</v>
      </c>
      <c r="C745" s="8">
        <v>45050</v>
      </c>
      <c r="D745" t="s">
        <v>20</v>
      </c>
      <c r="E745" t="s">
        <v>766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10450</v>
      </c>
      <c r="O745">
        <v>200</v>
      </c>
      <c r="P745">
        <v>50</v>
      </c>
      <c r="Q745">
        <v>51.65</v>
      </c>
      <c r="R745">
        <v>100</v>
      </c>
      <c r="S745">
        <v>104</v>
      </c>
      <c r="T745">
        <v>17398.05</v>
      </c>
      <c r="U745" t="s">
        <v>22</v>
      </c>
    </row>
    <row r="746" spans="1:21">
      <c r="A746">
        <v>744</v>
      </c>
      <c r="B746">
        <v>17900</v>
      </c>
      <c r="C746" s="8">
        <v>45071</v>
      </c>
      <c r="D746" t="s">
        <v>20</v>
      </c>
      <c r="E746" t="s">
        <v>767</v>
      </c>
      <c r="F746">
        <v>350</v>
      </c>
      <c r="G746">
        <v>67</v>
      </c>
      <c r="H746">
        <v>23.6749116607774</v>
      </c>
      <c r="I746">
        <v>150</v>
      </c>
      <c r="J746">
        <v>13.74</v>
      </c>
      <c r="K746">
        <v>499.15</v>
      </c>
      <c r="L746">
        <v>-41.6</v>
      </c>
      <c r="M746">
        <v>-7.69301895515488</v>
      </c>
      <c r="N746">
        <v>6100</v>
      </c>
      <c r="O746">
        <v>4250</v>
      </c>
      <c r="P746">
        <v>150</v>
      </c>
      <c r="Q746">
        <v>463.3</v>
      </c>
      <c r="R746">
        <v>500</v>
      </c>
      <c r="S746">
        <v>519.4</v>
      </c>
      <c r="T746">
        <v>17398.05</v>
      </c>
      <c r="U746" t="s">
        <v>24</v>
      </c>
    </row>
    <row r="747" spans="1:21">
      <c r="A747">
        <v>745</v>
      </c>
      <c r="B747">
        <v>17900</v>
      </c>
      <c r="C747" s="8">
        <v>45071</v>
      </c>
      <c r="D747" t="s">
        <v>20</v>
      </c>
      <c r="E747" t="s">
        <v>768</v>
      </c>
      <c r="F747">
        <v>2297</v>
      </c>
      <c r="G747">
        <v>-49</v>
      </c>
      <c r="H747">
        <v>-2.08866155157715</v>
      </c>
      <c r="I747">
        <v>1237</v>
      </c>
      <c r="J747">
        <v>0</v>
      </c>
      <c r="K747">
        <v>142.4</v>
      </c>
      <c r="L747">
        <v>3.30000000000001</v>
      </c>
      <c r="M747">
        <v>2.37239396117902</v>
      </c>
      <c r="N747">
        <v>3250</v>
      </c>
      <c r="O747">
        <v>600</v>
      </c>
      <c r="P747">
        <v>350</v>
      </c>
      <c r="Q747">
        <v>143</v>
      </c>
      <c r="R747">
        <v>50</v>
      </c>
      <c r="S747">
        <v>148.8</v>
      </c>
      <c r="T747">
        <v>17398.05</v>
      </c>
      <c r="U747" t="s">
        <v>22</v>
      </c>
    </row>
    <row r="748" spans="1:21">
      <c r="A748">
        <v>746</v>
      </c>
      <c r="B748">
        <v>17900</v>
      </c>
      <c r="C748" s="8">
        <v>45106</v>
      </c>
      <c r="D748" t="s">
        <v>20</v>
      </c>
      <c r="E748" t="s">
        <v>769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1500</v>
      </c>
      <c r="O748">
        <v>0</v>
      </c>
      <c r="P748">
        <v>1500</v>
      </c>
      <c r="Q748">
        <v>229.65</v>
      </c>
      <c r="R748">
        <v>0</v>
      </c>
      <c r="S748">
        <v>0</v>
      </c>
      <c r="T748">
        <v>17398.05</v>
      </c>
      <c r="U748" t="s">
        <v>22</v>
      </c>
    </row>
    <row r="749" spans="1:21">
      <c r="A749">
        <v>747</v>
      </c>
      <c r="B749">
        <v>17900</v>
      </c>
      <c r="C749" s="8">
        <v>45106</v>
      </c>
      <c r="D749" t="s">
        <v>20</v>
      </c>
      <c r="E749" t="s">
        <v>770</v>
      </c>
      <c r="F749">
        <v>45</v>
      </c>
      <c r="G749">
        <v>45</v>
      </c>
      <c r="H749">
        <v>0</v>
      </c>
      <c r="I749">
        <v>47</v>
      </c>
      <c r="J749">
        <v>15.84</v>
      </c>
      <c r="K749">
        <v>578</v>
      </c>
      <c r="L749">
        <v>-339</v>
      </c>
      <c r="M749">
        <v>-36.9683751363141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17398.05</v>
      </c>
      <c r="U749" t="s">
        <v>24</v>
      </c>
    </row>
    <row r="750" spans="1:21">
      <c r="A750">
        <v>748</v>
      </c>
      <c r="B750">
        <v>17900</v>
      </c>
      <c r="C750" s="8">
        <v>45029</v>
      </c>
      <c r="D750" t="s">
        <v>20</v>
      </c>
      <c r="E750" t="s">
        <v>771</v>
      </c>
      <c r="F750">
        <v>8029</v>
      </c>
      <c r="G750">
        <v>2445</v>
      </c>
      <c r="H750">
        <v>43.7858166189112</v>
      </c>
      <c r="I750">
        <v>27194</v>
      </c>
      <c r="J750">
        <v>0</v>
      </c>
      <c r="K750">
        <v>8.25</v>
      </c>
      <c r="L750">
        <v>-3.15</v>
      </c>
      <c r="M750">
        <v>-27.6315789473684</v>
      </c>
      <c r="N750">
        <v>128400</v>
      </c>
      <c r="O750">
        <v>40000</v>
      </c>
      <c r="P750">
        <v>50</v>
      </c>
      <c r="Q750">
        <v>7.5</v>
      </c>
      <c r="R750">
        <v>50</v>
      </c>
      <c r="S750">
        <v>8.25</v>
      </c>
      <c r="T750">
        <v>17398.05</v>
      </c>
      <c r="U750" t="s">
        <v>22</v>
      </c>
    </row>
    <row r="751" spans="1:21">
      <c r="A751">
        <v>749</v>
      </c>
      <c r="B751">
        <v>17900</v>
      </c>
      <c r="C751" s="8">
        <v>45029</v>
      </c>
      <c r="D751" t="s">
        <v>20</v>
      </c>
      <c r="E751" t="s">
        <v>772</v>
      </c>
      <c r="F751">
        <v>67</v>
      </c>
      <c r="G751">
        <v>22</v>
      </c>
      <c r="H751">
        <v>48.8888888888889</v>
      </c>
      <c r="I751">
        <v>60</v>
      </c>
      <c r="J751">
        <v>15.12</v>
      </c>
      <c r="K751">
        <v>486</v>
      </c>
      <c r="L751">
        <v>-50.6</v>
      </c>
      <c r="M751">
        <v>-9.42974282519568</v>
      </c>
      <c r="N751">
        <v>3100</v>
      </c>
      <c r="O751">
        <v>7600</v>
      </c>
      <c r="P751">
        <v>200</v>
      </c>
      <c r="Q751">
        <v>487.6</v>
      </c>
      <c r="R751">
        <v>1050</v>
      </c>
      <c r="S751">
        <v>495.8</v>
      </c>
      <c r="T751">
        <v>17398.05</v>
      </c>
      <c r="U751" t="s">
        <v>24</v>
      </c>
    </row>
    <row r="752" spans="1:21">
      <c r="A752">
        <v>750</v>
      </c>
      <c r="B752">
        <v>17950</v>
      </c>
      <c r="C752" s="8">
        <v>45029</v>
      </c>
      <c r="D752" t="s">
        <v>20</v>
      </c>
      <c r="E752" t="s">
        <v>773</v>
      </c>
      <c r="F752">
        <v>2</v>
      </c>
      <c r="G752">
        <v>2</v>
      </c>
      <c r="H752">
        <v>0</v>
      </c>
      <c r="I752">
        <v>4</v>
      </c>
      <c r="J752">
        <v>0</v>
      </c>
      <c r="K752">
        <v>603.7</v>
      </c>
      <c r="L752">
        <v>62.1500000000001</v>
      </c>
      <c r="M752">
        <v>11.4763179761795</v>
      </c>
      <c r="N752">
        <v>7750</v>
      </c>
      <c r="O752">
        <v>7750</v>
      </c>
      <c r="P752">
        <v>5000</v>
      </c>
      <c r="Q752">
        <v>517.5</v>
      </c>
      <c r="R752">
        <v>450</v>
      </c>
      <c r="S752">
        <v>558.75</v>
      </c>
      <c r="T752">
        <v>17398.05</v>
      </c>
      <c r="U752" t="s">
        <v>24</v>
      </c>
    </row>
    <row r="753" spans="1:21">
      <c r="A753">
        <v>751</v>
      </c>
      <c r="B753">
        <v>17950</v>
      </c>
      <c r="C753" s="8">
        <v>45029</v>
      </c>
      <c r="D753" t="s">
        <v>20</v>
      </c>
      <c r="E753" t="s">
        <v>774</v>
      </c>
      <c r="F753">
        <v>1494</v>
      </c>
      <c r="G753">
        <v>587</v>
      </c>
      <c r="H753">
        <v>64.7188533627343</v>
      </c>
      <c r="I753">
        <v>7658</v>
      </c>
      <c r="J753">
        <v>10.26</v>
      </c>
      <c r="K753">
        <v>6.05</v>
      </c>
      <c r="L753">
        <v>-2.9</v>
      </c>
      <c r="M753">
        <v>-32.4022346368715</v>
      </c>
      <c r="N753">
        <v>137000</v>
      </c>
      <c r="O753">
        <v>6800</v>
      </c>
      <c r="P753">
        <v>800</v>
      </c>
      <c r="Q753">
        <v>5.55</v>
      </c>
      <c r="R753">
        <v>50</v>
      </c>
      <c r="S753">
        <v>6.05</v>
      </c>
      <c r="T753">
        <v>17398.05</v>
      </c>
      <c r="U753" t="s">
        <v>22</v>
      </c>
    </row>
    <row r="754" spans="1:21">
      <c r="A754">
        <v>752</v>
      </c>
      <c r="B754">
        <v>17950</v>
      </c>
      <c r="C754" s="8">
        <v>45036</v>
      </c>
      <c r="D754" t="s">
        <v>20</v>
      </c>
      <c r="E754" t="s">
        <v>775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15700</v>
      </c>
      <c r="O754">
        <v>3050</v>
      </c>
      <c r="P754">
        <v>50</v>
      </c>
      <c r="Q754">
        <v>12.75</v>
      </c>
      <c r="R754">
        <v>2550</v>
      </c>
      <c r="S754">
        <v>63.15</v>
      </c>
      <c r="T754">
        <v>17398.05</v>
      </c>
      <c r="U754" t="s">
        <v>22</v>
      </c>
    </row>
    <row r="755" spans="1:21">
      <c r="A755">
        <v>753</v>
      </c>
      <c r="B755">
        <v>17950</v>
      </c>
      <c r="C755" s="8">
        <v>45036</v>
      </c>
      <c r="D755" t="s">
        <v>20</v>
      </c>
      <c r="E755" t="s">
        <v>776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1800</v>
      </c>
      <c r="O755">
        <v>1850</v>
      </c>
      <c r="P755">
        <v>1750</v>
      </c>
      <c r="Q755">
        <v>431.95</v>
      </c>
      <c r="R755">
        <v>1750</v>
      </c>
      <c r="S755">
        <v>629</v>
      </c>
      <c r="T755">
        <v>17398.05</v>
      </c>
      <c r="U755" t="s">
        <v>24</v>
      </c>
    </row>
    <row r="756" spans="1:21">
      <c r="A756">
        <v>754</v>
      </c>
      <c r="B756">
        <v>17950</v>
      </c>
      <c r="C756" s="8">
        <v>45050</v>
      </c>
      <c r="D756" t="s">
        <v>20</v>
      </c>
      <c r="E756" t="s">
        <v>777</v>
      </c>
      <c r="F756">
        <v>11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8900</v>
      </c>
      <c r="O756">
        <v>600</v>
      </c>
      <c r="P756">
        <v>50</v>
      </c>
      <c r="Q756">
        <v>28.15</v>
      </c>
      <c r="R756">
        <v>200</v>
      </c>
      <c r="S756">
        <v>117.2</v>
      </c>
      <c r="T756">
        <v>17398.05</v>
      </c>
      <c r="U756" t="s">
        <v>22</v>
      </c>
    </row>
    <row r="757" spans="1:21">
      <c r="A757">
        <v>755</v>
      </c>
      <c r="B757">
        <v>17950</v>
      </c>
      <c r="C757" s="8">
        <v>45071</v>
      </c>
      <c r="D757" t="s">
        <v>20</v>
      </c>
      <c r="E757" t="s">
        <v>778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1800</v>
      </c>
      <c r="O757">
        <v>0</v>
      </c>
      <c r="P757">
        <v>900</v>
      </c>
      <c r="Q757">
        <v>120.15</v>
      </c>
      <c r="R757">
        <v>0</v>
      </c>
      <c r="S757">
        <v>0</v>
      </c>
      <c r="T757">
        <v>17398.05</v>
      </c>
      <c r="U757" t="s">
        <v>22</v>
      </c>
    </row>
    <row r="758" spans="1:21">
      <c r="A758">
        <v>756</v>
      </c>
      <c r="B758">
        <v>17950</v>
      </c>
      <c r="C758" s="8">
        <v>45071</v>
      </c>
      <c r="D758" t="s">
        <v>20</v>
      </c>
      <c r="E758" t="s">
        <v>779</v>
      </c>
      <c r="F758">
        <v>36</v>
      </c>
      <c r="G758">
        <v>12</v>
      </c>
      <c r="H758">
        <v>50</v>
      </c>
      <c r="I758">
        <v>50</v>
      </c>
      <c r="J758">
        <v>0</v>
      </c>
      <c r="K758">
        <v>544.85</v>
      </c>
      <c r="L758">
        <v>-32.6</v>
      </c>
      <c r="M758">
        <v>-5.6455104338038</v>
      </c>
      <c r="N758">
        <v>1800</v>
      </c>
      <c r="O758">
        <v>0</v>
      </c>
      <c r="P758">
        <v>50</v>
      </c>
      <c r="Q758">
        <v>532.4</v>
      </c>
      <c r="R758">
        <v>0</v>
      </c>
      <c r="S758">
        <v>0</v>
      </c>
      <c r="T758">
        <v>17398.05</v>
      </c>
      <c r="U758" t="s">
        <v>24</v>
      </c>
    </row>
    <row r="759" spans="1:21">
      <c r="A759">
        <v>757</v>
      </c>
      <c r="B759">
        <v>17950</v>
      </c>
      <c r="C759" s="8">
        <v>45106</v>
      </c>
      <c r="D759" t="s">
        <v>20</v>
      </c>
      <c r="E759" t="s">
        <v>780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50</v>
      </c>
      <c r="O759">
        <v>0</v>
      </c>
      <c r="P759">
        <v>50</v>
      </c>
      <c r="Q759">
        <v>414.45</v>
      </c>
      <c r="R759">
        <v>0</v>
      </c>
      <c r="S759">
        <v>0</v>
      </c>
      <c r="T759">
        <v>17398.05</v>
      </c>
      <c r="U759" t="s">
        <v>24</v>
      </c>
    </row>
    <row r="760" spans="1:21">
      <c r="A760">
        <v>758</v>
      </c>
      <c r="B760">
        <v>17950</v>
      </c>
      <c r="C760" s="8">
        <v>45106</v>
      </c>
      <c r="D760" t="s">
        <v>20</v>
      </c>
      <c r="E760" t="s">
        <v>781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17398.05</v>
      </c>
      <c r="U760" t="s">
        <v>22</v>
      </c>
    </row>
    <row r="761" spans="1:21">
      <c r="A761">
        <v>759</v>
      </c>
      <c r="B761">
        <v>17950</v>
      </c>
      <c r="C761" s="8">
        <v>45022</v>
      </c>
      <c r="D761" t="s">
        <v>20</v>
      </c>
      <c r="E761" t="s">
        <v>782</v>
      </c>
      <c r="F761">
        <v>125</v>
      </c>
      <c r="G761">
        <v>-6</v>
      </c>
      <c r="H761">
        <v>-4.58015267175572</v>
      </c>
      <c r="I761">
        <v>24</v>
      </c>
      <c r="J761">
        <v>0</v>
      </c>
      <c r="K761">
        <v>546.55</v>
      </c>
      <c r="L761">
        <v>-48.5</v>
      </c>
      <c r="M761">
        <v>-8.15057558188388</v>
      </c>
      <c r="N761">
        <v>43300</v>
      </c>
      <c r="O761">
        <v>11900</v>
      </c>
      <c r="P761">
        <v>450</v>
      </c>
      <c r="Q761">
        <v>549.05</v>
      </c>
      <c r="R761">
        <v>750</v>
      </c>
      <c r="S761">
        <v>571.9</v>
      </c>
      <c r="T761">
        <v>17398.05</v>
      </c>
      <c r="U761" t="s">
        <v>24</v>
      </c>
    </row>
    <row r="762" spans="1:21">
      <c r="A762">
        <v>760</v>
      </c>
      <c r="B762">
        <v>17950</v>
      </c>
      <c r="C762" s="8">
        <v>45022</v>
      </c>
      <c r="D762" t="s">
        <v>20</v>
      </c>
      <c r="E762" t="s">
        <v>783</v>
      </c>
      <c r="F762">
        <v>8770</v>
      </c>
      <c r="G762">
        <v>-8115</v>
      </c>
      <c r="H762">
        <v>-48.0604086467279</v>
      </c>
      <c r="I762">
        <v>157238</v>
      </c>
      <c r="J762">
        <v>0</v>
      </c>
      <c r="K762">
        <v>0.8</v>
      </c>
      <c r="L762">
        <v>-0.6</v>
      </c>
      <c r="M762">
        <v>-42.8571428571428</v>
      </c>
      <c r="N762">
        <v>275200</v>
      </c>
      <c r="O762">
        <v>63950</v>
      </c>
      <c r="P762">
        <v>8350</v>
      </c>
      <c r="Q762">
        <v>0.8</v>
      </c>
      <c r="R762">
        <v>1550</v>
      </c>
      <c r="S762">
        <v>0.85</v>
      </c>
      <c r="T762">
        <v>17398.05</v>
      </c>
      <c r="U762" t="s">
        <v>22</v>
      </c>
    </row>
    <row r="763" spans="1:21">
      <c r="A763">
        <v>761</v>
      </c>
      <c r="B763">
        <v>17950</v>
      </c>
      <c r="C763" s="8">
        <v>45043</v>
      </c>
      <c r="D763" t="s">
        <v>20</v>
      </c>
      <c r="E763" t="s">
        <v>784</v>
      </c>
      <c r="F763">
        <v>2313</v>
      </c>
      <c r="G763">
        <v>-217</v>
      </c>
      <c r="H763">
        <v>-8.57707509881423</v>
      </c>
      <c r="I763">
        <v>5302</v>
      </c>
      <c r="J763">
        <v>0</v>
      </c>
      <c r="K763">
        <v>34.95</v>
      </c>
      <c r="L763">
        <v>-5.5</v>
      </c>
      <c r="M763">
        <v>-13.5970333745365</v>
      </c>
      <c r="N763">
        <v>22000</v>
      </c>
      <c r="O763">
        <v>2800</v>
      </c>
      <c r="P763">
        <v>50</v>
      </c>
      <c r="Q763">
        <v>32.05</v>
      </c>
      <c r="R763">
        <v>1250</v>
      </c>
      <c r="S763">
        <v>35.45</v>
      </c>
      <c r="T763">
        <v>17398.05</v>
      </c>
      <c r="U763" t="s">
        <v>22</v>
      </c>
    </row>
    <row r="764" spans="1:21">
      <c r="A764">
        <v>762</v>
      </c>
      <c r="B764">
        <v>17950</v>
      </c>
      <c r="C764" s="8">
        <v>45043</v>
      </c>
      <c r="D764" t="s">
        <v>20</v>
      </c>
      <c r="E764" t="s">
        <v>785</v>
      </c>
      <c r="F764">
        <v>119</v>
      </c>
      <c r="G764">
        <v>0</v>
      </c>
      <c r="H764">
        <v>0</v>
      </c>
      <c r="I764">
        <v>7</v>
      </c>
      <c r="J764">
        <v>0</v>
      </c>
      <c r="K764">
        <v>557.85</v>
      </c>
      <c r="L764">
        <v>13.65</v>
      </c>
      <c r="M764">
        <v>2.5082690187431</v>
      </c>
      <c r="N764">
        <v>5350</v>
      </c>
      <c r="O764">
        <v>4650</v>
      </c>
      <c r="P764">
        <v>150</v>
      </c>
      <c r="Q764">
        <v>500.4</v>
      </c>
      <c r="R764">
        <v>150</v>
      </c>
      <c r="S764">
        <v>516.8</v>
      </c>
      <c r="T764">
        <v>17398.05</v>
      </c>
      <c r="U764" t="s">
        <v>24</v>
      </c>
    </row>
    <row r="765" spans="1:21">
      <c r="A765">
        <v>763</v>
      </c>
      <c r="B765">
        <v>18000</v>
      </c>
      <c r="C765" s="8">
        <v>45652</v>
      </c>
      <c r="D765" t="s">
        <v>20</v>
      </c>
      <c r="E765" t="s">
        <v>786</v>
      </c>
      <c r="F765">
        <v>138</v>
      </c>
      <c r="G765">
        <v>4</v>
      </c>
      <c r="H765">
        <v>2.98507462686567</v>
      </c>
      <c r="I765">
        <v>11</v>
      </c>
      <c r="J765">
        <v>0</v>
      </c>
      <c r="K765">
        <v>1002</v>
      </c>
      <c r="L765">
        <v>-48</v>
      </c>
      <c r="M765">
        <v>-4.57142857142857</v>
      </c>
      <c r="N765">
        <v>550</v>
      </c>
      <c r="O765">
        <v>500</v>
      </c>
      <c r="P765">
        <v>100</v>
      </c>
      <c r="Q765">
        <v>816.95</v>
      </c>
      <c r="R765">
        <v>50</v>
      </c>
      <c r="S765">
        <v>1030</v>
      </c>
      <c r="T765">
        <v>17398.05</v>
      </c>
      <c r="U765" t="s">
        <v>24</v>
      </c>
    </row>
    <row r="766" spans="1:21">
      <c r="A766">
        <v>764</v>
      </c>
      <c r="B766">
        <v>18000</v>
      </c>
      <c r="C766" s="8">
        <v>45652</v>
      </c>
      <c r="D766" t="s">
        <v>20</v>
      </c>
      <c r="E766" t="s">
        <v>787</v>
      </c>
      <c r="F766">
        <v>346</v>
      </c>
      <c r="G766">
        <v>7</v>
      </c>
      <c r="H766">
        <v>2.06489675516224</v>
      </c>
      <c r="I766">
        <v>28</v>
      </c>
      <c r="J766">
        <v>0</v>
      </c>
      <c r="K766">
        <v>1554.1</v>
      </c>
      <c r="L766">
        <v>9.09999999999991</v>
      </c>
      <c r="M766">
        <v>0.588996763754039</v>
      </c>
      <c r="N766">
        <v>150</v>
      </c>
      <c r="O766">
        <v>3200</v>
      </c>
      <c r="P766">
        <v>50</v>
      </c>
      <c r="Q766">
        <v>1560</v>
      </c>
      <c r="R766">
        <v>100</v>
      </c>
      <c r="S766">
        <v>1575</v>
      </c>
      <c r="T766">
        <v>17398.05</v>
      </c>
      <c r="U766" t="s">
        <v>22</v>
      </c>
    </row>
    <row r="767" spans="1:21">
      <c r="A767">
        <v>765</v>
      </c>
      <c r="B767">
        <v>18000</v>
      </c>
      <c r="C767" s="8">
        <v>45036</v>
      </c>
      <c r="D767" t="s">
        <v>20</v>
      </c>
      <c r="E767" t="s">
        <v>788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2250</v>
      </c>
      <c r="O767">
        <v>2200</v>
      </c>
      <c r="P767">
        <v>50</v>
      </c>
      <c r="Q767">
        <v>555.1</v>
      </c>
      <c r="R767">
        <v>450</v>
      </c>
      <c r="S767">
        <v>585.65</v>
      </c>
      <c r="T767">
        <v>17398.05</v>
      </c>
      <c r="U767" t="s">
        <v>24</v>
      </c>
    </row>
    <row r="768" spans="1:21">
      <c r="A768">
        <v>766</v>
      </c>
      <c r="B768">
        <v>18000</v>
      </c>
      <c r="C768" s="8">
        <v>45036</v>
      </c>
      <c r="D768" t="s">
        <v>20</v>
      </c>
      <c r="E768" t="s">
        <v>789</v>
      </c>
      <c r="F768">
        <v>5163</v>
      </c>
      <c r="G768">
        <v>3325</v>
      </c>
      <c r="H768">
        <v>180.903155603917</v>
      </c>
      <c r="I768">
        <v>10483</v>
      </c>
      <c r="J768">
        <v>9.47</v>
      </c>
      <c r="K768">
        <v>12.75</v>
      </c>
      <c r="L768">
        <v>-4.4</v>
      </c>
      <c r="M768">
        <v>-25.6559766763848</v>
      </c>
      <c r="N768">
        <v>34900</v>
      </c>
      <c r="O768">
        <v>39250</v>
      </c>
      <c r="P768">
        <v>50</v>
      </c>
      <c r="Q768">
        <v>11.65</v>
      </c>
      <c r="R768">
        <v>50</v>
      </c>
      <c r="S768">
        <v>12.75</v>
      </c>
      <c r="T768">
        <v>17398.05</v>
      </c>
      <c r="U768" t="s">
        <v>22</v>
      </c>
    </row>
    <row r="769" spans="1:21">
      <c r="A769">
        <v>767</v>
      </c>
      <c r="B769">
        <v>18000</v>
      </c>
      <c r="C769" s="8">
        <v>45050</v>
      </c>
      <c r="D769" t="s">
        <v>20</v>
      </c>
      <c r="E769" t="s">
        <v>790</v>
      </c>
      <c r="F769">
        <v>0</v>
      </c>
      <c r="G769">
        <v>0</v>
      </c>
      <c r="H769">
        <v>0</v>
      </c>
      <c r="I769">
        <v>3</v>
      </c>
      <c r="J769">
        <v>0</v>
      </c>
      <c r="K769">
        <v>745.5</v>
      </c>
      <c r="L769">
        <v>-185.7</v>
      </c>
      <c r="M769">
        <v>-19.9420103092784</v>
      </c>
      <c r="N769">
        <v>250</v>
      </c>
      <c r="O769">
        <v>300</v>
      </c>
      <c r="P769">
        <v>50</v>
      </c>
      <c r="Q769">
        <v>300.05</v>
      </c>
      <c r="R769">
        <v>150</v>
      </c>
      <c r="S769">
        <v>670.6</v>
      </c>
      <c r="T769">
        <v>17398.05</v>
      </c>
      <c r="U769" t="s">
        <v>24</v>
      </c>
    </row>
    <row r="770" spans="1:21">
      <c r="A770">
        <v>768</v>
      </c>
      <c r="B770">
        <v>18000</v>
      </c>
      <c r="C770" s="8">
        <v>45050</v>
      </c>
      <c r="D770" t="s">
        <v>20</v>
      </c>
      <c r="E770" t="s">
        <v>791</v>
      </c>
      <c r="F770">
        <v>233</v>
      </c>
      <c r="G770">
        <v>204</v>
      </c>
      <c r="H770">
        <v>703.448275862069</v>
      </c>
      <c r="I770">
        <v>610</v>
      </c>
      <c r="J770">
        <v>9.8</v>
      </c>
      <c r="K770">
        <v>50</v>
      </c>
      <c r="L770">
        <v>-3.1</v>
      </c>
      <c r="M770">
        <v>-5.83804143126177</v>
      </c>
      <c r="N770">
        <v>19200</v>
      </c>
      <c r="O770">
        <v>6700</v>
      </c>
      <c r="P770">
        <v>400</v>
      </c>
      <c r="Q770">
        <v>49.45</v>
      </c>
      <c r="R770">
        <v>100</v>
      </c>
      <c r="S770">
        <v>51.75</v>
      </c>
      <c r="T770">
        <v>17398.05</v>
      </c>
      <c r="U770" t="s">
        <v>22</v>
      </c>
    </row>
    <row r="771" spans="1:21">
      <c r="A771">
        <v>769</v>
      </c>
      <c r="B771">
        <v>18000</v>
      </c>
      <c r="C771" s="8">
        <v>45071</v>
      </c>
      <c r="D771" t="s">
        <v>20</v>
      </c>
      <c r="E771" t="s">
        <v>792</v>
      </c>
      <c r="F771">
        <v>2972</v>
      </c>
      <c r="G771">
        <v>77</v>
      </c>
      <c r="H771">
        <v>2.65975820379965</v>
      </c>
      <c r="I771">
        <v>1039</v>
      </c>
      <c r="J771">
        <v>14.12</v>
      </c>
      <c r="K771">
        <v>573</v>
      </c>
      <c r="L771">
        <v>-42.25</v>
      </c>
      <c r="M771">
        <v>-6.86712718407152</v>
      </c>
      <c r="N771">
        <v>5600</v>
      </c>
      <c r="O771">
        <v>6600</v>
      </c>
      <c r="P771">
        <v>50</v>
      </c>
      <c r="Q771">
        <v>567.2</v>
      </c>
      <c r="R771">
        <v>50</v>
      </c>
      <c r="S771">
        <v>575</v>
      </c>
      <c r="T771">
        <v>17398.05</v>
      </c>
      <c r="U771" t="s">
        <v>24</v>
      </c>
    </row>
    <row r="772" spans="1:21">
      <c r="A772">
        <v>770</v>
      </c>
      <c r="B772">
        <v>18000</v>
      </c>
      <c r="C772" s="8">
        <v>45071</v>
      </c>
      <c r="D772" t="s">
        <v>20</v>
      </c>
      <c r="E772" t="s">
        <v>793</v>
      </c>
      <c r="F772">
        <v>17265</v>
      </c>
      <c r="G772">
        <v>2004</v>
      </c>
      <c r="H772">
        <v>13.1315116964812</v>
      </c>
      <c r="I772">
        <v>11987</v>
      </c>
      <c r="J772">
        <v>0</v>
      </c>
      <c r="K772">
        <v>114</v>
      </c>
      <c r="L772">
        <v>0.549999999999997</v>
      </c>
      <c r="M772">
        <v>0.484795063904801</v>
      </c>
      <c r="N772">
        <v>20100</v>
      </c>
      <c r="O772">
        <v>27350</v>
      </c>
      <c r="P772">
        <v>900</v>
      </c>
      <c r="Q772">
        <v>113.05</v>
      </c>
      <c r="R772">
        <v>250</v>
      </c>
      <c r="S772">
        <v>115</v>
      </c>
      <c r="T772">
        <v>17398.05</v>
      </c>
      <c r="U772" t="s">
        <v>22</v>
      </c>
    </row>
    <row r="773" spans="1:21">
      <c r="A773">
        <v>771</v>
      </c>
      <c r="B773">
        <v>18000</v>
      </c>
      <c r="C773" s="8">
        <v>45106</v>
      </c>
      <c r="D773" t="s">
        <v>20</v>
      </c>
      <c r="E773" t="s">
        <v>794</v>
      </c>
      <c r="F773">
        <v>19219</v>
      </c>
      <c r="G773">
        <v>92</v>
      </c>
      <c r="H773">
        <v>0.480995451456057</v>
      </c>
      <c r="I773">
        <v>6390</v>
      </c>
      <c r="J773">
        <v>0</v>
      </c>
      <c r="K773">
        <v>219</v>
      </c>
      <c r="L773">
        <v>11.05</v>
      </c>
      <c r="M773">
        <v>5.3137773503246</v>
      </c>
      <c r="N773">
        <v>29150</v>
      </c>
      <c r="O773">
        <v>13250</v>
      </c>
      <c r="P773">
        <v>100</v>
      </c>
      <c r="Q773">
        <v>216.25</v>
      </c>
      <c r="R773">
        <v>150</v>
      </c>
      <c r="S773">
        <v>219.2</v>
      </c>
      <c r="T773">
        <v>17398.05</v>
      </c>
      <c r="U773" t="s">
        <v>22</v>
      </c>
    </row>
    <row r="774" spans="1:21">
      <c r="A774">
        <v>772</v>
      </c>
      <c r="B774">
        <v>18000</v>
      </c>
      <c r="C774" s="8">
        <v>45106</v>
      </c>
      <c r="D774" t="s">
        <v>20</v>
      </c>
      <c r="E774" t="s">
        <v>795</v>
      </c>
      <c r="F774">
        <v>19223</v>
      </c>
      <c r="G774">
        <v>96</v>
      </c>
      <c r="H774">
        <v>0.501908297171538</v>
      </c>
      <c r="I774">
        <v>1679</v>
      </c>
      <c r="J774">
        <v>15.79</v>
      </c>
      <c r="K774">
        <v>630</v>
      </c>
      <c r="L774">
        <v>-27.6</v>
      </c>
      <c r="M774">
        <v>-4.19708029197081</v>
      </c>
      <c r="N774">
        <v>6300</v>
      </c>
      <c r="O774">
        <v>10650</v>
      </c>
      <c r="P774">
        <v>50</v>
      </c>
      <c r="Q774">
        <v>626.05</v>
      </c>
      <c r="R774">
        <v>50</v>
      </c>
      <c r="S774">
        <v>630</v>
      </c>
      <c r="T774">
        <v>17398.05</v>
      </c>
      <c r="U774" t="s">
        <v>24</v>
      </c>
    </row>
    <row r="775" spans="1:21">
      <c r="A775">
        <v>773</v>
      </c>
      <c r="B775">
        <v>18000</v>
      </c>
      <c r="C775" s="8">
        <v>45029</v>
      </c>
      <c r="D775" t="s">
        <v>20</v>
      </c>
      <c r="E775" t="s">
        <v>796</v>
      </c>
      <c r="F775">
        <v>271</v>
      </c>
      <c r="G775">
        <v>130</v>
      </c>
      <c r="H775">
        <v>92.1985815602837</v>
      </c>
      <c r="I775">
        <v>281</v>
      </c>
      <c r="J775">
        <v>17.15</v>
      </c>
      <c r="K775">
        <v>585</v>
      </c>
      <c r="L775">
        <v>-51.35</v>
      </c>
      <c r="M775">
        <v>-8.06945863125639</v>
      </c>
      <c r="N775">
        <v>9300</v>
      </c>
      <c r="O775">
        <v>9550</v>
      </c>
      <c r="P775">
        <v>100</v>
      </c>
      <c r="Q775">
        <v>584.45</v>
      </c>
      <c r="R775">
        <v>100</v>
      </c>
      <c r="S775">
        <v>589.25</v>
      </c>
      <c r="T775">
        <v>17398.05</v>
      </c>
      <c r="U775" t="s">
        <v>24</v>
      </c>
    </row>
    <row r="776" spans="1:21">
      <c r="A776">
        <v>774</v>
      </c>
      <c r="B776">
        <v>18000</v>
      </c>
      <c r="C776" s="8">
        <v>45029</v>
      </c>
      <c r="D776" t="s">
        <v>20</v>
      </c>
      <c r="E776" t="s">
        <v>797</v>
      </c>
      <c r="F776">
        <v>12243</v>
      </c>
      <c r="G776">
        <v>3475</v>
      </c>
      <c r="H776">
        <v>39.6327554744526</v>
      </c>
      <c r="I776">
        <v>38127</v>
      </c>
      <c r="J776">
        <v>0</v>
      </c>
      <c r="K776">
        <v>4.6</v>
      </c>
      <c r="L776">
        <v>-2.7</v>
      </c>
      <c r="M776">
        <v>-36.986301369863</v>
      </c>
      <c r="N776">
        <v>154450</v>
      </c>
      <c r="O776">
        <v>86200</v>
      </c>
      <c r="P776">
        <v>1250</v>
      </c>
      <c r="Q776">
        <v>4.6</v>
      </c>
      <c r="R776">
        <v>50</v>
      </c>
      <c r="S776">
        <v>5.1</v>
      </c>
      <c r="T776">
        <v>17398.05</v>
      </c>
      <c r="U776" t="s">
        <v>22</v>
      </c>
    </row>
    <row r="777" spans="1:21">
      <c r="A777">
        <v>775</v>
      </c>
      <c r="B777">
        <v>18000</v>
      </c>
      <c r="C777" s="8">
        <v>45288</v>
      </c>
      <c r="D777" t="s">
        <v>20</v>
      </c>
      <c r="E777" t="s">
        <v>798</v>
      </c>
      <c r="F777">
        <v>7435.5</v>
      </c>
      <c r="G777">
        <v>376</v>
      </c>
      <c r="H777">
        <v>5.32615624336001</v>
      </c>
      <c r="I777">
        <v>1582</v>
      </c>
      <c r="J777">
        <v>0</v>
      </c>
      <c r="K777">
        <v>674</v>
      </c>
      <c r="L777">
        <v>2.20000000000005</v>
      </c>
      <c r="M777">
        <v>0.327478416195303</v>
      </c>
      <c r="N777">
        <v>16300</v>
      </c>
      <c r="O777">
        <v>3050</v>
      </c>
      <c r="P777">
        <v>50</v>
      </c>
      <c r="Q777">
        <v>670</v>
      </c>
      <c r="R777">
        <v>300</v>
      </c>
      <c r="S777">
        <v>674.35</v>
      </c>
      <c r="T777">
        <v>17398.05</v>
      </c>
      <c r="U777" t="s">
        <v>22</v>
      </c>
    </row>
    <row r="778" spans="1:21">
      <c r="A778">
        <v>776</v>
      </c>
      <c r="B778">
        <v>18000</v>
      </c>
      <c r="C778" s="8">
        <v>45288</v>
      </c>
      <c r="D778" t="s">
        <v>20</v>
      </c>
      <c r="E778" t="s">
        <v>799</v>
      </c>
      <c r="F778">
        <v>12658</v>
      </c>
      <c r="G778">
        <v>154</v>
      </c>
      <c r="H778">
        <v>1.23160588611644</v>
      </c>
      <c r="I778">
        <v>1067</v>
      </c>
      <c r="J778">
        <v>0</v>
      </c>
      <c r="K778">
        <v>721.5</v>
      </c>
      <c r="L778">
        <v>-41</v>
      </c>
      <c r="M778">
        <v>-5.37704918032787</v>
      </c>
      <c r="N778">
        <v>5250</v>
      </c>
      <c r="O778">
        <v>2400</v>
      </c>
      <c r="P778">
        <v>500</v>
      </c>
      <c r="Q778">
        <v>726.05</v>
      </c>
      <c r="R778">
        <v>250</v>
      </c>
      <c r="S778">
        <v>732.55</v>
      </c>
      <c r="T778">
        <v>17398.05</v>
      </c>
      <c r="U778" t="s">
        <v>24</v>
      </c>
    </row>
    <row r="779" spans="1:21">
      <c r="A779">
        <v>777</v>
      </c>
      <c r="B779">
        <v>18000</v>
      </c>
      <c r="C779" s="8">
        <v>45379</v>
      </c>
      <c r="D779" t="s">
        <v>20</v>
      </c>
      <c r="E779" t="s">
        <v>800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950</v>
      </c>
      <c r="O779">
        <v>0</v>
      </c>
      <c r="P779">
        <v>750</v>
      </c>
      <c r="Q779">
        <v>500.05</v>
      </c>
      <c r="R779">
        <v>0</v>
      </c>
      <c r="S779">
        <v>0</v>
      </c>
      <c r="T779">
        <v>17398.05</v>
      </c>
      <c r="U779" t="s">
        <v>24</v>
      </c>
    </row>
    <row r="780" spans="1:21">
      <c r="A780">
        <v>778</v>
      </c>
      <c r="B780">
        <v>18000</v>
      </c>
      <c r="C780" s="8">
        <v>45470</v>
      </c>
      <c r="D780" t="s">
        <v>20</v>
      </c>
      <c r="E780" t="s">
        <v>801</v>
      </c>
      <c r="F780">
        <v>25</v>
      </c>
      <c r="G780">
        <v>1</v>
      </c>
      <c r="H780">
        <v>4.16666666666667</v>
      </c>
      <c r="I780">
        <v>2</v>
      </c>
      <c r="J780">
        <v>21.54</v>
      </c>
      <c r="K780">
        <v>949.95</v>
      </c>
      <c r="L780">
        <v>-79.05</v>
      </c>
      <c r="M780">
        <v>-7.68221574344023</v>
      </c>
      <c r="N780">
        <v>500</v>
      </c>
      <c r="O780">
        <v>300</v>
      </c>
      <c r="P780">
        <v>50</v>
      </c>
      <c r="Q780">
        <v>825.05</v>
      </c>
      <c r="R780">
        <v>50</v>
      </c>
      <c r="S780">
        <v>969.9</v>
      </c>
      <c r="T780">
        <v>17398.05</v>
      </c>
      <c r="U780" t="s">
        <v>24</v>
      </c>
    </row>
    <row r="781" spans="1:21">
      <c r="A781">
        <v>779</v>
      </c>
      <c r="B781">
        <v>18000</v>
      </c>
      <c r="C781" s="8">
        <v>45470</v>
      </c>
      <c r="D781" t="s">
        <v>20</v>
      </c>
      <c r="E781" t="s">
        <v>802</v>
      </c>
      <c r="F781">
        <v>69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150</v>
      </c>
      <c r="O781">
        <v>100</v>
      </c>
      <c r="P781">
        <v>50</v>
      </c>
      <c r="Q781">
        <v>1026</v>
      </c>
      <c r="R781">
        <v>50</v>
      </c>
      <c r="S781">
        <v>1374.45</v>
      </c>
      <c r="T781">
        <v>17398.05</v>
      </c>
      <c r="U781" t="s">
        <v>22</v>
      </c>
    </row>
    <row r="782" spans="1:21">
      <c r="A782">
        <v>780</v>
      </c>
      <c r="B782">
        <v>18000</v>
      </c>
      <c r="C782" s="8">
        <v>45043</v>
      </c>
      <c r="D782" t="s">
        <v>20</v>
      </c>
      <c r="E782" t="s">
        <v>803</v>
      </c>
      <c r="F782">
        <v>20335</v>
      </c>
      <c r="G782">
        <v>-3526</v>
      </c>
      <c r="H782">
        <v>-14.7772515820795</v>
      </c>
      <c r="I782">
        <v>10420</v>
      </c>
      <c r="J782">
        <v>13.07</v>
      </c>
      <c r="K782">
        <v>553.75</v>
      </c>
      <c r="L782">
        <v>-39.2</v>
      </c>
      <c r="M782">
        <v>-6.61101273294545</v>
      </c>
      <c r="N782">
        <v>9800</v>
      </c>
      <c r="O782">
        <v>15900</v>
      </c>
      <c r="P782">
        <v>50</v>
      </c>
      <c r="Q782">
        <v>550.15</v>
      </c>
      <c r="R782">
        <v>250</v>
      </c>
      <c r="S782">
        <v>553.75</v>
      </c>
      <c r="T782">
        <v>17398.05</v>
      </c>
      <c r="U782" t="s">
        <v>24</v>
      </c>
    </row>
    <row r="783" spans="1:21">
      <c r="A783">
        <v>781</v>
      </c>
      <c r="B783">
        <v>18000</v>
      </c>
      <c r="C783" s="8">
        <v>45043</v>
      </c>
      <c r="D783" t="s">
        <v>20</v>
      </c>
      <c r="E783" t="s">
        <v>804</v>
      </c>
      <c r="F783">
        <v>67488</v>
      </c>
      <c r="G783">
        <v>1198</v>
      </c>
      <c r="H783">
        <v>1.80721074068487</v>
      </c>
      <c r="I783">
        <v>72700</v>
      </c>
      <c r="J783">
        <v>0</v>
      </c>
      <c r="K783">
        <v>29.5</v>
      </c>
      <c r="L783">
        <v>-5.7</v>
      </c>
      <c r="M783">
        <v>-16.1931818181818</v>
      </c>
      <c r="N783">
        <v>98100</v>
      </c>
      <c r="O783">
        <v>131450</v>
      </c>
      <c r="P783">
        <v>650</v>
      </c>
      <c r="Q783">
        <v>29.05</v>
      </c>
      <c r="R783">
        <v>150</v>
      </c>
      <c r="S783">
        <v>29.6</v>
      </c>
      <c r="T783">
        <v>17398.05</v>
      </c>
      <c r="U783" t="s">
        <v>22</v>
      </c>
    </row>
    <row r="784" spans="1:21">
      <c r="A784">
        <v>782</v>
      </c>
      <c r="B784">
        <v>18000</v>
      </c>
      <c r="C784" s="8">
        <v>45834</v>
      </c>
      <c r="D784" t="s">
        <v>20</v>
      </c>
      <c r="E784" t="s">
        <v>805</v>
      </c>
      <c r="F784">
        <v>44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50</v>
      </c>
      <c r="O784">
        <v>0</v>
      </c>
      <c r="P784">
        <v>50</v>
      </c>
      <c r="Q784">
        <v>1501</v>
      </c>
      <c r="R784">
        <v>0</v>
      </c>
      <c r="S784">
        <v>0</v>
      </c>
      <c r="T784">
        <v>17398.05</v>
      </c>
      <c r="U784" t="s">
        <v>22</v>
      </c>
    </row>
    <row r="785" spans="1:21">
      <c r="A785">
        <v>783</v>
      </c>
      <c r="B785">
        <v>18000</v>
      </c>
      <c r="C785" s="8">
        <v>45834</v>
      </c>
      <c r="D785" t="s">
        <v>20</v>
      </c>
      <c r="E785" t="s">
        <v>806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800</v>
      </c>
      <c r="O785">
        <v>0</v>
      </c>
      <c r="P785">
        <v>750</v>
      </c>
      <c r="Q785">
        <v>118.85</v>
      </c>
      <c r="R785">
        <v>0</v>
      </c>
      <c r="S785">
        <v>0</v>
      </c>
      <c r="T785">
        <v>17398.05</v>
      </c>
      <c r="U785" t="s">
        <v>24</v>
      </c>
    </row>
    <row r="786" spans="1:21">
      <c r="A786">
        <v>784</v>
      </c>
      <c r="B786">
        <v>18000</v>
      </c>
      <c r="C786" s="8">
        <v>46015</v>
      </c>
      <c r="D786" t="s">
        <v>20</v>
      </c>
      <c r="E786" t="s">
        <v>807</v>
      </c>
      <c r="F786">
        <v>51</v>
      </c>
      <c r="G786">
        <v>0</v>
      </c>
      <c r="H786">
        <v>0</v>
      </c>
      <c r="I786">
        <v>3</v>
      </c>
      <c r="J786">
        <v>26.79</v>
      </c>
      <c r="K786">
        <v>1253</v>
      </c>
      <c r="L786">
        <v>19</v>
      </c>
      <c r="M786">
        <v>1.53970826580227</v>
      </c>
      <c r="N786">
        <v>200</v>
      </c>
      <c r="O786">
        <v>150</v>
      </c>
      <c r="P786">
        <v>50</v>
      </c>
      <c r="Q786">
        <v>1253</v>
      </c>
      <c r="R786">
        <v>50</v>
      </c>
      <c r="S786">
        <v>1282</v>
      </c>
      <c r="T786">
        <v>17398.05</v>
      </c>
      <c r="U786" t="s">
        <v>24</v>
      </c>
    </row>
    <row r="787" spans="1:21">
      <c r="A787">
        <v>785</v>
      </c>
      <c r="B787">
        <v>18000</v>
      </c>
      <c r="C787" s="8">
        <v>46015</v>
      </c>
      <c r="D787" t="s">
        <v>20</v>
      </c>
      <c r="E787" t="s">
        <v>808</v>
      </c>
      <c r="F787">
        <v>118</v>
      </c>
      <c r="G787">
        <v>0</v>
      </c>
      <c r="H787">
        <v>0</v>
      </c>
      <c r="I787">
        <v>5</v>
      </c>
      <c r="J787">
        <v>0</v>
      </c>
      <c r="K787">
        <v>2820</v>
      </c>
      <c r="L787">
        <v>-10</v>
      </c>
      <c r="M787">
        <v>-0.353356890459364</v>
      </c>
      <c r="N787">
        <v>100</v>
      </c>
      <c r="O787">
        <v>100</v>
      </c>
      <c r="P787">
        <v>50</v>
      </c>
      <c r="Q787">
        <v>2600</v>
      </c>
      <c r="R787">
        <v>50</v>
      </c>
      <c r="S787">
        <v>2950</v>
      </c>
      <c r="T787">
        <v>17398.05</v>
      </c>
      <c r="U787" t="s">
        <v>22</v>
      </c>
    </row>
    <row r="788" spans="1:21">
      <c r="A788">
        <v>786</v>
      </c>
      <c r="B788">
        <v>18000</v>
      </c>
      <c r="C788" s="8">
        <v>46198</v>
      </c>
      <c r="D788" t="s">
        <v>20</v>
      </c>
      <c r="E788" t="s">
        <v>809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750</v>
      </c>
      <c r="O788">
        <v>0</v>
      </c>
      <c r="P788">
        <v>750</v>
      </c>
      <c r="Q788">
        <v>0.05</v>
      </c>
      <c r="R788">
        <v>0</v>
      </c>
      <c r="S788">
        <v>0</v>
      </c>
      <c r="T788">
        <v>17398.05</v>
      </c>
      <c r="U788" t="s">
        <v>24</v>
      </c>
    </row>
    <row r="789" spans="1:21">
      <c r="A789">
        <v>787</v>
      </c>
      <c r="B789">
        <v>18000</v>
      </c>
      <c r="C789" s="8">
        <v>46198</v>
      </c>
      <c r="D789" t="s">
        <v>20</v>
      </c>
      <c r="E789" t="s">
        <v>810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50</v>
      </c>
      <c r="O789">
        <v>0</v>
      </c>
      <c r="P789">
        <v>50</v>
      </c>
      <c r="Q789">
        <v>2325</v>
      </c>
      <c r="R789">
        <v>0</v>
      </c>
      <c r="S789">
        <v>0</v>
      </c>
      <c r="T789">
        <v>17398.05</v>
      </c>
      <c r="U789" t="s">
        <v>22</v>
      </c>
    </row>
    <row r="790" spans="1:21">
      <c r="A790">
        <v>788</v>
      </c>
      <c r="B790">
        <v>18000</v>
      </c>
      <c r="C790" s="8">
        <v>46387</v>
      </c>
      <c r="D790" t="s">
        <v>20</v>
      </c>
      <c r="E790" t="s">
        <v>811</v>
      </c>
      <c r="F790">
        <v>123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400</v>
      </c>
      <c r="O790">
        <v>150</v>
      </c>
      <c r="P790">
        <v>250</v>
      </c>
      <c r="Q790">
        <v>1056.1</v>
      </c>
      <c r="R790">
        <v>50</v>
      </c>
      <c r="S790">
        <v>1650</v>
      </c>
      <c r="T790">
        <v>17398.05</v>
      </c>
      <c r="U790" t="s">
        <v>24</v>
      </c>
    </row>
    <row r="791" spans="1:21">
      <c r="A791">
        <v>789</v>
      </c>
      <c r="B791">
        <v>18000</v>
      </c>
      <c r="C791" s="8">
        <v>46562</v>
      </c>
      <c r="D791" t="s">
        <v>20</v>
      </c>
      <c r="E791" t="s">
        <v>812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750</v>
      </c>
      <c r="O791">
        <v>0</v>
      </c>
      <c r="P791">
        <v>750</v>
      </c>
      <c r="Q791">
        <v>0.05</v>
      </c>
      <c r="R791">
        <v>0</v>
      </c>
      <c r="S791">
        <v>0</v>
      </c>
      <c r="T791">
        <v>17398.05</v>
      </c>
      <c r="U791" t="s">
        <v>24</v>
      </c>
    </row>
    <row r="792" spans="1:21">
      <c r="A792">
        <v>790</v>
      </c>
      <c r="B792">
        <v>18000</v>
      </c>
      <c r="C792" s="8">
        <v>46751</v>
      </c>
      <c r="D792" t="s">
        <v>20</v>
      </c>
      <c r="E792" t="s">
        <v>813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950</v>
      </c>
      <c r="O792">
        <v>0</v>
      </c>
      <c r="P792">
        <v>750</v>
      </c>
      <c r="Q792">
        <v>630.05</v>
      </c>
      <c r="R792">
        <v>0</v>
      </c>
      <c r="S792">
        <v>0</v>
      </c>
      <c r="T792">
        <v>17398.05</v>
      </c>
      <c r="U792" t="s">
        <v>24</v>
      </c>
    </row>
    <row r="793" spans="1:21">
      <c r="A793">
        <v>791</v>
      </c>
      <c r="B793">
        <v>18000</v>
      </c>
      <c r="C793" s="8">
        <v>45022</v>
      </c>
      <c r="D793" t="s">
        <v>20</v>
      </c>
      <c r="E793" t="s">
        <v>814</v>
      </c>
      <c r="F793">
        <v>95536</v>
      </c>
      <c r="G793">
        <v>11368</v>
      </c>
      <c r="H793">
        <v>13.5063206919494</v>
      </c>
      <c r="I793">
        <v>401384</v>
      </c>
      <c r="J793">
        <v>0</v>
      </c>
      <c r="K793">
        <v>0.8</v>
      </c>
      <c r="L793">
        <v>-0.55</v>
      </c>
      <c r="M793">
        <v>-40.7407407407407</v>
      </c>
      <c r="N793">
        <v>1904900</v>
      </c>
      <c r="O793">
        <v>735050</v>
      </c>
      <c r="P793">
        <v>230700</v>
      </c>
      <c r="Q793">
        <v>0.75</v>
      </c>
      <c r="R793">
        <v>371550</v>
      </c>
      <c r="S793">
        <v>0.8</v>
      </c>
      <c r="T793">
        <v>17398.05</v>
      </c>
      <c r="U793" t="s">
        <v>22</v>
      </c>
    </row>
    <row r="794" spans="1:21">
      <c r="A794">
        <v>792</v>
      </c>
      <c r="B794">
        <v>18000</v>
      </c>
      <c r="C794" s="8">
        <v>45022</v>
      </c>
      <c r="D794" t="s">
        <v>20</v>
      </c>
      <c r="E794" t="s">
        <v>815</v>
      </c>
      <c r="F794">
        <v>5930</v>
      </c>
      <c r="G794">
        <v>-1694</v>
      </c>
      <c r="H794">
        <v>-22.2193074501574</v>
      </c>
      <c r="I794">
        <v>6494</v>
      </c>
      <c r="J794">
        <v>25.76</v>
      </c>
      <c r="K794">
        <v>600</v>
      </c>
      <c r="L794">
        <v>-37.3</v>
      </c>
      <c r="M794">
        <v>-5.85281656990428</v>
      </c>
      <c r="N794">
        <v>162250</v>
      </c>
      <c r="O794">
        <v>17250</v>
      </c>
      <c r="P794">
        <v>100</v>
      </c>
      <c r="Q794">
        <v>599.65</v>
      </c>
      <c r="R794">
        <v>100</v>
      </c>
      <c r="S794">
        <v>603.35</v>
      </c>
      <c r="T794">
        <v>17398.05</v>
      </c>
      <c r="U794" t="s">
        <v>24</v>
      </c>
    </row>
    <row r="795" spans="1:21">
      <c r="A795">
        <v>793</v>
      </c>
      <c r="B795">
        <v>18000</v>
      </c>
      <c r="C795" s="8">
        <v>45197</v>
      </c>
      <c r="D795" t="s">
        <v>20</v>
      </c>
      <c r="E795" t="s">
        <v>816</v>
      </c>
      <c r="F795">
        <v>1251</v>
      </c>
      <c r="G795">
        <v>28</v>
      </c>
      <c r="H795">
        <v>2.28945216680294</v>
      </c>
      <c r="I795">
        <v>305</v>
      </c>
      <c r="J795">
        <v>16.36</v>
      </c>
      <c r="K795">
        <v>665.05</v>
      </c>
      <c r="L795">
        <v>-39.45</v>
      </c>
      <c r="M795">
        <v>-5.59971611071683</v>
      </c>
      <c r="N795">
        <v>1150</v>
      </c>
      <c r="O795">
        <v>2450</v>
      </c>
      <c r="P795">
        <v>50</v>
      </c>
      <c r="Q795">
        <v>665.35</v>
      </c>
      <c r="R795">
        <v>50</v>
      </c>
      <c r="S795">
        <v>673.85</v>
      </c>
      <c r="T795">
        <v>17398.05</v>
      </c>
      <c r="U795" t="s">
        <v>24</v>
      </c>
    </row>
    <row r="796" spans="1:21">
      <c r="A796">
        <v>794</v>
      </c>
      <c r="B796">
        <v>18000</v>
      </c>
      <c r="C796" s="8">
        <v>45197</v>
      </c>
      <c r="D796" t="s">
        <v>20</v>
      </c>
      <c r="E796" t="s">
        <v>817</v>
      </c>
      <c r="F796">
        <v>2613</v>
      </c>
      <c r="G796">
        <v>64</v>
      </c>
      <c r="H796">
        <v>2.51078854452727</v>
      </c>
      <c r="I796">
        <v>495</v>
      </c>
      <c r="J796">
        <v>6.22</v>
      </c>
      <c r="K796">
        <v>445</v>
      </c>
      <c r="L796">
        <v>6.19999999999999</v>
      </c>
      <c r="M796">
        <v>1.41294439380127</v>
      </c>
      <c r="N796">
        <v>16650</v>
      </c>
      <c r="O796">
        <v>1900</v>
      </c>
      <c r="P796">
        <v>50</v>
      </c>
      <c r="Q796">
        <v>436.85</v>
      </c>
      <c r="R796">
        <v>50</v>
      </c>
      <c r="S796">
        <v>444.9</v>
      </c>
      <c r="T796">
        <v>17398.05</v>
      </c>
      <c r="U796" t="s">
        <v>22</v>
      </c>
    </row>
    <row r="797" spans="1:21">
      <c r="A797">
        <v>795</v>
      </c>
      <c r="B797">
        <v>18050</v>
      </c>
      <c r="C797" s="8">
        <v>45029</v>
      </c>
      <c r="D797" t="s">
        <v>20</v>
      </c>
      <c r="E797" t="s">
        <v>818</v>
      </c>
      <c r="F797">
        <v>912</v>
      </c>
      <c r="G797">
        <v>460</v>
      </c>
      <c r="H797">
        <v>101.769911504425</v>
      </c>
      <c r="I797">
        <v>3312</v>
      </c>
      <c r="J797">
        <v>10.89</v>
      </c>
      <c r="K797">
        <v>3.8</v>
      </c>
      <c r="L797">
        <v>-2.15</v>
      </c>
      <c r="M797">
        <v>-36.1344537815126</v>
      </c>
      <c r="N797">
        <v>132550</v>
      </c>
      <c r="O797">
        <v>37350</v>
      </c>
      <c r="P797">
        <v>50</v>
      </c>
      <c r="Q797">
        <v>3.5</v>
      </c>
      <c r="R797">
        <v>700</v>
      </c>
      <c r="S797">
        <v>3.85</v>
      </c>
      <c r="T797">
        <v>17398.05</v>
      </c>
      <c r="U797" t="s">
        <v>22</v>
      </c>
    </row>
    <row r="798" spans="1:21">
      <c r="A798">
        <v>796</v>
      </c>
      <c r="B798">
        <v>18050</v>
      </c>
      <c r="C798" s="8">
        <v>45029</v>
      </c>
      <c r="D798" t="s">
        <v>20</v>
      </c>
      <c r="E798" t="s">
        <v>819</v>
      </c>
      <c r="F798">
        <v>1</v>
      </c>
      <c r="G798">
        <v>1</v>
      </c>
      <c r="H798">
        <v>0</v>
      </c>
      <c r="I798">
        <v>7</v>
      </c>
      <c r="J798">
        <v>0</v>
      </c>
      <c r="K798">
        <v>683.35</v>
      </c>
      <c r="L798">
        <v>80.3000000000001</v>
      </c>
      <c r="M798">
        <v>13.3156454688666</v>
      </c>
      <c r="N798">
        <v>7150</v>
      </c>
      <c r="O798">
        <v>6850</v>
      </c>
      <c r="P798">
        <v>4400</v>
      </c>
      <c r="Q798">
        <v>609.65</v>
      </c>
      <c r="R798">
        <v>150</v>
      </c>
      <c r="S798">
        <v>651.6</v>
      </c>
      <c r="T798">
        <v>17398.05</v>
      </c>
      <c r="U798" t="s">
        <v>24</v>
      </c>
    </row>
    <row r="799" spans="1:21">
      <c r="A799">
        <v>797</v>
      </c>
      <c r="B799">
        <v>18050</v>
      </c>
      <c r="C799" s="8">
        <v>45036</v>
      </c>
      <c r="D799" t="s">
        <v>20</v>
      </c>
      <c r="E799" t="s">
        <v>820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6250</v>
      </c>
      <c r="O799">
        <v>4600</v>
      </c>
      <c r="P799">
        <v>50</v>
      </c>
      <c r="Q799">
        <v>7.6</v>
      </c>
      <c r="R799">
        <v>600</v>
      </c>
      <c r="S799">
        <v>50.35</v>
      </c>
      <c r="T799">
        <v>17398.05</v>
      </c>
      <c r="U799" t="s">
        <v>22</v>
      </c>
    </row>
    <row r="800" spans="1:21">
      <c r="A800">
        <v>798</v>
      </c>
      <c r="B800">
        <v>18050</v>
      </c>
      <c r="C800" s="8">
        <v>45036</v>
      </c>
      <c r="D800" t="s">
        <v>20</v>
      </c>
      <c r="E800" t="s">
        <v>821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1800</v>
      </c>
      <c r="O800">
        <v>1750</v>
      </c>
      <c r="P800">
        <v>1750</v>
      </c>
      <c r="Q800">
        <v>518.9</v>
      </c>
      <c r="R800">
        <v>1750</v>
      </c>
      <c r="S800">
        <v>720.45</v>
      </c>
      <c r="T800">
        <v>17398.05</v>
      </c>
      <c r="U800" t="s">
        <v>24</v>
      </c>
    </row>
    <row r="801" spans="1:21">
      <c r="A801">
        <v>799</v>
      </c>
      <c r="B801">
        <v>18050</v>
      </c>
      <c r="C801" s="8">
        <v>45043</v>
      </c>
      <c r="D801" t="s">
        <v>20</v>
      </c>
      <c r="E801" t="s">
        <v>822</v>
      </c>
      <c r="F801">
        <v>178</v>
      </c>
      <c r="G801">
        <v>-1</v>
      </c>
      <c r="H801">
        <v>-0.558659217877095</v>
      </c>
      <c r="I801">
        <v>10</v>
      </c>
      <c r="J801">
        <v>0</v>
      </c>
      <c r="K801">
        <v>638.95</v>
      </c>
      <c r="L801">
        <v>8.75</v>
      </c>
      <c r="M801">
        <v>1.38844811171057</v>
      </c>
      <c r="N801">
        <v>6600</v>
      </c>
      <c r="O801">
        <v>4400</v>
      </c>
      <c r="P801">
        <v>3850</v>
      </c>
      <c r="Q801">
        <v>535.75</v>
      </c>
      <c r="R801">
        <v>150</v>
      </c>
      <c r="S801">
        <v>608.65</v>
      </c>
      <c r="T801">
        <v>17398.05</v>
      </c>
      <c r="U801" t="s">
        <v>24</v>
      </c>
    </row>
    <row r="802" spans="1:21">
      <c r="A802">
        <v>800</v>
      </c>
      <c r="B802">
        <v>18050</v>
      </c>
      <c r="C802" s="8">
        <v>45043</v>
      </c>
      <c r="D802" t="s">
        <v>20</v>
      </c>
      <c r="E802" t="s">
        <v>823</v>
      </c>
      <c r="F802">
        <v>2293</v>
      </c>
      <c r="G802">
        <v>-77</v>
      </c>
      <c r="H802">
        <v>-3.24894514767932</v>
      </c>
      <c r="I802">
        <v>3693</v>
      </c>
      <c r="J802">
        <v>0</v>
      </c>
      <c r="K802">
        <v>23.2</v>
      </c>
      <c r="L802">
        <v>-5.45</v>
      </c>
      <c r="M802">
        <v>-19.022687609075</v>
      </c>
      <c r="N802">
        <v>31350</v>
      </c>
      <c r="O802">
        <v>1200</v>
      </c>
      <c r="P802">
        <v>50</v>
      </c>
      <c r="Q802">
        <v>22.05</v>
      </c>
      <c r="R802">
        <v>50</v>
      </c>
      <c r="S802">
        <v>26.95</v>
      </c>
      <c r="T802">
        <v>17398.05</v>
      </c>
      <c r="U802" t="s">
        <v>22</v>
      </c>
    </row>
    <row r="803" spans="1:21">
      <c r="A803">
        <v>801</v>
      </c>
      <c r="B803">
        <v>18050</v>
      </c>
      <c r="C803" s="8">
        <v>45050</v>
      </c>
      <c r="D803" t="s">
        <v>20</v>
      </c>
      <c r="E803" t="s">
        <v>824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3300</v>
      </c>
      <c r="O803">
        <v>400</v>
      </c>
      <c r="P803">
        <v>50</v>
      </c>
      <c r="Q803">
        <v>18.55</v>
      </c>
      <c r="R803">
        <v>400</v>
      </c>
      <c r="S803">
        <v>102.6</v>
      </c>
      <c r="T803">
        <v>17398.05</v>
      </c>
      <c r="U803" t="s">
        <v>22</v>
      </c>
    </row>
    <row r="804" spans="1:21">
      <c r="A804">
        <v>802</v>
      </c>
      <c r="B804">
        <v>18050</v>
      </c>
      <c r="C804" s="8">
        <v>45071</v>
      </c>
      <c r="D804" t="s">
        <v>20</v>
      </c>
      <c r="E804" t="s">
        <v>825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1850</v>
      </c>
      <c r="O804">
        <v>1850</v>
      </c>
      <c r="P804">
        <v>900</v>
      </c>
      <c r="Q804">
        <v>72.9</v>
      </c>
      <c r="R804">
        <v>1850</v>
      </c>
      <c r="S804">
        <v>191.7</v>
      </c>
      <c r="T804">
        <v>17398.05</v>
      </c>
      <c r="U804" t="s">
        <v>22</v>
      </c>
    </row>
    <row r="805" spans="1:21">
      <c r="A805">
        <v>803</v>
      </c>
      <c r="B805">
        <v>18050</v>
      </c>
      <c r="C805" s="8">
        <v>45071</v>
      </c>
      <c r="D805" t="s">
        <v>20</v>
      </c>
      <c r="E805" t="s">
        <v>826</v>
      </c>
      <c r="F805">
        <v>29</v>
      </c>
      <c r="G805">
        <v>3</v>
      </c>
      <c r="H805">
        <v>11.5384615384615</v>
      </c>
      <c r="I805">
        <v>7</v>
      </c>
      <c r="J805">
        <v>0</v>
      </c>
      <c r="K805">
        <v>645.45</v>
      </c>
      <c r="L805">
        <v>10.75</v>
      </c>
      <c r="M805">
        <v>1.693713565464</v>
      </c>
      <c r="N805">
        <v>3600</v>
      </c>
      <c r="O805">
        <v>100</v>
      </c>
      <c r="P805">
        <v>50</v>
      </c>
      <c r="Q805">
        <v>472.95</v>
      </c>
      <c r="R805">
        <v>100</v>
      </c>
      <c r="S805">
        <v>838.8</v>
      </c>
      <c r="T805">
        <v>17398.05</v>
      </c>
      <c r="U805" t="s">
        <v>24</v>
      </c>
    </row>
    <row r="806" spans="1:21">
      <c r="A806">
        <v>804</v>
      </c>
      <c r="B806">
        <v>18050</v>
      </c>
      <c r="C806" s="8">
        <v>45106</v>
      </c>
      <c r="D806" t="s">
        <v>20</v>
      </c>
      <c r="E806" t="s">
        <v>827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50</v>
      </c>
      <c r="O806">
        <v>0</v>
      </c>
      <c r="P806">
        <v>50</v>
      </c>
      <c r="Q806">
        <v>456.55</v>
      </c>
      <c r="R806">
        <v>0</v>
      </c>
      <c r="S806">
        <v>0</v>
      </c>
      <c r="T806">
        <v>17398.05</v>
      </c>
      <c r="U806" t="s">
        <v>24</v>
      </c>
    </row>
    <row r="807" spans="1:21">
      <c r="A807">
        <v>805</v>
      </c>
      <c r="B807">
        <v>18050</v>
      </c>
      <c r="C807" s="8">
        <v>45022</v>
      </c>
      <c r="D807" t="s">
        <v>20</v>
      </c>
      <c r="E807" t="s">
        <v>828</v>
      </c>
      <c r="F807">
        <v>9877</v>
      </c>
      <c r="G807">
        <v>-1163</v>
      </c>
      <c r="H807">
        <v>-10.5344202898551</v>
      </c>
      <c r="I807">
        <v>69919</v>
      </c>
      <c r="J807">
        <v>0</v>
      </c>
      <c r="K807">
        <v>0.7</v>
      </c>
      <c r="L807">
        <v>-0.5</v>
      </c>
      <c r="M807">
        <v>-41.6666666666667</v>
      </c>
      <c r="N807">
        <v>345200</v>
      </c>
      <c r="O807">
        <v>90350</v>
      </c>
      <c r="P807">
        <v>7850</v>
      </c>
      <c r="Q807">
        <v>0.7</v>
      </c>
      <c r="R807">
        <v>2600</v>
      </c>
      <c r="S807">
        <v>0.75</v>
      </c>
      <c r="T807">
        <v>17398.05</v>
      </c>
      <c r="U807" t="s">
        <v>22</v>
      </c>
    </row>
    <row r="808" spans="1:21">
      <c r="A808">
        <v>806</v>
      </c>
      <c r="B808">
        <v>18050</v>
      </c>
      <c r="C808" s="8">
        <v>45022</v>
      </c>
      <c r="D808" t="s">
        <v>20</v>
      </c>
      <c r="E808" t="s">
        <v>829</v>
      </c>
      <c r="F808">
        <v>8</v>
      </c>
      <c r="G808">
        <v>8</v>
      </c>
      <c r="H808">
        <v>0</v>
      </c>
      <c r="I808">
        <v>21</v>
      </c>
      <c r="J808">
        <v>0</v>
      </c>
      <c r="K808">
        <v>669</v>
      </c>
      <c r="L808">
        <v>-112.35</v>
      </c>
      <c r="M808">
        <v>-14.3789594931849</v>
      </c>
      <c r="N808">
        <v>11550</v>
      </c>
      <c r="O808">
        <v>10950</v>
      </c>
      <c r="P808">
        <v>2950</v>
      </c>
      <c r="Q808">
        <v>638.95</v>
      </c>
      <c r="R808">
        <v>2850</v>
      </c>
      <c r="S808">
        <v>675.75</v>
      </c>
      <c r="T808">
        <v>17398.05</v>
      </c>
      <c r="U808" t="s">
        <v>24</v>
      </c>
    </row>
    <row r="809" spans="1:21">
      <c r="A809">
        <v>807</v>
      </c>
      <c r="B809">
        <v>18100</v>
      </c>
      <c r="C809" s="8">
        <v>45029</v>
      </c>
      <c r="D809" t="s">
        <v>20</v>
      </c>
      <c r="E809" t="s">
        <v>830</v>
      </c>
      <c r="F809">
        <v>3304</v>
      </c>
      <c r="G809">
        <v>1906</v>
      </c>
      <c r="H809">
        <v>136.337625178827</v>
      </c>
      <c r="I809">
        <v>11539</v>
      </c>
      <c r="J809">
        <v>0</v>
      </c>
      <c r="K809">
        <v>3.25</v>
      </c>
      <c r="L809">
        <v>-1.5</v>
      </c>
      <c r="M809">
        <v>-31.5789473684211</v>
      </c>
      <c r="N809">
        <v>136600</v>
      </c>
      <c r="O809">
        <v>51600</v>
      </c>
      <c r="P809">
        <v>50</v>
      </c>
      <c r="Q809">
        <v>2.95</v>
      </c>
      <c r="R809">
        <v>150</v>
      </c>
      <c r="S809">
        <v>4</v>
      </c>
      <c r="T809">
        <v>17398.05</v>
      </c>
      <c r="U809" t="s">
        <v>22</v>
      </c>
    </row>
    <row r="810" spans="1:21">
      <c r="A810">
        <v>808</v>
      </c>
      <c r="B810">
        <v>18100</v>
      </c>
      <c r="C810" s="8">
        <v>45029</v>
      </c>
      <c r="D810" t="s">
        <v>20</v>
      </c>
      <c r="E810" t="s">
        <v>831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7150</v>
      </c>
      <c r="O810">
        <v>6450</v>
      </c>
      <c r="P810">
        <v>150</v>
      </c>
      <c r="Q810">
        <v>666.35</v>
      </c>
      <c r="R810">
        <v>150</v>
      </c>
      <c r="S810">
        <v>702.3</v>
      </c>
      <c r="T810">
        <v>17398.05</v>
      </c>
      <c r="U810" t="s">
        <v>24</v>
      </c>
    </row>
    <row r="811" spans="1:21">
      <c r="A811">
        <v>809</v>
      </c>
      <c r="B811">
        <v>18100</v>
      </c>
      <c r="C811" s="8">
        <v>45036</v>
      </c>
      <c r="D811" t="s">
        <v>20</v>
      </c>
      <c r="E811" t="s">
        <v>832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1950</v>
      </c>
      <c r="O811">
        <v>1900</v>
      </c>
      <c r="P811">
        <v>1750</v>
      </c>
      <c r="Q811">
        <v>595.05</v>
      </c>
      <c r="R811">
        <v>1750</v>
      </c>
      <c r="S811">
        <v>756.55</v>
      </c>
      <c r="T811">
        <v>17398.05</v>
      </c>
      <c r="U811" t="s">
        <v>24</v>
      </c>
    </row>
    <row r="812" spans="1:21">
      <c r="A812">
        <v>810</v>
      </c>
      <c r="B812">
        <v>18100</v>
      </c>
      <c r="C812" s="8">
        <v>45036</v>
      </c>
      <c r="D812" t="s">
        <v>20</v>
      </c>
      <c r="E812" t="s">
        <v>833</v>
      </c>
      <c r="F812">
        <v>677</v>
      </c>
      <c r="G812">
        <v>648</v>
      </c>
      <c r="H812">
        <v>2234.48275862069</v>
      </c>
      <c r="I812">
        <v>1102</v>
      </c>
      <c r="J812">
        <v>0</v>
      </c>
      <c r="K812">
        <v>7.85</v>
      </c>
      <c r="L812">
        <v>-3.25</v>
      </c>
      <c r="M812">
        <v>-29.2792792792793</v>
      </c>
      <c r="N812">
        <v>27100</v>
      </c>
      <c r="O812">
        <v>7550</v>
      </c>
      <c r="P812">
        <v>50</v>
      </c>
      <c r="Q812">
        <v>7.35</v>
      </c>
      <c r="R812">
        <v>50</v>
      </c>
      <c r="S812">
        <v>8.2</v>
      </c>
      <c r="T812">
        <v>17398.05</v>
      </c>
      <c r="U812" t="s">
        <v>22</v>
      </c>
    </row>
    <row r="813" spans="1:21">
      <c r="A813">
        <v>811</v>
      </c>
      <c r="B813">
        <v>18100</v>
      </c>
      <c r="C813" s="8">
        <v>45043</v>
      </c>
      <c r="D813" t="s">
        <v>20</v>
      </c>
      <c r="E813" t="s">
        <v>834</v>
      </c>
      <c r="F813">
        <v>13396</v>
      </c>
      <c r="G813">
        <v>1332</v>
      </c>
      <c r="H813">
        <v>11.0411140583554</v>
      </c>
      <c r="I813">
        <v>18928</v>
      </c>
      <c r="J813">
        <v>9.67</v>
      </c>
      <c r="K813">
        <v>18.95</v>
      </c>
      <c r="L813">
        <v>-4.8</v>
      </c>
      <c r="M813">
        <v>-20.2105263157895</v>
      </c>
      <c r="N813">
        <v>30100</v>
      </c>
      <c r="O813">
        <v>26450</v>
      </c>
      <c r="P813">
        <v>50</v>
      </c>
      <c r="Q813">
        <v>18.15</v>
      </c>
      <c r="R813">
        <v>50</v>
      </c>
      <c r="S813">
        <v>19.45</v>
      </c>
      <c r="T813">
        <v>17398.05</v>
      </c>
      <c r="U813" t="s">
        <v>22</v>
      </c>
    </row>
    <row r="814" spans="1:21">
      <c r="A814">
        <v>812</v>
      </c>
      <c r="B814">
        <v>18100</v>
      </c>
      <c r="C814" s="8">
        <v>45043</v>
      </c>
      <c r="D814" t="s">
        <v>20</v>
      </c>
      <c r="E814" t="s">
        <v>835</v>
      </c>
      <c r="F814">
        <v>871</v>
      </c>
      <c r="G814">
        <v>-144</v>
      </c>
      <c r="H814">
        <v>-14.1871921182266</v>
      </c>
      <c r="I814">
        <v>295</v>
      </c>
      <c r="J814">
        <v>13.61</v>
      </c>
      <c r="K814">
        <v>638.6</v>
      </c>
      <c r="L814">
        <v>-36.15</v>
      </c>
      <c r="M814">
        <v>-5.3575398295665</v>
      </c>
      <c r="N814">
        <v>5200</v>
      </c>
      <c r="O814">
        <v>6950</v>
      </c>
      <c r="P814">
        <v>50</v>
      </c>
      <c r="Q814">
        <v>636.15</v>
      </c>
      <c r="R814">
        <v>50</v>
      </c>
      <c r="S814">
        <v>646.35</v>
      </c>
      <c r="T814">
        <v>17398.05</v>
      </c>
      <c r="U814" t="s">
        <v>24</v>
      </c>
    </row>
    <row r="815" spans="1:21">
      <c r="A815">
        <v>813</v>
      </c>
      <c r="B815">
        <v>18100</v>
      </c>
      <c r="C815" s="8">
        <v>45050</v>
      </c>
      <c r="D815" t="s">
        <v>20</v>
      </c>
      <c r="E815" t="s">
        <v>836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6300</v>
      </c>
      <c r="O815">
        <v>500</v>
      </c>
      <c r="P815">
        <v>50</v>
      </c>
      <c r="Q815">
        <v>16.9</v>
      </c>
      <c r="R815">
        <v>100</v>
      </c>
      <c r="S815">
        <v>93.5</v>
      </c>
      <c r="T815">
        <v>17398.05</v>
      </c>
      <c r="U815" t="s">
        <v>22</v>
      </c>
    </row>
    <row r="816" spans="1:21">
      <c r="A816">
        <v>814</v>
      </c>
      <c r="B816">
        <v>18100</v>
      </c>
      <c r="C816" s="8">
        <v>45071</v>
      </c>
      <c r="D816" t="s">
        <v>20</v>
      </c>
      <c r="E816" t="s">
        <v>837</v>
      </c>
      <c r="F816">
        <v>101</v>
      </c>
      <c r="G816">
        <v>3</v>
      </c>
      <c r="H816">
        <v>3.06122448979592</v>
      </c>
      <c r="I816">
        <v>22</v>
      </c>
      <c r="J816">
        <v>14.64</v>
      </c>
      <c r="K816">
        <v>650</v>
      </c>
      <c r="L816">
        <v>-30.85</v>
      </c>
      <c r="M816">
        <v>-4.53110082984505</v>
      </c>
      <c r="N816">
        <v>6900</v>
      </c>
      <c r="O816">
        <v>3600</v>
      </c>
      <c r="P816">
        <v>150</v>
      </c>
      <c r="Q816">
        <v>579.25</v>
      </c>
      <c r="R816">
        <v>250</v>
      </c>
      <c r="S816">
        <v>850</v>
      </c>
      <c r="T816">
        <v>17398.05</v>
      </c>
      <c r="U816" t="s">
        <v>24</v>
      </c>
    </row>
    <row r="817" spans="1:21">
      <c r="A817">
        <v>815</v>
      </c>
      <c r="B817">
        <v>18100</v>
      </c>
      <c r="C817" s="8">
        <v>45071</v>
      </c>
      <c r="D817" t="s">
        <v>20</v>
      </c>
      <c r="E817" t="s">
        <v>838</v>
      </c>
      <c r="F817">
        <v>3233</v>
      </c>
      <c r="G817">
        <v>405</v>
      </c>
      <c r="H817">
        <v>14.3210749646393</v>
      </c>
      <c r="I817">
        <v>2724</v>
      </c>
      <c r="J817">
        <v>0</v>
      </c>
      <c r="K817">
        <v>87</v>
      </c>
      <c r="L817">
        <v>0.799999999999997</v>
      </c>
      <c r="M817">
        <v>0.928074245939672</v>
      </c>
      <c r="N817">
        <v>14550</v>
      </c>
      <c r="O817">
        <v>2500</v>
      </c>
      <c r="P817">
        <v>100</v>
      </c>
      <c r="Q817">
        <v>87</v>
      </c>
      <c r="R817">
        <v>400</v>
      </c>
      <c r="S817">
        <v>88.1</v>
      </c>
      <c r="T817">
        <v>17398.05</v>
      </c>
      <c r="U817" t="s">
        <v>22</v>
      </c>
    </row>
    <row r="818" spans="1:21">
      <c r="A818">
        <v>816</v>
      </c>
      <c r="B818">
        <v>18100</v>
      </c>
      <c r="C818" s="8">
        <v>45106</v>
      </c>
      <c r="D818" t="s">
        <v>20</v>
      </c>
      <c r="E818" t="s">
        <v>839</v>
      </c>
      <c r="F818">
        <v>120</v>
      </c>
      <c r="G818">
        <v>120</v>
      </c>
      <c r="H818">
        <v>0</v>
      </c>
      <c r="I818">
        <v>130</v>
      </c>
      <c r="J818">
        <v>0</v>
      </c>
      <c r="K818">
        <v>688</v>
      </c>
      <c r="L818">
        <v>-358.5</v>
      </c>
      <c r="M818">
        <v>-34.2570473005256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17398.05</v>
      </c>
      <c r="U818" t="s">
        <v>24</v>
      </c>
    </row>
    <row r="819" spans="1:21">
      <c r="A819">
        <v>817</v>
      </c>
      <c r="B819">
        <v>18100</v>
      </c>
      <c r="C819" s="8">
        <v>45106</v>
      </c>
      <c r="D819" t="s">
        <v>20</v>
      </c>
      <c r="E819" t="s">
        <v>840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1600</v>
      </c>
      <c r="P819">
        <v>0</v>
      </c>
      <c r="Q819">
        <v>0</v>
      </c>
      <c r="R819">
        <v>100</v>
      </c>
      <c r="S819">
        <v>285</v>
      </c>
      <c r="T819">
        <v>17398.05</v>
      </c>
      <c r="U819" t="s">
        <v>22</v>
      </c>
    </row>
    <row r="820" spans="1:21">
      <c r="A820">
        <v>818</v>
      </c>
      <c r="B820">
        <v>18100</v>
      </c>
      <c r="C820" s="8">
        <v>45022</v>
      </c>
      <c r="D820" t="s">
        <v>20</v>
      </c>
      <c r="E820" t="s">
        <v>841</v>
      </c>
      <c r="F820">
        <v>151</v>
      </c>
      <c r="G820">
        <v>0</v>
      </c>
      <c r="H820">
        <v>0</v>
      </c>
      <c r="I820">
        <v>94</v>
      </c>
      <c r="J820">
        <v>36.46</v>
      </c>
      <c r="K820">
        <v>720</v>
      </c>
      <c r="L820">
        <v>-26.95</v>
      </c>
      <c r="M820">
        <v>-3.60800589062187</v>
      </c>
      <c r="N820">
        <v>12950</v>
      </c>
      <c r="O820">
        <v>11800</v>
      </c>
      <c r="P820">
        <v>150</v>
      </c>
      <c r="Q820">
        <v>698.15</v>
      </c>
      <c r="R820">
        <v>50</v>
      </c>
      <c r="S820">
        <v>721.8</v>
      </c>
      <c r="T820">
        <v>17398.05</v>
      </c>
      <c r="U820" t="s">
        <v>24</v>
      </c>
    </row>
    <row r="821" spans="1:21">
      <c r="A821">
        <v>819</v>
      </c>
      <c r="B821">
        <v>18100</v>
      </c>
      <c r="C821" s="8">
        <v>45022</v>
      </c>
      <c r="D821" t="s">
        <v>20</v>
      </c>
      <c r="E821" t="s">
        <v>842</v>
      </c>
      <c r="F821">
        <v>30416</v>
      </c>
      <c r="G821">
        <v>7543</v>
      </c>
      <c r="H821">
        <v>32.977746688235</v>
      </c>
      <c r="I821">
        <v>188450</v>
      </c>
      <c r="J821">
        <v>17.52</v>
      </c>
      <c r="K821">
        <v>0.7</v>
      </c>
      <c r="L821">
        <v>-0.4</v>
      </c>
      <c r="M821">
        <v>-36.3636363636364</v>
      </c>
      <c r="N821">
        <v>469300</v>
      </c>
      <c r="O821">
        <v>179750</v>
      </c>
      <c r="P821">
        <v>45200</v>
      </c>
      <c r="Q821">
        <v>0.65</v>
      </c>
      <c r="R821">
        <v>7450</v>
      </c>
      <c r="S821">
        <v>0.7</v>
      </c>
      <c r="T821">
        <v>17398.05</v>
      </c>
      <c r="U821" t="s">
        <v>22</v>
      </c>
    </row>
    <row r="822" spans="1:21">
      <c r="A822">
        <v>820</v>
      </c>
      <c r="B822">
        <v>18150</v>
      </c>
      <c r="C822" s="8">
        <v>45029</v>
      </c>
      <c r="D822" t="s">
        <v>20</v>
      </c>
      <c r="E822" t="s">
        <v>843</v>
      </c>
      <c r="F822">
        <v>454</v>
      </c>
      <c r="G822">
        <v>127</v>
      </c>
      <c r="H822">
        <v>38.8379204892966</v>
      </c>
      <c r="I822">
        <v>1527</v>
      </c>
      <c r="J822">
        <v>0</v>
      </c>
      <c r="K822">
        <v>2.75</v>
      </c>
      <c r="L822">
        <v>-1.25</v>
      </c>
      <c r="M822">
        <v>-31.25</v>
      </c>
      <c r="N822">
        <v>31650</v>
      </c>
      <c r="O822">
        <v>41850</v>
      </c>
      <c r="P822">
        <v>150</v>
      </c>
      <c r="Q822">
        <v>2.6</v>
      </c>
      <c r="R822">
        <v>700</v>
      </c>
      <c r="S822">
        <v>2.9</v>
      </c>
      <c r="T822">
        <v>17398.05</v>
      </c>
      <c r="U822" t="s">
        <v>22</v>
      </c>
    </row>
    <row r="823" spans="1:21">
      <c r="A823">
        <v>821</v>
      </c>
      <c r="B823">
        <v>18150</v>
      </c>
      <c r="C823" s="8">
        <v>45029</v>
      </c>
      <c r="D823" t="s">
        <v>20</v>
      </c>
      <c r="E823" t="s">
        <v>844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6900</v>
      </c>
      <c r="O823">
        <v>8400</v>
      </c>
      <c r="P823">
        <v>4150</v>
      </c>
      <c r="Q823">
        <v>707.6</v>
      </c>
      <c r="R823">
        <v>1500</v>
      </c>
      <c r="S823">
        <v>802</v>
      </c>
      <c r="T823">
        <v>17398.05</v>
      </c>
      <c r="U823" t="s">
        <v>24</v>
      </c>
    </row>
    <row r="824" spans="1:21">
      <c r="A824">
        <v>822</v>
      </c>
      <c r="B824">
        <v>18150</v>
      </c>
      <c r="C824" s="8">
        <v>45043</v>
      </c>
      <c r="D824" t="s">
        <v>20</v>
      </c>
      <c r="E824" t="s">
        <v>845</v>
      </c>
      <c r="F824">
        <v>174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6050</v>
      </c>
      <c r="O824">
        <v>5700</v>
      </c>
      <c r="P824">
        <v>150</v>
      </c>
      <c r="Q824">
        <v>671.75</v>
      </c>
      <c r="R824">
        <v>1500</v>
      </c>
      <c r="S824">
        <v>796.85</v>
      </c>
      <c r="T824">
        <v>17398.05</v>
      </c>
      <c r="U824" t="s">
        <v>24</v>
      </c>
    </row>
    <row r="825" spans="1:21">
      <c r="A825">
        <v>823</v>
      </c>
      <c r="B825">
        <v>18150</v>
      </c>
      <c r="C825" s="8">
        <v>45043</v>
      </c>
      <c r="D825" t="s">
        <v>20</v>
      </c>
      <c r="E825" t="s">
        <v>846</v>
      </c>
      <c r="F825">
        <v>1403</v>
      </c>
      <c r="G825">
        <v>504</v>
      </c>
      <c r="H825">
        <v>56.0622914349277</v>
      </c>
      <c r="I825">
        <v>3869</v>
      </c>
      <c r="J825">
        <v>0</v>
      </c>
      <c r="K825">
        <v>15.45</v>
      </c>
      <c r="L825">
        <v>-4.75</v>
      </c>
      <c r="M825">
        <v>-23.5148514851485</v>
      </c>
      <c r="N825">
        <v>27200</v>
      </c>
      <c r="O825">
        <v>2050</v>
      </c>
      <c r="P825">
        <v>50</v>
      </c>
      <c r="Q825">
        <v>12.15</v>
      </c>
      <c r="R825">
        <v>100</v>
      </c>
      <c r="S825">
        <v>17.2</v>
      </c>
      <c r="T825">
        <v>17398.05</v>
      </c>
      <c r="U825" t="s">
        <v>22</v>
      </c>
    </row>
    <row r="826" spans="1:21">
      <c r="A826">
        <v>824</v>
      </c>
      <c r="B826">
        <v>18150</v>
      </c>
      <c r="C826" s="8">
        <v>45050</v>
      </c>
      <c r="D826" t="s">
        <v>20</v>
      </c>
      <c r="E826" t="s">
        <v>847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1600</v>
      </c>
      <c r="O826">
        <v>200</v>
      </c>
      <c r="P826">
        <v>50</v>
      </c>
      <c r="Q826">
        <v>14.05</v>
      </c>
      <c r="R826">
        <v>200</v>
      </c>
      <c r="S826">
        <v>88.15</v>
      </c>
      <c r="T826">
        <v>17398.05</v>
      </c>
      <c r="U826" t="s">
        <v>22</v>
      </c>
    </row>
    <row r="827" spans="1:21">
      <c r="A827">
        <v>825</v>
      </c>
      <c r="B827">
        <v>18150</v>
      </c>
      <c r="C827" s="8">
        <v>45071</v>
      </c>
      <c r="D827" t="s">
        <v>20</v>
      </c>
      <c r="E827" t="s">
        <v>848</v>
      </c>
      <c r="F827">
        <v>51</v>
      </c>
      <c r="G827">
        <v>0</v>
      </c>
      <c r="H827">
        <v>0</v>
      </c>
      <c r="I827">
        <v>4</v>
      </c>
      <c r="J827">
        <v>0</v>
      </c>
      <c r="K827">
        <v>740.05</v>
      </c>
      <c r="L827">
        <v>30.65</v>
      </c>
      <c r="M827">
        <v>4.32055257964477</v>
      </c>
      <c r="N827">
        <v>3600</v>
      </c>
      <c r="O827">
        <v>1900</v>
      </c>
      <c r="P827">
        <v>50</v>
      </c>
      <c r="Q827">
        <v>568.1</v>
      </c>
      <c r="R827">
        <v>150</v>
      </c>
      <c r="S827">
        <v>918.7</v>
      </c>
      <c r="T827">
        <v>17398.05</v>
      </c>
      <c r="U827" t="s">
        <v>24</v>
      </c>
    </row>
    <row r="828" spans="1:21">
      <c r="A828">
        <v>826</v>
      </c>
      <c r="B828">
        <v>18150</v>
      </c>
      <c r="C828" s="8">
        <v>45071</v>
      </c>
      <c r="D828" t="s">
        <v>20</v>
      </c>
      <c r="E828" t="s">
        <v>849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1450</v>
      </c>
      <c r="O828">
        <v>1750</v>
      </c>
      <c r="P828">
        <v>50</v>
      </c>
      <c r="Q828">
        <v>77</v>
      </c>
      <c r="R828">
        <v>1750</v>
      </c>
      <c r="S828">
        <v>161.5</v>
      </c>
      <c r="T828">
        <v>17398.05</v>
      </c>
      <c r="U828" t="s">
        <v>22</v>
      </c>
    </row>
    <row r="829" spans="1:21">
      <c r="A829">
        <v>827</v>
      </c>
      <c r="B829">
        <v>18150</v>
      </c>
      <c r="C829" s="8">
        <v>45106</v>
      </c>
      <c r="D829" t="s">
        <v>20</v>
      </c>
      <c r="E829" t="s">
        <v>850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50</v>
      </c>
      <c r="O829">
        <v>0</v>
      </c>
      <c r="P829">
        <v>50</v>
      </c>
      <c r="Q829">
        <v>501.3</v>
      </c>
      <c r="R829">
        <v>0</v>
      </c>
      <c r="S829">
        <v>0</v>
      </c>
      <c r="T829">
        <v>17398.05</v>
      </c>
      <c r="U829" t="s">
        <v>24</v>
      </c>
    </row>
    <row r="830" spans="1:21">
      <c r="A830">
        <v>828</v>
      </c>
      <c r="B830">
        <v>18150</v>
      </c>
      <c r="C830" s="8">
        <v>45022</v>
      </c>
      <c r="D830" t="s">
        <v>20</v>
      </c>
      <c r="E830" t="s">
        <v>851</v>
      </c>
      <c r="F830">
        <v>48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11150</v>
      </c>
      <c r="O830">
        <v>11200</v>
      </c>
      <c r="P830">
        <v>150</v>
      </c>
      <c r="Q830">
        <v>720.35</v>
      </c>
      <c r="R830">
        <v>3050</v>
      </c>
      <c r="S830">
        <v>756.5</v>
      </c>
      <c r="T830">
        <v>17398.05</v>
      </c>
      <c r="U830" t="s">
        <v>24</v>
      </c>
    </row>
    <row r="831" spans="1:21">
      <c r="A831">
        <v>829</v>
      </c>
      <c r="B831">
        <v>18150</v>
      </c>
      <c r="C831" s="8">
        <v>45022</v>
      </c>
      <c r="D831" t="s">
        <v>20</v>
      </c>
      <c r="E831" t="s">
        <v>852</v>
      </c>
      <c r="F831">
        <v>4057</v>
      </c>
      <c r="G831">
        <v>-2032</v>
      </c>
      <c r="H831">
        <v>-33.3716538019379</v>
      </c>
      <c r="I831">
        <v>47942</v>
      </c>
      <c r="J831">
        <v>0</v>
      </c>
      <c r="K831">
        <v>0.65</v>
      </c>
      <c r="L831">
        <v>-0.45</v>
      </c>
      <c r="M831">
        <v>-40.9090909090909</v>
      </c>
      <c r="N831">
        <v>228600</v>
      </c>
      <c r="O831">
        <v>76950</v>
      </c>
      <c r="P831">
        <v>8400</v>
      </c>
      <c r="Q831">
        <v>0.65</v>
      </c>
      <c r="R831">
        <v>8950</v>
      </c>
      <c r="S831">
        <v>0.7</v>
      </c>
      <c r="T831">
        <v>17398.05</v>
      </c>
      <c r="U831" t="s">
        <v>22</v>
      </c>
    </row>
    <row r="832" spans="1:21">
      <c r="A832">
        <v>830</v>
      </c>
      <c r="B832">
        <v>18150</v>
      </c>
      <c r="C832" s="8">
        <v>45036</v>
      </c>
      <c r="D832" t="s">
        <v>20</v>
      </c>
      <c r="E832" t="s">
        <v>853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6950</v>
      </c>
      <c r="O832">
        <v>4600</v>
      </c>
      <c r="P832">
        <v>400</v>
      </c>
      <c r="Q832">
        <v>5.5</v>
      </c>
      <c r="R832">
        <v>600</v>
      </c>
      <c r="S832">
        <v>40</v>
      </c>
      <c r="T832">
        <v>17398.05</v>
      </c>
      <c r="U832" t="s">
        <v>22</v>
      </c>
    </row>
    <row r="833" spans="1:21">
      <c r="A833">
        <v>831</v>
      </c>
      <c r="B833">
        <v>18150</v>
      </c>
      <c r="C833" s="8">
        <v>45036</v>
      </c>
      <c r="D833" t="s">
        <v>20</v>
      </c>
      <c r="E833" t="s">
        <v>854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1800</v>
      </c>
      <c r="O833">
        <v>1750</v>
      </c>
      <c r="P833">
        <v>1750</v>
      </c>
      <c r="Q833">
        <v>640.7</v>
      </c>
      <c r="R833">
        <v>1750</v>
      </c>
      <c r="S833">
        <v>824.6</v>
      </c>
      <c r="T833">
        <v>17398.05</v>
      </c>
      <c r="U833" t="s">
        <v>24</v>
      </c>
    </row>
    <row r="834" spans="1:21">
      <c r="A834">
        <v>832</v>
      </c>
      <c r="B834">
        <v>18200</v>
      </c>
      <c r="C834" s="8">
        <v>45029</v>
      </c>
      <c r="D834" t="s">
        <v>20</v>
      </c>
      <c r="E834" t="s">
        <v>855</v>
      </c>
      <c r="F834">
        <v>3</v>
      </c>
      <c r="G834">
        <v>3</v>
      </c>
      <c r="H834">
        <v>0</v>
      </c>
      <c r="I834">
        <v>8</v>
      </c>
      <c r="J834">
        <v>28.11</v>
      </c>
      <c r="K834">
        <v>831.9</v>
      </c>
      <c r="L834">
        <v>130.1</v>
      </c>
      <c r="M834">
        <v>18.5380450270732</v>
      </c>
      <c r="N834">
        <v>4550</v>
      </c>
      <c r="O834">
        <v>4600</v>
      </c>
      <c r="P834">
        <v>150</v>
      </c>
      <c r="Q834">
        <v>753.5</v>
      </c>
      <c r="R834">
        <v>150</v>
      </c>
      <c r="S834">
        <v>807.55</v>
      </c>
      <c r="T834">
        <v>17398.05</v>
      </c>
      <c r="U834" t="s">
        <v>24</v>
      </c>
    </row>
    <row r="835" spans="1:21">
      <c r="A835">
        <v>833</v>
      </c>
      <c r="B835">
        <v>18200</v>
      </c>
      <c r="C835" s="8">
        <v>45029</v>
      </c>
      <c r="D835" t="s">
        <v>20</v>
      </c>
      <c r="E835" t="s">
        <v>856</v>
      </c>
      <c r="F835">
        <v>2229</v>
      </c>
      <c r="G835">
        <v>784</v>
      </c>
      <c r="H835">
        <v>54.2560553633218</v>
      </c>
      <c r="I835">
        <v>5715</v>
      </c>
      <c r="J835">
        <v>12.05</v>
      </c>
      <c r="K835">
        <v>2.25</v>
      </c>
      <c r="L835">
        <v>-1.2</v>
      </c>
      <c r="M835">
        <v>-34.7826086956522</v>
      </c>
      <c r="N835">
        <v>31950</v>
      </c>
      <c r="O835">
        <v>40350</v>
      </c>
      <c r="P835">
        <v>850</v>
      </c>
      <c r="Q835">
        <v>2.25</v>
      </c>
      <c r="R835">
        <v>150</v>
      </c>
      <c r="S835">
        <v>2.45</v>
      </c>
      <c r="T835">
        <v>17398.05</v>
      </c>
      <c r="U835" t="s">
        <v>22</v>
      </c>
    </row>
    <row r="836" spans="1:21">
      <c r="A836">
        <v>834</v>
      </c>
      <c r="B836">
        <v>18200</v>
      </c>
      <c r="C836" s="8">
        <v>45036</v>
      </c>
      <c r="D836" t="s">
        <v>20</v>
      </c>
      <c r="E836" t="s">
        <v>857</v>
      </c>
      <c r="F836">
        <v>1786</v>
      </c>
      <c r="G836">
        <v>1418</v>
      </c>
      <c r="H836">
        <v>385.326086956522</v>
      </c>
      <c r="I836">
        <v>2557</v>
      </c>
      <c r="J836">
        <v>0</v>
      </c>
      <c r="K836">
        <v>5.1</v>
      </c>
      <c r="L836">
        <v>-2.95</v>
      </c>
      <c r="M836">
        <v>-36.6459627329193</v>
      </c>
      <c r="N836">
        <v>38650</v>
      </c>
      <c r="O836">
        <v>5550</v>
      </c>
      <c r="P836">
        <v>100</v>
      </c>
      <c r="Q836">
        <v>4.9</v>
      </c>
      <c r="R836">
        <v>500</v>
      </c>
      <c r="S836">
        <v>5.95</v>
      </c>
      <c r="T836">
        <v>17398.05</v>
      </c>
      <c r="U836" t="s">
        <v>22</v>
      </c>
    </row>
    <row r="837" spans="1:21">
      <c r="A837">
        <v>835</v>
      </c>
      <c r="B837">
        <v>18200</v>
      </c>
      <c r="C837" s="8">
        <v>45036</v>
      </c>
      <c r="D837" t="s">
        <v>20</v>
      </c>
      <c r="E837" t="s">
        <v>858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1900</v>
      </c>
      <c r="O837">
        <v>1900</v>
      </c>
      <c r="P837">
        <v>1750</v>
      </c>
      <c r="Q837">
        <v>671.85</v>
      </c>
      <c r="R837">
        <v>1750</v>
      </c>
      <c r="S837">
        <v>861.85</v>
      </c>
      <c r="T837">
        <v>17398.05</v>
      </c>
      <c r="U837" t="s">
        <v>24</v>
      </c>
    </row>
    <row r="838" spans="1:21">
      <c r="A838">
        <v>836</v>
      </c>
      <c r="B838">
        <v>18200</v>
      </c>
      <c r="C838" s="8">
        <v>45043</v>
      </c>
      <c r="D838" t="s">
        <v>20</v>
      </c>
      <c r="E838" t="s">
        <v>859</v>
      </c>
      <c r="F838">
        <v>20783</v>
      </c>
      <c r="G838">
        <v>1718</v>
      </c>
      <c r="H838">
        <v>9.01127720954629</v>
      </c>
      <c r="I838">
        <v>18857</v>
      </c>
      <c r="J838">
        <v>9.92</v>
      </c>
      <c r="K838">
        <v>13.05</v>
      </c>
      <c r="L838">
        <v>-4.15</v>
      </c>
      <c r="M838">
        <v>-24.1279069767442</v>
      </c>
      <c r="N838">
        <v>56900</v>
      </c>
      <c r="O838">
        <v>21850</v>
      </c>
      <c r="P838">
        <v>1100</v>
      </c>
      <c r="Q838">
        <v>12.7</v>
      </c>
      <c r="R838">
        <v>50</v>
      </c>
      <c r="S838">
        <v>13.05</v>
      </c>
      <c r="T838">
        <v>17398.05</v>
      </c>
      <c r="U838" t="s">
        <v>22</v>
      </c>
    </row>
    <row r="839" spans="1:21">
      <c r="A839">
        <v>837</v>
      </c>
      <c r="B839">
        <v>18200</v>
      </c>
      <c r="C839" s="8">
        <v>45043</v>
      </c>
      <c r="D839" t="s">
        <v>20</v>
      </c>
      <c r="E839" t="s">
        <v>860</v>
      </c>
      <c r="F839">
        <v>1237</v>
      </c>
      <c r="G839">
        <v>-32</v>
      </c>
      <c r="H839">
        <v>-2.52167060677699</v>
      </c>
      <c r="I839">
        <v>220</v>
      </c>
      <c r="J839">
        <v>0</v>
      </c>
      <c r="K839">
        <v>732.35</v>
      </c>
      <c r="L839">
        <v>-23.75</v>
      </c>
      <c r="M839">
        <v>-3.14111889961645</v>
      </c>
      <c r="N839">
        <v>7200</v>
      </c>
      <c r="O839">
        <v>6350</v>
      </c>
      <c r="P839">
        <v>50</v>
      </c>
      <c r="Q839">
        <v>732.4</v>
      </c>
      <c r="R839">
        <v>50</v>
      </c>
      <c r="S839">
        <v>740.9</v>
      </c>
      <c r="T839">
        <v>17398.05</v>
      </c>
      <c r="U839" t="s">
        <v>24</v>
      </c>
    </row>
    <row r="840" spans="1:21">
      <c r="A840">
        <v>838</v>
      </c>
      <c r="B840">
        <v>18200</v>
      </c>
      <c r="C840" s="8">
        <v>45050</v>
      </c>
      <c r="D840" t="s">
        <v>20</v>
      </c>
      <c r="E840" t="s">
        <v>861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5300</v>
      </c>
      <c r="O840">
        <v>500</v>
      </c>
      <c r="P840">
        <v>50</v>
      </c>
      <c r="Q840">
        <v>11.6</v>
      </c>
      <c r="R840">
        <v>200</v>
      </c>
      <c r="S840">
        <v>79.25</v>
      </c>
      <c r="T840">
        <v>17398.05</v>
      </c>
      <c r="U840" t="s">
        <v>22</v>
      </c>
    </row>
    <row r="841" spans="1:21">
      <c r="A841">
        <v>839</v>
      </c>
      <c r="B841">
        <v>18200</v>
      </c>
      <c r="C841" s="8">
        <v>45071</v>
      </c>
      <c r="D841" t="s">
        <v>20</v>
      </c>
      <c r="E841" t="s">
        <v>862</v>
      </c>
      <c r="F841">
        <v>212</v>
      </c>
      <c r="G841">
        <v>27</v>
      </c>
      <c r="H841">
        <v>14.5945945945946</v>
      </c>
      <c r="I841">
        <v>81</v>
      </c>
      <c r="J841">
        <v>14.71</v>
      </c>
      <c r="K841">
        <v>720.85</v>
      </c>
      <c r="L841">
        <v>-45.1999999999999</v>
      </c>
      <c r="M841">
        <v>-5.90039814633509</v>
      </c>
      <c r="N841">
        <v>5400</v>
      </c>
      <c r="O841">
        <v>3800</v>
      </c>
      <c r="P841">
        <v>50</v>
      </c>
      <c r="Q841">
        <v>701.75</v>
      </c>
      <c r="R841">
        <v>50</v>
      </c>
      <c r="S841">
        <v>728.15</v>
      </c>
      <c r="T841">
        <v>17398.05</v>
      </c>
      <c r="U841" t="s">
        <v>24</v>
      </c>
    </row>
    <row r="842" spans="1:21">
      <c r="A842">
        <v>840</v>
      </c>
      <c r="B842">
        <v>18200</v>
      </c>
      <c r="C842" s="8">
        <v>45071</v>
      </c>
      <c r="D842" t="s">
        <v>20</v>
      </c>
      <c r="E842" t="s">
        <v>863</v>
      </c>
      <c r="F842">
        <v>5583</v>
      </c>
      <c r="G842">
        <v>1257</v>
      </c>
      <c r="H842">
        <v>29.0568654646325</v>
      </c>
      <c r="I842">
        <v>4531</v>
      </c>
      <c r="J842">
        <v>9.33</v>
      </c>
      <c r="K842">
        <v>64</v>
      </c>
      <c r="L842">
        <v>-2.25</v>
      </c>
      <c r="M842">
        <v>-3.39622641509434</v>
      </c>
      <c r="N842">
        <v>13050</v>
      </c>
      <c r="O842">
        <v>5000</v>
      </c>
      <c r="P842">
        <v>100</v>
      </c>
      <c r="Q842">
        <v>61.6</v>
      </c>
      <c r="R842">
        <v>300</v>
      </c>
      <c r="S842">
        <v>65.7</v>
      </c>
      <c r="T842">
        <v>17398.05</v>
      </c>
      <c r="U842" t="s">
        <v>22</v>
      </c>
    </row>
    <row r="843" spans="1:21">
      <c r="A843">
        <v>841</v>
      </c>
      <c r="B843">
        <v>18200</v>
      </c>
      <c r="C843" s="8">
        <v>45106</v>
      </c>
      <c r="D843" t="s">
        <v>20</v>
      </c>
      <c r="E843" t="s">
        <v>864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100</v>
      </c>
      <c r="O843">
        <v>0</v>
      </c>
      <c r="P843">
        <v>50</v>
      </c>
      <c r="Q843">
        <v>525.05</v>
      </c>
      <c r="R843">
        <v>0</v>
      </c>
      <c r="S843">
        <v>0</v>
      </c>
      <c r="T843">
        <v>17398.05</v>
      </c>
      <c r="U843" t="s">
        <v>24</v>
      </c>
    </row>
    <row r="844" spans="1:21">
      <c r="A844">
        <v>842</v>
      </c>
      <c r="B844">
        <v>18200</v>
      </c>
      <c r="C844" s="8">
        <v>45106</v>
      </c>
      <c r="D844" t="s">
        <v>20</v>
      </c>
      <c r="E844" t="s">
        <v>865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1650</v>
      </c>
      <c r="P844">
        <v>0</v>
      </c>
      <c r="Q844">
        <v>0</v>
      </c>
      <c r="R844">
        <v>100</v>
      </c>
      <c r="S844">
        <v>255.7</v>
      </c>
      <c r="T844">
        <v>17398.05</v>
      </c>
      <c r="U844" t="s">
        <v>22</v>
      </c>
    </row>
    <row r="845" spans="1:21">
      <c r="A845">
        <v>843</v>
      </c>
      <c r="B845">
        <v>18200</v>
      </c>
      <c r="C845" s="8">
        <v>45022</v>
      </c>
      <c r="D845" t="s">
        <v>20</v>
      </c>
      <c r="E845" t="s">
        <v>866</v>
      </c>
      <c r="F845">
        <v>1180</v>
      </c>
      <c r="G845">
        <v>39</v>
      </c>
      <c r="H845">
        <v>3.41805433829974</v>
      </c>
      <c r="I845">
        <v>565</v>
      </c>
      <c r="J845">
        <v>30.75</v>
      </c>
      <c r="K845">
        <v>796.8</v>
      </c>
      <c r="L845">
        <v>-55.5500000000001</v>
      </c>
      <c r="M845">
        <v>-6.51727576699713</v>
      </c>
      <c r="N845">
        <v>11950</v>
      </c>
      <c r="O845">
        <v>9900</v>
      </c>
      <c r="P845">
        <v>100</v>
      </c>
      <c r="Q845">
        <v>797.6</v>
      </c>
      <c r="R845">
        <v>100</v>
      </c>
      <c r="S845">
        <v>803.55</v>
      </c>
      <c r="T845">
        <v>17398.05</v>
      </c>
      <c r="U845" t="s">
        <v>24</v>
      </c>
    </row>
    <row r="846" spans="1:21">
      <c r="A846">
        <v>844</v>
      </c>
      <c r="B846">
        <v>18200</v>
      </c>
      <c r="C846" s="8">
        <v>45022</v>
      </c>
      <c r="D846" t="s">
        <v>20</v>
      </c>
      <c r="E846" t="s">
        <v>867</v>
      </c>
      <c r="F846">
        <v>35414</v>
      </c>
      <c r="G846">
        <v>11819</v>
      </c>
      <c r="H846">
        <v>50.0911210002119</v>
      </c>
      <c r="I846">
        <v>126344</v>
      </c>
      <c r="J846">
        <v>19.54</v>
      </c>
      <c r="K846">
        <v>0.7</v>
      </c>
      <c r="L846">
        <v>-0.25</v>
      </c>
      <c r="M846">
        <v>-26.3157894736842</v>
      </c>
      <c r="N846">
        <v>342900</v>
      </c>
      <c r="O846">
        <v>229500</v>
      </c>
      <c r="P846">
        <v>7050</v>
      </c>
      <c r="Q846">
        <v>0.65</v>
      </c>
      <c r="R846">
        <v>42700</v>
      </c>
      <c r="S846">
        <v>0.7</v>
      </c>
      <c r="T846">
        <v>17398.05</v>
      </c>
      <c r="U846" t="s">
        <v>22</v>
      </c>
    </row>
    <row r="847" spans="1:21">
      <c r="A847">
        <v>845</v>
      </c>
      <c r="B847">
        <v>18250</v>
      </c>
      <c r="C847" s="8">
        <v>45022</v>
      </c>
      <c r="D847" t="s">
        <v>20</v>
      </c>
      <c r="E847" t="s">
        <v>868</v>
      </c>
      <c r="F847">
        <v>2785</v>
      </c>
      <c r="G847">
        <v>59</v>
      </c>
      <c r="H847">
        <v>2.16434336023478</v>
      </c>
      <c r="I847">
        <v>29108</v>
      </c>
      <c r="J847">
        <v>0</v>
      </c>
      <c r="K847">
        <v>0.55</v>
      </c>
      <c r="L847">
        <v>-0.45</v>
      </c>
      <c r="M847">
        <v>-45</v>
      </c>
      <c r="N847">
        <v>98750</v>
      </c>
      <c r="O847">
        <v>48200</v>
      </c>
      <c r="P847">
        <v>24300</v>
      </c>
      <c r="Q847">
        <v>0.55</v>
      </c>
      <c r="R847">
        <v>3500</v>
      </c>
      <c r="S847">
        <v>0.8</v>
      </c>
      <c r="T847">
        <v>17398.05</v>
      </c>
      <c r="U847" t="s">
        <v>22</v>
      </c>
    </row>
    <row r="848" spans="1:21">
      <c r="A848">
        <v>846</v>
      </c>
      <c r="B848">
        <v>18250</v>
      </c>
      <c r="C848" s="8">
        <v>45022</v>
      </c>
      <c r="D848" t="s">
        <v>20</v>
      </c>
      <c r="E848" t="s">
        <v>869</v>
      </c>
      <c r="F848">
        <v>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10450</v>
      </c>
      <c r="O848">
        <v>10500</v>
      </c>
      <c r="P848">
        <v>150</v>
      </c>
      <c r="Q848">
        <v>828.65</v>
      </c>
      <c r="R848">
        <v>150</v>
      </c>
      <c r="S848">
        <v>857.3</v>
      </c>
      <c r="T848">
        <v>17398.05</v>
      </c>
      <c r="U848" t="s">
        <v>24</v>
      </c>
    </row>
    <row r="849" spans="1:21">
      <c r="A849">
        <v>847</v>
      </c>
      <c r="B849">
        <v>18250</v>
      </c>
      <c r="C849" s="8">
        <v>45029</v>
      </c>
      <c r="D849" t="s">
        <v>20</v>
      </c>
      <c r="E849" t="s">
        <v>870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3550</v>
      </c>
      <c r="O849">
        <v>3550</v>
      </c>
      <c r="P849">
        <v>150</v>
      </c>
      <c r="Q849">
        <v>819.5</v>
      </c>
      <c r="R849">
        <v>150</v>
      </c>
      <c r="S849">
        <v>856.55</v>
      </c>
      <c r="T849">
        <v>17398.05</v>
      </c>
      <c r="U849" t="s">
        <v>24</v>
      </c>
    </row>
    <row r="850" spans="1:21">
      <c r="A850">
        <v>848</v>
      </c>
      <c r="B850">
        <v>18250</v>
      </c>
      <c r="C850" s="8">
        <v>45029</v>
      </c>
      <c r="D850" t="s">
        <v>20</v>
      </c>
      <c r="E850" t="s">
        <v>871</v>
      </c>
      <c r="F850">
        <v>279</v>
      </c>
      <c r="G850">
        <v>279</v>
      </c>
      <c r="H850">
        <v>0</v>
      </c>
      <c r="I850">
        <v>1046</v>
      </c>
      <c r="J850">
        <v>0</v>
      </c>
      <c r="K850">
        <v>1.8</v>
      </c>
      <c r="L850">
        <v>-201.85</v>
      </c>
      <c r="M850">
        <v>-99.1161306162534</v>
      </c>
      <c r="N850">
        <v>10900</v>
      </c>
      <c r="O850">
        <v>30750</v>
      </c>
      <c r="P850">
        <v>650</v>
      </c>
      <c r="Q850">
        <v>1.75</v>
      </c>
      <c r="R850">
        <v>600</v>
      </c>
      <c r="S850">
        <v>2.2</v>
      </c>
      <c r="T850">
        <v>17398.05</v>
      </c>
      <c r="U850" t="s">
        <v>22</v>
      </c>
    </row>
    <row r="851" spans="1:21">
      <c r="A851">
        <v>849</v>
      </c>
      <c r="B851">
        <v>18250</v>
      </c>
      <c r="C851" s="8">
        <v>45043</v>
      </c>
      <c r="D851" t="s">
        <v>20</v>
      </c>
      <c r="E851" t="s">
        <v>872</v>
      </c>
      <c r="F851">
        <v>2633</v>
      </c>
      <c r="G851">
        <v>73</v>
      </c>
      <c r="H851">
        <v>2.8515625</v>
      </c>
      <c r="I851">
        <v>3571</v>
      </c>
      <c r="J851">
        <v>0</v>
      </c>
      <c r="K851">
        <v>10.75</v>
      </c>
      <c r="L851">
        <v>-3.75</v>
      </c>
      <c r="M851">
        <v>-25.8620689655172</v>
      </c>
      <c r="N851">
        <v>28050</v>
      </c>
      <c r="O851">
        <v>4600</v>
      </c>
      <c r="P851">
        <v>100</v>
      </c>
      <c r="Q851">
        <v>9.9</v>
      </c>
      <c r="R851">
        <v>50</v>
      </c>
      <c r="S851">
        <v>15.5</v>
      </c>
      <c r="T851">
        <v>17398.05</v>
      </c>
      <c r="U851" t="s">
        <v>22</v>
      </c>
    </row>
    <row r="852" spans="1:21">
      <c r="A852">
        <v>850</v>
      </c>
      <c r="B852">
        <v>18250</v>
      </c>
      <c r="C852" s="8">
        <v>45043</v>
      </c>
      <c r="D852" t="s">
        <v>20</v>
      </c>
      <c r="E852" t="s">
        <v>873</v>
      </c>
      <c r="F852">
        <v>206</v>
      </c>
      <c r="G852">
        <v>-1</v>
      </c>
      <c r="H852">
        <v>-0.483091787439614</v>
      </c>
      <c r="I852">
        <v>7</v>
      </c>
      <c r="J852">
        <v>15.62</v>
      </c>
      <c r="K852">
        <v>786.55</v>
      </c>
      <c r="L852">
        <v>-52</v>
      </c>
      <c r="M852">
        <v>-6.20118060938525</v>
      </c>
      <c r="N852">
        <v>6000</v>
      </c>
      <c r="O852">
        <v>6200</v>
      </c>
      <c r="P852">
        <v>900</v>
      </c>
      <c r="Q852">
        <v>771.55</v>
      </c>
      <c r="R852">
        <v>350</v>
      </c>
      <c r="S852">
        <v>792.05</v>
      </c>
      <c r="T852">
        <v>17398.05</v>
      </c>
      <c r="U852" t="s">
        <v>24</v>
      </c>
    </row>
    <row r="853" spans="1:21">
      <c r="A853">
        <v>851</v>
      </c>
      <c r="B853">
        <v>18250</v>
      </c>
      <c r="C853" s="8">
        <v>45050</v>
      </c>
      <c r="D853" t="s">
        <v>20</v>
      </c>
      <c r="E853" t="s">
        <v>874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1600</v>
      </c>
      <c r="O853">
        <v>350</v>
      </c>
      <c r="P853">
        <v>50</v>
      </c>
      <c r="Q853">
        <v>9.55</v>
      </c>
      <c r="R853">
        <v>350</v>
      </c>
      <c r="S853">
        <v>79</v>
      </c>
      <c r="T853">
        <v>17398.05</v>
      </c>
      <c r="U853" t="s">
        <v>22</v>
      </c>
    </row>
    <row r="854" spans="1:21">
      <c r="A854">
        <v>852</v>
      </c>
      <c r="B854">
        <v>18250</v>
      </c>
      <c r="C854" s="8">
        <v>45071</v>
      </c>
      <c r="D854" t="s">
        <v>20</v>
      </c>
      <c r="E854" t="s">
        <v>875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1550</v>
      </c>
      <c r="O854">
        <v>1750</v>
      </c>
      <c r="P854">
        <v>50</v>
      </c>
      <c r="Q854">
        <v>34.3</v>
      </c>
      <c r="R854">
        <v>1750</v>
      </c>
      <c r="S854">
        <v>136.15</v>
      </c>
      <c r="T854">
        <v>17398.05</v>
      </c>
      <c r="U854" t="s">
        <v>22</v>
      </c>
    </row>
    <row r="855" spans="1:21">
      <c r="A855">
        <v>853</v>
      </c>
      <c r="B855">
        <v>18250</v>
      </c>
      <c r="C855" s="8">
        <v>45071</v>
      </c>
      <c r="D855" t="s">
        <v>20</v>
      </c>
      <c r="E855" t="s">
        <v>876</v>
      </c>
      <c r="F855">
        <v>52</v>
      </c>
      <c r="G855">
        <v>4</v>
      </c>
      <c r="H855">
        <v>8.33333333333333</v>
      </c>
      <c r="I855">
        <v>6</v>
      </c>
      <c r="J855">
        <v>14.84</v>
      </c>
      <c r="K855">
        <v>759.6</v>
      </c>
      <c r="L855">
        <v>-32.6999999999999</v>
      </c>
      <c r="M855">
        <v>-4.12722453616054</v>
      </c>
      <c r="N855">
        <v>3600</v>
      </c>
      <c r="O855">
        <v>1800</v>
      </c>
      <c r="P855">
        <v>50</v>
      </c>
      <c r="Q855">
        <v>655.4</v>
      </c>
      <c r="R855">
        <v>1750</v>
      </c>
      <c r="S855">
        <v>996.4</v>
      </c>
      <c r="T855">
        <v>17398.05</v>
      </c>
      <c r="U855" t="s">
        <v>24</v>
      </c>
    </row>
    <row r="856" spans="1:21">
      <c r="A856">
        <v>854</v>
      </c>
      <c r="B856">
        <v>18250</v>
      </c>
      <c r="C856" s="8">
        <v>45106</v>
      </c>
      <c r="D856" t="s">
        <v>20</v>
      </c>
      <c r="E856" t="s">
        <v>877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50</v>
      </c>
      <c r="O856">
        <v>0</v>
      </c>
      <c r="P856">
        <v>50</v>
      </c>
      <c r="Q856">
        <v>548.45</v>
      </c>
      <c r="R856">
        <v>0</v>
      </c>
      <c r="S856">
        <v>0</v>
      </c>
      <c r="T856">
        <v>17398.05</v>
      </c>
      <c r="U856" t="s">
        <v>24</v>
      </c>
    </row>
    <row r="857" spans="1:21">
      <c r="A857">
        <v>855</v>
      </c>
      <c r="B857">
        <v>18250</v>
      </c>
      <c r="C857" s="8">
        <v>45036</v>
      </c>
      <c r="D857" t="s">
        <v>20</v>
      </c>
      <c r="E857" t="s">
        <v>878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1750</v>
      </c>
      <c r="O857">
        <v>1750</v>
      </c>
      <c r="P857">
        <v>1750</v>
      </c>
      <c r="Q857">
        <v>720.95</v>
      </c>
      <c r="R857">
        <v>1750</v>
      </c>
      <c r="S857">
        <v>919.2</v>
      </c>
      <c r="T857">
        <v>17398.05</v>
      </c>
      <c r="U857" t="s">
        <v>24</v>
      </c>
    </row>
    <row r="858" spans="1:21">
      <c r="A858">
        <v>856</v>
      </c>
      <c r="B858">
        <v>18250</v>
      </c>
      <c r="C858" s="8">
        <v>45036</v>
      </c>
      <c r="D858" t="s">
        <v>20</v>
      </c>
      <c r="E858" t="s">
        <v>879</v>
      </c>
      <c r="F858">
        <v>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8300</v>
      </c>
      <c r="O858">
        <v>2700</v>
      </c>
      <c r="P858">
        <v>600</v>
      </c>
      <c r="Q858">
        <v>3.8</v>
      </c>
      <c r="R858">
        <v>900</v>
      </c>
      <c r="S858">
        <v>31.45</v>
      </c>
      <c r="T858">
        <v>17398.05</v>
      </c>
      <c r="U858" t="s">
        <v>22</v>
      </c>
    </row>
    <row r="859" spans="1:21">
      <c r="A859">
        <v>857</v>
      </c>
      <c r="B859">
        <v>18300</v>
      </c>
      <c r="C859" s="8">
        <v>45022</v>
      </c>
      <c r="D859" t="s">
        <v>20</v>
      </c>
      <c r="E859" t="s">
        <v>880</v>
      </c>
      <c r="F859">
        <v>574</v>
      </c>
      <c r="G859">
        <v>9</v>
      </c>
      <c r="H859">
        <v>1.5929203539823</v>
      </c>
      <c r="I859">
        <v>41</v>
      </c>
      <c r="J859">
        <v>0</v>
      </c>
      <c r="K859">
        <v>896.85</v>
      </c>
      <c r="L859">
        <v>-40.4499999999999</v>
      </c>
      <c r="M859">
        <v>-4.31558732529606</v>
      </c>
      <c r="N859">
        <v>12050</v>
      </c>
      <c r="O859">
        <v>11900</v>
      </c>
      <c r="P859">
        <v>200</v>
      </c>
      <c r="Q859">
        <v>897.45</v>
      </c>
      <c r="R859">
        <v>150</v>
      </c>
      <c r="S859">
        <v>924.9</v>
      </c>
      <c r="T859">
        <v>17398.05</v>
      </c>
      <c r="U859" t="s">
        <v>24</v>
      </c>
    </row>
    <row r="860" spans="1:21">
      <c r="A860">
        <v>858</v>
      </c>
      <c r="B860">
        <v>18300</v>
      </c>
      <c r="C860" s="8">
        <v>45022</v>
      </c>
      <c r="D860" t="s">
        <v>20</v>
      </c>
      <c r="E860" t="s">
        <v>881</v>
      </c>
      <c r="F860">
        <v>16569</v>
      </c>
      <c r="G860">
        <v>7896</v>
      </c>
      <c r="H860">
        <v>91.0411622276029</v>
      </c>
      <c r="I860">
        <v>71229</v>
      </c>
      <c r="J860">
        <v>21.47</v>
      </c>
      <c r="K860">
        <v>0.65</v>
      </c>
      <c r="L860">
        <v>-0.25</v>
      </c>
      <c r="M860">
        <v>-27.7777777777778</v>
      </c>
      <c r="N860">
        <v>285650</v>
      </c>
      <c r="O860">
        <v>86350</v>
      </c>
      <c r="P860">
        <v>8200</v>
      </c>
      <c r="Q860">
        <v>0.6</v>
      </c>
      <c r="R860">
        <v>5950</v>
      </c>
      <c r="S860">
        <v>0.65</v>
      </c>
      <c r="T860">
        <v>17398.05</v>
      </c>
      <c r="U860" t="s">
        <v>22</v>
      </c>
    </row>
    <row r="861" spans="1:21">
      <c r="A861">
        <v>859</v>
      </c>
      <c r="B861">
        <v>18300</v>
      </c>
      <c r="C861" s="8">
        <v>45036</v>
      </c>
      <c r="D861" t="s">
        <v>20</v>
      </c>
      <c r="E861" t="s">
        <v>882</v>
      </c>
      <c r="F861">
        <v>3</v>
      </c>
      <c r="G861">
        <v>3</v>
      </c>
      <c r="H861">
        <v>0</v>
      </c>
      <c r="I861">
        <v>10</v>
      </c>
      <c r="J861">
        <v>11.08</v>
      </c>
      <c r="K861">
        <v>4.55</v>
      </c>
      <c r="L861">
        <v>-59.15</v>
      </c>
      <c r="M861">
        <v>-92.8571428571429</v>
      </c>
      <c r="N861">
        <v>9650</v>
      </c>
      <c r="O861">
        <v>6750</v>
      </c>
      <c r="P861">
        <v>200</v>
      </c>
      <c r="Q861">
        <v>4.2</v>
      </c>
      <c r="R861">
        <v>500</v>
      </c>
      <c r="S861">
        <v>5.35</v>
      </c>
      <c r="T861">
        <v>17398.05</v>
      </c>
      <c r="U861" t="s">
        <v>22</v>
      </c>
    </row>
    <row r="862" spans="1:21">
      <c r="A862">
        <v>860</v>
      </c>
      <c r="B862">
        <v>18300</v>
      </c>
      <c r="C862" s="8">
        <v>45036</v>
      </c>
      <c r="D862" t="s">
        <v>20</v>
      </c>
      <c r="E862" t="s">
        <v>883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1750</v>
      </c>
      <c r="O862">
        <v>1750</v>
      </c>
      <c r="P862">
        <v>1750</v>
      </c>
      <c r="Q862">
        <v>746.9</v>
      </c>
      <c r="R862">
        <v>1750</v>
      </c>
      <c r="S862">
        <v>973.85</v>
      </c>
      <c r="T862">
        <v>17398.05</v>
      </c>
      <c r="U862" t="s">
        <v>24</v>
      </c>
    </row>
    <row r="863" spans="1:21">
      <c r="A863">
        <v>861</v>
      </c>
      <c r="B863">
        <v>18300</v>
      </c>
      <c r="C863" s="8">
        <v>45043</v>
      </c>
      <c r="D863" t="s">
        <v>20</v>
      </c>
      <c r="E863" t="s">
        <v>884</v>
      </c>
      <c r="F863">
        <v>1022</v>
      </c>
      <c r="G863">
        <v>-3</v>
      </c>
      <c r="H863">
        <v>-0.292682926829268</v>
      </c>
      <c r="I863">
        <v>43</v>
      </c>
      <c r="J863">
        <v>0</v>
      </c>
      <c r="K863">
        <v>830.15</v>
      </c>
      <c r="L863">
        <v>-34</v>
      </c>
      <c r="M863">
        <v>-3.93450211190187</v>
      </c>
      <c r="N863">
        <v>6550</v>
      </c>
      <c r="O863">
        <v>5700</v>
      </c>
      <c r="P863">
        <v>150</v>
      </c>
      <c r="Q863">
        <v>821.3</v>
      </c>
      <c r="R863">
        <v>350</v>
      </c>
      <c r="S863">
        <v>840.5</v>
      </c>
      <c r="T863">
        <v>17398.05</v>
      </c>
      <c r="U863" t="s">
        <v>24</v>
      </c>
    </row>
    <row r="864" spans="1:21">
      <c r="A864">
        <v>862</v>
      </c>
      <c r="B864">
        <v>18300</v>
      </c>
      <c r="C864" s="8">
        <v>45043</v>
      </c>
      <c r="D864" t="s">
        <v>20</v>
      </c>
      <c r="E864" t="s">
        <v>885</v>
      </c>
      <c r="F864">
        <v>9533</v>
      </c>
      <c r="G864">
        <v>775</v>
      </c>
      <c r="H864">
        <v>8.84905229504453</v>
      </c>
      <c r="I864">
        <v>11856</v>
      </c>
      <c r="J864">
        <v>10.2</v>
      </c>
      <c r="K864">
        <v>8.9</v>
      </c>
      <c r="L864">
        <v>-3.5</v>
      </c>
      <c r="M864">
        <v>-28.2258064516129</v>
      </c>
      <c r="N864">
        <v>36750</v>
      </c>
      <c r="O864">
        <v>12400</v>
      </c>
      <c r="P864">
        <v>50</v>
      </c>
      <c r="Q864">
        <v>8.15</v>
      </c>
      <c r="R864">
        <v>200</v>
      </c>
      <c r="S864">
        <v>10</v>
      </c>
      <c r="T864">
        <v>17398.05</v>
      </c>
      <c r="U864" t="s">
        <v>22</v>
      </c>
    </row>
    <row r="865" spans="1:21">
      <c r="A865">
        <v>863</v>
      </c>
      <c r="B865">
        <v>18300</v>
      </c>
      <c r="C865" s="8">
        <v>45050</v>
      </c>
      <c r="D865" t="s">
        <v>20</v>
      </c>
      <c r="E865" t="s">
        <v>886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4300</v>
      </c>
      <c r="O865">
        <v>700</v>
      </c>
      <c r="P865">
        <v>50</v>
      </c>
      <c r="Q865">
        <v>8.25</v>
      </c>
      <c r="R865">
        <v>200</v>
      </c>
      <c r="S865">
        <v>67.1</v>
      </c>
      <c r="T865">
        <v>17398.05</v>
      </c>
      <c r="U865" t="s">
        <v>22</v>
      </c>
    </row>
    <row r="866" spans="1:21">
      <c r="A866">
        <v>864</v>
      </c>
      <c r="B866">
        <v>18300</v>
      </c>
      <c r="C866" s="8">
        <v>45071</v>
      </c>
      <c r="D866" t="s">
        <v>20</v>
      </c>
      <c r="E866" t="s">
        <v>887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1550</v>
      </c>
      <c r="O866">
        <v>3900</v>
      </c>
      <c r="P866">
        <v>50</v>
      </c>
      <c r="Q866">
        <v>29.6</v>
      </c>
      <c r="R866">
        <v>600</v>
      </c>
      <c r="S866">
        <v>87.65</v>
      </c>
      <c r="T866">
        <v>17398.05</v>
      </c>
      <c r="U866" t="s">
        <v>22</v>
      </c>
    </row>
    <row r="867" spans="1:21">
      <c r="A867">
        <v>865</v>
      </c>
      <c r="B867">
        <v>18300</v>
      </c>
      <c r="C867" s="8">
        <v>45071</v>
      </c>
      <c r="D867" t="s">
        <v>20</v>
      </c>
      <c r="E867" t="s">
        <v>888</v>
      </c>
      <c r="F867">
        <v>74</v>
      </c>
      <c r="G867">
        <v>3</v>
      </c>
      <c r="H867">
        <v>4.22535211267606</v>
      </c>
      <c r="I867">
        <v>7</v>
      </c>
      <c r="J867">
        <v>0</v>
      </c>
      <c r="K867">
        <v>800.25</v>
      </c>
      <c r="L867">
        <v>-41.1</v>
      </c>
      <c r="M867">
        <v>-4.88500623997148</v>
      </c>
      <c r="N867">
        <v>4000</v>
      </c>
      <c r="O867">
        <v>1800</v>
      </c>
      <c r="P867">
        <v>400</v>
      </c>
      <c r="Q867">
        <v>800.25</v>
      </c>
      <c r="R867">
        <v>50</v>
      </c>
      <c r="S867">
        <v>1054.25</v>
      </c>
      <c r="T867">
        <v>17398.05</v>
      </c>
      <c r="U867" t="s">
        <v>24</v>
      </c>
    </row>
    <row r="868" spans="1:21">
      <c r="A868">
        <v>866</v>
      </c>
      <c r="B868">
        <v>18300</v>
      </c>
      <c r="C868" s="8">
        <v>45106</v>
      </c>
      <c r="D868" t="s">
        <v>20</v>
      </c>
      <c r="E868" t="s">
        <v>889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1600</v>
      </c>
      <c r="P868">
        <v>0</v>
      </c>
      <c r="Q868">
        <v>0</v>
      </c>
      <c r="R868">
        <v>100</v>
      </c>
      <c r="S868">
        <v>245</v>
      </c>
      <c r="T868">
        <v>17398.05</v>
      </c>
      <c r="U868" t="s">
        <v>22</v>
      </c>
    </row>
    <row r="869" spans="1:21">
      <c r="A869">
        <v>867</v>
      </c>
      <c r="B869">
        <v>18300</v>
      </c>
      <c r="C869" s="8">
        <v>45106</v>
      </c>
      <c r="D869" t="s">
        <v>20</v>
      </c>
      <c r="E869" t="s">
        <v>890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50</v>
      </c>
      <c r="O869">
        <v>0</v>
      </c>
      <c r="P869">
        <v>50</v>
      </c>
      <c r="Q869">
        <v>573</v>
      </c>
      <c r="R869">
        <v>0</v>
      </c>
      <c r="S869">
        <v>0</v>
      </c>
      <c r="T869">
        <v>17398.05</v>
      </c>
      <c r="U869" t="s">
        <v>24</v>
      </c>
    </row>
    <row r="870" spans="1:21">
      <c r="A870">
        <v>868</v>
      </c>
      <c r="B870">
        <v>18300</v>
      </c>
      <c r="C870" s="8">
        <v>45029</v>
      </c>
      <c r="D870" t="s">
        <v>20</v>
      </c>
      <c r="E870" t="s">
        <v>891</v>
      </c>
      <c r="F870">
        <v>2503</v>
      </c>
      <c r="G870">
        <v>1119</v>
      </c>
      <c r="H870">
        <v>80.8526011560694</v>
      </c>
      <c r="I870">
        <v>7372</v>
      </c>
      <c r="J870">
        <v>12.8</v>
      </c>
      <c r="K870">
        <v>1.55</v>
      </c>
      <c r="L870">
        <v>-1.2</v>
      </c>
      <c r="M870">
        <v>-43.6363636363636</v>
      </c>
      <c r="N870">
        <v>21150</v>
      </c>
      <c r="O870">
        <v>57300</v>
      </c>
      <c r="P870">
        <v>650</v>
      </c>
      <c r="Q870">
        <v>1.55</v>
      </c>
      <c r="R870">
        <v>200</v>
      </c>
      <c r="S870">
        <v>1.6</v>
      </c>
      <c r="T870">
        <v>17398.05</v>
      </c>
      <c r="U870" t="s">
        <v>22</v>
      </c>
    </row>
    <row r="871" spans="1:21">
      <c r="A871">
        <v>869</v>
      </c>
      <c r="B871">
        <v>18300</v>
      </c>
      <c r="C871" s="8">
        <v>45029</v>
      </c>
      <c r="D871" t="s">
        <v>20</v>
      </c>
      <c r="E871" t="s">
        <v>892</v>
      </c>
      <c r="F871">
        <v>2</v>
      </c>
      <c r="G871">
        <v>2</v>
      </c>
      <c r="H871">
        <v>0</v>
      </c>
      <c r="I871">
        <v>4</v>
      </c>
      <c r="J871">
        <v>0</v>
      </c>
      <c r="K871">
        <v>933.85</v>
      </c>
      <c r="L871">
        <v>162.05</v>
      </c>
      <c r="M871">
        <v>20.9963721171288</v>
      </c>
      <c r="N871">
        <v>4750</v>
      </c>
      <c r="O871">
        <v>4750</v>
      </c>
      <c r="P871">
        <v>150</v>
      </c>
      <c r="Q871">
        <v>864.9</v>
      </c>
      <c r="R871">
        <v>150</v>
      </c>
      <c r="S871">
        <v>905.85</v>
      </c>
      <c r="T871">
        <v>17398.05</v>
      </c>
      <c r="U871" t="s">
        <v>24</v>
      </c>
    </row>
    <row r="872" spans="1:21">
      <c r="A872">
        <v>870</v>
      </c>
      <c r="B872">
        <v>18350</v>
      </c>
      <c r="C872" s="8">
        <v>45022</v>
      </c>
      <c r="D872" t="s">
        <v>20</v>
      </c>
      <c r="E872" t="s">
        <v>893</v>
      </c>
      <c r="F872">
        <v>1556</v>
      </c>
      <c r="G872">
        <v>247</v>
      </c>
      <c r="H872">
        <v>18.8693659281895</v>
      </c>
      <c r="I872">
        <v>25698</v>
      </c>
      <c r="J872">
        <v>22.08</v>
      </c>
      <c r="K872">
        <v>0.5</v>
      </c>
      <c r="L872">
        <v>-0.45</v>
      </c>
      <c r="M872">
        <v>-47.3684210526316</v>
      </c>
      <c r="N872">
        <v>119850</v>
      </c>
      <c r="O872">
        <v>51000</v>
      </c>
      <c r="P872">
        <v>3450</v>
      </c>
      <c r="Q872">
        <v>0.5</v>
      </c>
      <c r="R872">
        <v>50</v>
      </c>
      <c r="S872">
        <v>0.75</v>
      </c>
      <c r="T872">
        <v>17398.05</v>
      </c>
      <c r="U872" t="s">
        <v>22</v>
      </c>
    </row>
    <row r="873" spans="1:21">
      <c r="A873">
        <v>871</v>
      </c>
      <c r="B873">
        <v>18350</v>
      </c>
      <c r="C873" s="8">
        <v>45022</v>
      </c>
      <c r="D873" t="s">
        <v>20</v>
      </c>
      <c r="E873" t="s">
        <v>894</v>
      </c>
      <c r="F873">
        <v>16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9950</v>
      </c>
      <c r="O873">
        <v>9950</v>
      </c>
      <c r="P873">
        <v>150</v>
      </c>
      <c r="Q873">
        <v>933.55</v>
      </c>
      <c r="R873">
        <v>1850</v>
      </c>
      <c r="S873">
        <v>957.1</v>
      </c>
      <c r="T873">
        <v>17398.05</v>
      </c>
      <c r="U873" t="s">
        <v>24</v>
      </c>
    </row>
    <row r="874" spans="1:21">
      <c r="A874">
        <v>872</v>
      </c>
      <c r="B874">
        <v>18350</v>
      </c>
      <c r="C874" s="8">
        <v>45029</v>
      </c>
      <c r="D874" t="s">
        <v>20</v>
      </c>
      <c r="E874" t="s">
        <v>895</v>
      </c>
      <c r="F874">
        <v>3</v>
      </c>
      <c r="G874">
        <v>3</v>
      </c>
      <c r="H874">
        <v>0</v>
      </c>
      <c r="I874">
        <v>5</v>
      </c>
      <c r="J874">
        <v>27.93</v>
      </c>
      <c r="K874">
        <v>957.25</v>
      </c>
      <c r="L874">
        <v>149.25</v>
      </c>
      <c r="M874">
        <v>18.4715346534653</v>
      </c>
      <c r="N874">
        <v>5350</v>
      </c>
      <c r="O874">
        <v>5650</v>
      </c>
      <c r="P874">
        <v>1500</v>
      </c>
      <c r="Q874">
        <v>818.85</v>
      </c>
      <c r="R874">
        <v>450</v>
      </c>
      <c r="S874">
        <v>957.05</v>
      </c>
      <c r="T874">
        <v>17398.05</v>
      </c>
      <c r="U874" t="s">
        <v>24</v>
      </c>
    </row>
    <row r="875" spans="1:21">
      <c r="A875">
        <v>873</v>
      </c>
      <c r="B875">
        <v>18350</v>
      </c>
      <c r="C875" s="8">
        <v>45029</v>
      </c>
      <c r="D875" t="s">
        <v>20</v>
      </c>
      <c r="E875" t="s">
        <v>896</v>
      </c>
      <c r="F875">
        <v>234</v>
      </c>
      <c r="G875">
        <v>117</v>
      </c>
      <c r="H875">
        <v>100</v>
      </c>
      <c r="I875">
        <v>442</v>
      </c>
      <c r="J875">
        <v>0</v>
      </c>
      <c r="K875">
        <v>1.5</v>
      </c>
      <c r="L875">
        <v>-0.95</v>
      </c>
      <c r="M875">
        <v>-38.7755102040816</v>
      </c>
      <c r="N875">
        <v>25950</v>
      </c>
      <c r="O875">
        <v>37500</v>
      </c>
      <c r="P875">
        <v>1200</v>
      </c>
      <c r="Q875">
        <v>1.5</v>
      </c>
      <c r="R875">
        <v>800</v>
      </c>
      <c r="S875">
        <v>2</v>
      </c>
      <c r="T875">
        <v>17398.05</v>
      </c>
      <c r="U875" t="s">
        <v>22</v>
      </c>
    </row>
    <row r="876" spans="1:21">
      <c r="A876">
        <v>874</v>
      </c>
      <c r="B876">
        <v>18350</v>
      </c>
      <c r="C876" s="8">
        <v>45036</v>
      </c>
      <c r="D876" t="s">
        <v>20</v>
      </c>
      <c r="E876" t="s">
        <v>897</v>
      </c>
      <c r="F876">
        <v>5</v>
      </c>
      <c r="G876">
        <v>5</v>
      </c>
      <c r="H876">
        <v>0</v>
      </c>
      <c r="I876">
        <v>20</v>
      </c>
      <c r="J876">
        <v>0</v>
      </c>
      <c r="K876">
        <v>4.95</v>
      </c>
      <c r="L876">
        <v>-53.05</v>
      </c>
      <c r="M876">
        <v>-91.4655172413793</v>
      </c>
      <c r="N876">
        <v>12050</v>
      </c>
      <c r="O876">
        <v>5500</v>
      </c>
      <c r="P876">
        <v>600</v>
      </c>
      <c r="Q876">
        <v>3.5</v>
      </c>
      <c r="R876">
        <v>200</v>
      </c>
      <c r="S876">
        <v>8</v>
      </c>
      <c r="T876">
        <v>17398.05</v>
      </c>
      <c r="U876" t="s">
        <v>22</v>
      </c>
    </row>
    <row r="877" spans="1:21">
      <c r="A877">
        <v>875</v>
      </c>
      <c r="B877">
        <v>18350</v>
      </c>
      <c r="C877" s="8">
        <v>45036</v>
      </c>
      <c r="D877" t="s">
        <v>20</v>
      </c>
      <c r="E877" t="s">
        <v>898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1750</v>
      </c>
      <c r="O877">
        <v>1750</v>
      </c>
      <c r="P877">
        <v>1750</v>
      </c>
      <c r="Q877">
        <v>792.45</v>
      </c>
      <c r="R877">
        <v>1750</v>
      </c>
      <c r="S877">
        <v>1027.15</v>
      </c>
      <c r="T877">
        <v>17398.05</v>
      </c>
      <c r="U877" t="s">
        <v>24</v>
      </c>
    </row>
    <row r="878" spans="1:21">
      <c r="A878">
        <v>876</v>
      </c>
      <c r="B878">
        <v>18350</v>
      </c>
      <c r="C878" s="8">
        <v>45043</v>
      </c>
      <c r="D878" t="s">
        <v>20</v>
      </c>
      <c r="E878" t="s">
        <v>899</v>
      </c>
      <c r="F878">
        <v>157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4550</v>
      </c>
      <c r="O878">
        <v>4600</v>
      </c>
      <c r="P878">
        <v>1750</v>
      </c>
      <c r="Q878">
        <v>816.4</v>
      </c>
      <c r="R878">
        <v>50</v>
      </c>
      <c r="S878">
        <v>960.55</v>
      </c>
      <c r="T878">
        <v>17398.05</v>
      </c>
      <c r="U878" t="s">
        <v>24</v>
      </c>
    </row>
    <row r="879" spans="1:21">
      <c r="A879">
        <v>877</v>
      </c>
      <c r="B879">
        <v>18350</v>
      </c>
      <c r="C879" s="8">
        <v>45043</v>
      </c>
      <c r="D879" t="s">
        <v>20</v>
      </c>
      <c r="E879" t="s">
        <v>900</v>
      </c>
      <c r="F879">
        <v>619</v>
      </c>
      <c r="G879">
        <v>86</v>
      </c>
      <c r="H879">
        <v>16.1350844277674</v>
      </c>
      <c r="I879">
        <v>1003</v>
      </c>
      <c r="J879">
        <v>10.47</v>
      </c>
      <c r="K879">
        <v>8.05</v>
      </c>
      <c r="L879">
        <v>-2.85</v>
      </c>
      <c r="M879">
        <v>-26.1467889908257</v>
      </c>
      <c r="N879">
        <v>28950</v>
      </c>
      <c r="O879">
        <v>1750</v>
      </c>
      <c r="P879">
        <v>600</v>
      </c>
      <c r="Q879">
        <v>7.4</v>
      </c>
      <c r="R879">
        <v>1750</v>
      </c>
      <c r="S879">
        <v>21.8</v>
      </c>
      <c r="T879">
        <v>17398.05</v>
      </c>
      <c r="U879" t="s">
        <v>22</v>
      </c>
    </row>
    <row r="880" spans="1:21">
      <c r="A880">
        <v>878</v>
      </c>
      <c r="B880">
        <v>18350</v>
      </c>
      <c r="C880" s="8">
        <v>45050</v>
      </c>
      <c r="D880" t="s">
        <v>20</v>
      </c>
      <c r="E880" t="s">
        <v>901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1600</v>
      </c>
      <c r="O880">
        <v>300</v>
      </c>
      <c r="P880">
        <v>50</v>
      </c>
      <c r="Q880">
        <v>6.4</v>
      </c>
      <c r="R880">
        <v>300</v>
      </c>
      <c r="S880">
        <v>66.95</v>
      </c>
      <c r="T880">
        <v>17398.05</v>
      </c>
      <c r="U880" t="s">
        <v>22</v>
      </c>
    </row>
    <row r="881" spans="1:21">
      <c r="A881">
        <v>879</v>
      </c>
      <c r="B881">
        <v>18350</v>
      </c>
      <c r="C881" s="8">
        <v>45071</v>
      </c>
      <c r="D881" t="s">
        <v>20</v>
      </c>
      <c r="E881" t="s">
        <v>902</v>
      </c>
      <c r="F881">
        <v>7</v>
      </c>
      <c r="G881">
        <v>6</v>
      </c>
      <c r="H881">
        <v>600</v>
      </c>
      <c r="I881">
        <v>8</v>
      </c>
      <c r="J881">
        <v>15.31</v>
      </c>
      <c r="K881">
        <v>843.4</v>
      </c>
      <c r="L881">
        <v>-39.75</v>
      </c>
      <c r="M881">
        <v>-4.50093415614562</v>
      </c>
      <c r="N881">
        <v>3600</v>
      </c>
      <c r="O881">
        <v>1800</v>
      </c>
      <c r="P881">
        <v>50</v>
      </c>
      <c r="Q881">
        <v>755.55</v>
      </c>
      <c r="R881">
        <v>50</v>
      </c>
      <c r="S881">
        <v>1102.6</v>
      </c>
      <c r="T881">
        <v>17398.05</v>
      </c>
      <c r="U881" t="s">
        <v>24</v>
      </c>
    </row>
    <row r="882" spans="1:21">
      <c r="A882">
        <v>880</v>
      </c>
      <c r="B882">
        <v>18350</v>
      </c>
      <c r="C882" s="8">
        <v>45071</v>
      </c>
      <c r="D882" t="s">
        <v>20</v>
      </c>
      <c r="E882" t="s">
        <v>903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1550</v>
      </c>
      <c r="O882">
        <v>1750</v>
      </c>
      <c r="P882">
        <v>50</v>
      </c>
      <c r="Q882">
        <v>25.3</v>
      </c>
      <c r="R882">
        <v>1750</v>
      </c>
      <c r="S882">
        <v>134.2</v>
      </c>
      <c r="T882">
        <v>17398.05</v>
      </c>
      <c r="U882" t="s">
        <v>22</v>
      </c>
    </row>
    <row r="883" spans="1:21">
      <c r="A883">
        <v>881</v>
      </c>
      <c r="B883">
        <v>18350</v>
      </c>
      <c r="C883" s="8">
        <v>45106</v>
      </c>
      <c r="D883" t="s">
        <v>20</v>
      </c>
      <c r="E883" t="s">
        <v>904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400</v>
      </c>
      <c r="O883">
        <v>0</v>
      </c>
      <c r="P883">
        <v>300</v>
      </c>
      <c r="Q883">
        <v>606.1</v>
      </c>
      <c r="R883">
        <v>0</v>
      </c>
      <c r="S883">
        <v>0</v>
      </c>
      <c r="T883">
        <v>17398.05</v>
      </c>
      <c r="U883" t="s">
        <v>24</v>
      </c>
    </row>
    <row r="884" spans="1:21">
      <c r="A884">
        <v>882</v>
      </c>
      <c r="B884">
        <v>18400</v>
      </c>
      <c r="C884" s="8">
        <v>45022</v>
      </c>
      <c r="D884" t="s">
        <v>20</v>
      </c>
      <c r="E884" t="s">
        <v>905</v>
      </c>
      <c r="F884">
        <v>6552</v>
      </c>
      <c r="G884">
        <v>-275</v>
      </c>
      <c r="H884">
        <v>-4.02812362677604</v>
      </c>
      <c r="I884">
        <v>43635</v>
      </c>
      <c r="J884">
        <v>22.84</v>
      </c>
      <c r="K884">
        <v>0.45</v>
      </c>
      <c r="L884">
        <v>-0.4</v>
      </c>
      <c r="M884">
        <v>-47.0588235294118</v>
      </c>
      <c r="N884">
        <v>327750</v>
      </c>
      <c r="O884">
        <v>109850</v>
      </c>
      <c r="P884">
        <v>208800</v>
      </c>
      <c r="Q884">
        <v>0.45</v>
      </c>
      <c r="R884">
        <v>22450</v>
      </c>
      <c r="S884">
        <v>0.5</v>
      </c>
      <c r="T884">
        <v>17398.05</v>
      </c>
      <c r="U884" t="s">
        <v>22</v>
      </c>
    </row>
    <row r="885" spans="1:21">
      <c r="A885">
        <v>883</v>
      </c>
      <c r="B885">
        <v>18400</v>
      </c>
      <c r="C885" s="8">
        <v>45022</v>
      </c>
      <c r="D885" t="s">
        <v>20</v>
      </c>
      <c r="E885" t="s">
        <v>906</v>
      </c>
      <c r="F885">
        <v>335</v>
      </c>
      <c r="G885">
        <v>93</v>
      </c>
      <c r="H885">
        <v>38.4297520661157</v>
      </c>
      <c r="I885">
        <v>207</v>
      </c>
      <c r="J885">
        <v>0</v>
      </c>
      <c r="K885">
        <v>998.45</v>
      </c>
      <c r="L885">
        <v>-51.75</v>
      </c>
      <c r="M885">
        <v>-4.92763283184155</v>
      </c>
      <c r="N885">
        <v>12000</v>
      </c>
      <c r="O885">
        <v>11050</v>
      </c>
      <c r="P885">
        <v>400</v>
      </c>
      <c r="Q885">
        <v>996.5</v>
      </c>
      <c r="R885">
        <v>200</v>
      </c>
      <c r="S885">
        <v>1003.85</v>
      </c>
      <c r="T885">
        <v>17398.05</v>
      </c>
      <c r="U885" t="s">
        <v>24</v>
      </c>
    </row>
    <row r="886" spans="1:21">
      <c r="A886">
        <v>884</v>
      </c>
      <c r="B886">
        <v>18400</v>
      </c>
      <c r="C886" s="8">
        <v>45029</v>
      </c>
      <c r="D886" t="s">
        <v>20</v>
      </c>
      <c r="E886" t="s">
        <v>907</v>
      </c>
      <c r="F886">
        <v>30</v>
      </c>
      <c r="G886">
        <v>29</v>
      </c>
      <c r="H886">
        <v>2900</v>
      </c>
      <c r="I886">
        <v>35</v>
      </c>
      <c r="J886">
        <v>0</v>
      </c>
      <c r="K886">
        <v>1035</v>
      </c>
      <c r="L886">
        <v>35</v>
      </c>
      <c r="M886">
        <v>3.5</v>
      </c>
      <c r="N886">
        <v>5000</v>
      </c>
      <c r="O886">
        <v>4750</v>
      </c>
      <c r="P886">
        <v>200</v>
      </c>
      <c r="Q886">
        <v>953.55</v>
      </c>
      <c r="R886">
        <v>200</v>
      </c>
      <c r="S886">
        <v>1000.2</v>
      </c>
      <c r="T886">
        <v>17398.05</v>
      </c>
      <c r="U886" t="s">
        <v>24</v>
      </c>
    </row>
    <row r="887" spans="1:21">
      <c r="A887">
        <v>885</v>
      </c>
      <c r="B887">
        <v>18400</v>
      </c>
      <c r="C887" s="8">
        <v>45029</v>
      </c>
      <c r="D887" t="s">
        <v>20</v>
      </c>
      <c r="E887" t="s">
        <v>908</v>
      </c>
      <c r="F887">
        <v>1134</v>
      </c>
      <c r="G887">
        <v>612</v>
      </c>
      <c r="H887">
        <v>117.241379310345</v>
      </c>
      <c r="I887">
        <v>4042</v>
      </c>
      <c r="J887">
        <v>13.82</v>
      </c>
      <c r="K887">
        <v>1.3</v>
      </c>
      <c r="L887">
        <v>-0.85</v>
      </c>
      <c r="M887">
        <v>-39.5348837209302</v>
      </c>
      <c r="N887">
        <v>26950</v>
      </c>
      <c r="O887">
        <v>65500</v>
      </c>
      <c r="P887">
        <v>2400</v>
      </c>
      <c r="Q887">
        <v>1.3</v>
      </c>
      <c r="R887">
        <v>7400</v>
      </c>
      <c r="S887">
        <v>1.55</v>
      </c>
      <c r="T887">
        <v>17398.05</v>
      </c>
      <c r="U887" t="s">
        <v>22</v>
      </c>
    </row>
    <row r="888" spans="1:21">
      <c r="A888">
        <v>886</v>
      </c>
      <c r="B888">
        <v>18400</v>
      </c>
      <c r="C888" s="8">
        <v>45043</v>
      </c>
      <c r="D888" t="s">
        <v>20</v>
      </c>
      <c r="E888" t="s">
        <v>909</v>
      </c>
      <c r="F888">
        <v>8192</v>
      </c>
      <c r="G888">
        <v>313</v>
      </c>
      <c r="H888">
        <v>3.97258535347125</v>
      </c>
      <c r="I888">
        <v>5262</v>
      </c>
      <c r="J888">
        <v>0</v>
      </c>
      <c r="K888">
        <v>6.8</v>
      </c>
      <c r="L888">
        <v>-2.75</v>
      </c>
      <c r="M888">
        <v>-28.7958115183246</v>
      </c>
      <c r="N888">
        <v>34450</v>
      </c>
      <c r="O888">
        <v>16900</v>
      </c>
      <c r="P888">
        <v>1700</v>
      </c>
      <c r="Q888">
        <v>6.8</v>
      </c>
      <c r="R888">
        <v>400</v>
      </c>
      <c r="S888">
        <v>6.85</v>
      </c>
      <c r="T888">
        <v>17398.05</v>
      </c>
      <c r="U888" t="s">
        <v>22</v>
      </c>
    </row>
    <row r="889" spans="1:21">
      <c r="A889">
        <v>887</v>
      </c>
      <c r="B889">
        <v>18400</v>
      </c>
      <c r="C889" s="8">
        <v>45043</v>
      </c>
      <c r="D889" t="s">
        <v>20</v>
      </c>
      <c r="E889" t="s">
        <v>910</v>
      </c>
      <c r="F889">
        <v>1036</v>
      </c>
      <c r="G889">
        <v>-6</v>
      </c>
      <c r="H889">
        <v>-0.575815738963532</v>
      </c>
      <c r="I889">
        <v>46</v>
      </c>
      <c r="J889">
        <v>0</v>
      </c>
      <c r="K889">
        <v>919.75</v>
      </c>
      <c r="L889">
        <v>-43.1</v>
      </c>
      <c r="M889">
        <v>-4.47629433452771</v>
      </c>
      <c r="N889">
        <v>5100</v>
      </c>
      <c r="O889">
        <v>5500</v>
      </c>
      <c r="P889">
        <v>550</v>
      </c>
      <c r="Q889">
        <v>922.85</v>
      </c>
      <c r="R889">
        <v>150</v>
      </c>
      <c r="S889">
        <v>936.45</v>
      </c>
      <c r="T889">
        <v>17398.05</v>
      </c>
      <c r="U889" t="s">
        <v>24</v>
      </c>
    </row>
    <row r="890" spans="1:21">
      <c r="A890">
        <v>888</v>
      </c>
      <c r="B890">
        <v>18400</v>
      </c>
      <c r="C890" s="8">
        <v>45050</v>
      </c>
      <c r="D890" t="s">
        <v>20</v>
      </c>
      <c r="E890" t="s">
        <v>911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3400</v>
      </c>
      <c r="O890">
        <v>400</v>
      </c>
      <c r="P890">
        <v>50</v>
      </c>
      <c r="Q890">
        <v>5.55</v>
      </c>
      <c r="R890">
        <v>100</v>
      </c>
      <c r="S890">
        <v>56.5</v>
      </c>
      <c r="T890">
        <v>17398.05</v>
      </c>
      <c r="U890" t="s">
        <v>22</v>
      </c>
    </row>
    <row r="891" spans="1:21">
      <c r="A891">
        <v>889</v>
      </c>
      <c r="B891">
        <v>18400</v>
      </c>
      <c r="C891" s="8">
        <v>45071</v>
      </c>
      <c r="D891" t="s">
        <v>20</v>
      </c>
      <c r="E891" t="s">
        <v>912</v>
      </c>
      <c r="F891">
        <v>1450</v>
      </c>
      <c r="G891">
        <v>230</v>
      </c>
      <c r="H891">
        <v>18.8524590163934</v>
      </c>
      <c r="I891">
        <v>1489</v>
      </c>
      <c r="J891">
        <v>9.64</v>
      </c>
      <c r="K891">
        <v>40.1</v>
      </c>
      <c r="L891">
        <v>-0.600000000000001</v>
      </c>
      <c r="M891">
        <v>-1.47420147420148</v>
      </c>
      <c r="N891">
        <v>22250</v>
      </c>
      <c r="O891">
        <v>2650</v>
      </c>
      <c r="P891">
        <v>1200</v>
      </c>
      <c r="Q891">
        <v>40.2</v>
      </c>
      <c r="R891">
        <v>100</v>
      </c>
      <c r="S891">
        <v>41</v>
      </c>
      <c r="T891">
        <v>17398.05</v>
      </c>
      <c r="U891" t="s">
        <v>22</v>
      </c>
    </row>
    <row r="892" spans="1:21">
      <c r="A892">
        <v>890</v>
      </c>
      <c r="B892">
        <v>18400</v>
      </c>
      <c r="C892" s="8">
        <v>45071</v>
      </c>
      <c r="D892" t="s">
        <v>20</v>
      </c>
      <c r="E892" t="s">
        <v>913</v>
      </c>
      <c r="F892">
        <v>71</v>
      </c>
      <c r="G892">
        <v>1</v>
      </c>
      <c r="H892">
        <v>1.42857142857143</v>
      </c>
      <c r="I892">
        <v>2</v>
      </c>
      <c r="J892">
        <v>0</v>
      </c>
      <c r="K892">
        <v>957.85</v>
      </c>
      <c r="L892">
        <v>12.4</v>
      </c>
      <c r="M892">
        <v>1.31154476704215</v>
      </c>
      <c r="N892">
        <v>5150</v>
      </c>
      <c r="O892">
        <v>4950</v>
      </c>
      <c r="P892">
        <v>150</v>
      </c>
      <c r="Q892">
        <v>866.7</v>
      </c>
      <c r="R892">
        <v>1200</v>
      </c>
      <c r="S892">
        <v>914.25</v>
      </c>
      <c r="T892">
        <v>17398.05</v>
      </c>
      <c r="U892" t="s">
        <v>24</v>
      </c>
    </row>
    <row r="893" spans="1:21">
      <c r="A893">
        <v>891</v>
      </c>
      <c r="B893">
        <v>18400</v>
      </c>
      <c r="C893" s="8">
        <v>45106</v>
      </c>
      <c r="D893" t="s">
        <v>20</v>
      </c>
      <c r="E893" t="s">
        <v>914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550</v>
      </c>
      <c r="O893">
        <v>0</v>
      </c>
      <c r="P893">
        <v>450</v>
      </c>
      <c r="Q893">
        <v>665.15</v>
      </c>
      <c r="R893">
        <v>0</v>
      </c>
      <c r="S893">
        <v>0</v>
      </c>
      <c r="T893">
        <v>17398.05</v>
      </c>
      <c r="U893" t="s">
        <v>24</v>
      </c>
    </row>
    <row r="894" spans="1:21">
      <c r="A894">
        <v>892</v>
      </c>
      <c r="B894">
        <v>18400</v>
      </c>
      <c r="C894" s="8">
        <v>45106</v>
      </c>
      <c r="D894" t="s">
        <v>20</v>
      </c>
      <c r="E894" t="s">
        <v>915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1700</v>
      </c>
      <c r="P894">
        <v>0</v>
      </c>
      <c r="Q894">
        <v>0</v>
      </c>
      <c r="R894">
        <v>100</v>
      </c>
      <c r="S894">
        <v>242.95</v>
      </c>
      <c r="T894">
        <v>17398.05</v>
      </c>
      <c r="U894" t="s">
        <v>22</v>
      </c>
    </row>
    <row r="895" spans="1:21">
      <c r="A895">
        <v>893</v>
      </c>
      <c r="B895">
        <v>18400</v>
      </c>
      <c r="C895" s="8">
        <v>45036</v>
      </c>
      <c r="D895" t="s">
        <v>20</v>
      </c>
      <c r="E895" t="s">
        <v>916</v>
      </c>
      <c r="F895">
        <v>34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13600</v>
      </c>
      <c r="O895">
        <v>5550</v>
      </c>
      <c r="P895">
        <v>600</v>
      </c>
      <c r="Q895">
        <v>4.5</v>
      </c>
      <c r="R895">
        <v>200</v>
      </c>
      <c r="S895">
        <v>9.05</v>
      </c>
      <c r="T895">
        <v>17398.05</v>
      </c>
      <c r="U895" t="s">
        <v>22</v>
      </c>
    </row>
    <row r="896" spans="1:21">
      <c r="A896">
        <v>894</v>
      </c>
      <c r="B896">
        <v>18400</v>
      </c>
      <c r="C896" s="8">
        <v>45036</v>
      </c>
      <c r="D896" t="s">
        <v>20</v>
      </c>
      <c r="E896" t="s">
        <v>917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1750</v>
      </c>
      <c r="O896">
        <v>1750</v>
      </c>
      <c r="P896">
        <v>1750</v>
      </c>
      <c r="Q896">
        <v>864.1</v>
      </c>
      <c r="R896">
        <v>1750</v>
      </c>
      <c r="S896">
        <v>1081.85</v>
      </c>
      <c r="T896">
        <v>17398.05</v>
      </c>
      <c r="U896" t="s">
        <v>24</v>
      </c>
    </row>
    <row r="897" spans="1:21">
      <c r="A897">
        <v>895</v>
      </c>
      <c r="B897">
        <v>18450</v>
      </c>
      <c r="C897" s="8">
        <v>45029</v>
      </c>
      <c r="D897" t="s">
        <v>20</v>
      </c>
      <c r="E897" t="s">
        <v>918</v>
      </c>
      <c r="F897">
        <v>85</v>
      </c>
      <c r="G897">
        <v>-18</v>
      </c>
      <c r="H897">
        <v>-17.4757281553398</v>
      </c>
      <c r="I897">
        <v>199</v>
      </c>
      <c r="J897">
        <v>14.8</v>
      </c>
      <c r="K897">
        <v>1.7</v>
      </c>
      <c r="L897">
        <v>-0.7</v>
      </c>
      <c r="M897">
        <v>-29.1666666666667</v>
      </c>
      <c r="N897">
        <v>18700</v>
      </c>
      <c r="O897">
        <v>33100</v>
      </c>
      <c r="P897">
        <v>350</v>
      </c>
      <c r="Q897">
        <v>1.6</v>
      </c>
      <c r="R897">
        <v>700</v>
      </c>
      <c r="S897">
        <v>1.95</v>
      </c>
      <c r="T897">
        <v>17398.05</v>
      </c>
      <c r="U897" t="s">
        <v>22</v>
      </c>
    </row>
    <row r="898" spans="1:21">
      <c r="A898">
        <v>896</v>
      </c>
      <c r="B898">
        <v>18450</v>
      </c>
      <c r="C898" s="8">
        <v>45029</v>
      </c>
      <c r="D898" t="s">
        <v>20</v>
      </c>
      <c r="E898" t="s">
        <v>919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3550</v>
      </c>
      <c r="O898">
        <v>3550</v>
      </c>
      <c r="P898">
        <v>150</v>
      </c>
      <c r="Q898">
        <v>1017.95</v>
      </c>
      <c r="R898">
        <v>500</v>
      </c>
      <c r="S898">
        <v>1056.85</v>
      </c>
      <c r="T898">
        <v>17398.05</v>
      </c>
      <c r="U898" t="s">
        <v>24</v>
      </c>
    </row>
    <row r="899" spans="1:21">
      <c r="A899">
        <v>897</v>
      </c>
      <c r="B899">
        <v>18450</v>
      </c>
      <c r="C899" s="8">
        <v>45036</v>
      </c>
      <c r="D899" t="s">
        <v>20</v>
      </c>
      <c r="E899" t="s">
        <v>920</v>
      </c>
      <c r="F899">
        <v>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10750</v>
      </c>
      <c r="O899">
        <v>4650</v>
      </c>
      <c r="P899">
        <v>50</v>
      </c>
      <c r="Q899">
        <v>7</v>
      </c>
      <c r="R899">
        <v>1100</v>
      </c>
      <c r="S899">
        <v>11.4</v>
      </c>
      <c r="T899">
        <v>17398.05</v>
      </c>
      <c r="U899" t="s">
        <v>22</v>
      </c>
    </row>
    <row r="900" spans="1:21">
      <c r="A900">
        <v>898</v>
      </c>
      <c r="B900">
        <v>18450</v>
      </c>
      <c r="C900" s="8">
        <v>45036</v>
      </c>
      <c r="D900" t="s">
        <v>20</v>
      </c>
      <c r="E900" t="s">
        <v>921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1750</v>
      </c>
      <c r="O900">
        <v>1750</v>
      </c>
      <c r="P900">
        <v>1750</v>
      </c>
      <c r="Q900">
        <v>904.7</v>
      </c>
      <c r="R900">
        <v>1750</v>
      </c>
      <c r="S900">
        <v>1136.35</v>
      </c>
      <c r="T900">
        <v>17398.05</v>
      </c>
      <c r="U900" t="s">
        <v>24</v>
      </c>
    </row>
    <row r="901" spans="1:21">
      <c r="A901">
        <v>899</v>
      </c>
      <c r="B901">
        <v>18450</v>
      </c>
      <c r="C901" s="8">
        <v>45050</v>
      </c>
      <c r="D901" t="s">
        <v>20</v>
      </c>
      <c r="E901" t="s">
        <v>922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1600</v>
      </c>
      <c r="O901">
        <v>700</v>
      </c>
      <c r="P901">
        <v>50</v>
      </c>
      <c r="Q901">
        <v>5.05</v>
      </c>
      <c r="R901">
        <v>200</v>
      </c>
      <c r="S901">
        <v>51.75</v>
      </c>
      <c r="T901">
        <v>17398.05</v>
      </c>
      <c r="U901" t="s">
        <v>22</v>
      </c>
    </row>
    <row r="902" spans="1:21">
      <c r="A902">
        <v>900</v>
      </c>
      <c r="B902">
        <v>18450</v>
      </c>
      <c r="C902" s="8">
        <v>45071</v>
      </c>
      <c r="D902" t="s">
        <v>20</v>
      </c>
      <c r="E902" t="s">
        <v>923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1550</v>
      </c>
      <c r="O902">
        <v>2350</v>
      </c>
      <c r="P902">
        <v>50</v>
      </c>
      <c r="Q902">
        <v>20.35</v>
      </c>
      <c r="R902">
        <v>2350</v>
      </c>
      <c r="S902">
        <v>107.2</v>
      </c>
      <c r="T902">
        <v>17398.05</v>
      </c>
      <c r="U902" t="s">
        <v>22</v>
      </c>
    </row>
    <row r="903" spans="1:21">
      <c r="A903">
        <v>901</v>
      </c>
      <c r="B903">
        <v>18450</v>
      </c>
      <c r="C903" s="8">
        <v>45071</v>
      </c>
      <c r="D903" t="s">
        <v>20</v>
      </c>
      <c r="E903" t="s">
        <v>924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3600</v>
      </c>
      <c r="O903">
        <v>1750</v>
      </c>
      <c r="P903">
        <v>1750</v>
      </c>
      <c r="Q903">
        <v>841.15</v>
      </c>
      <c r="R903">
        <v>1750</v>
      </c>
      <c r="S903">
        <v>1207.95</v>
      </c>
      <c r="T903">
        <v>17398.05</v>
      </c>
      <c r="U903" t="s">
        <v>24</v>
      </c>
    </row>
    <row r="904" spans="1:21">
      <c r="A904">
        <v>902</v>
      </c>
      <c r="B904">
        <v>18450</v>
      </c>
      <c r="C904" s="8">
        <v>45106</v>
      </c>
      <c r="D904" t="s">
        <v>20</v>
      </c>
      <c r="E904" t="s">
        <v>925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550</v>
      </c>
      <c r="O904">
        <v>0</v>
      </c>
      <c r="P904">
        <v>450</v>
      </c>
      <c r="Q904">
        <v>702.15</v>
      </c>
      <c r="R904">
        <v>0</v>
      </c>
      <c r="S904">
        <v>0</v>
      </c>
      <c r="T904">
        <v>17398.05</v>
      </c>
      <c r="U904" t="s">
        <v>24</v>
      </c>
    </row>
    <row r="905" spans="1:21">
      <c r="A905">
        <v>903</v>
      </c>
      <c r="B905">
        <v>18450</v>
      </c>
      <c r="C905" s="8">
        <v>45022</v>
      </c>
      <c r="D905" t="s">
        <v>20</v>
      </c>
      <c r="E905" t="s">
        <v>926</v>
      </c>
      <c r="F905">
        <v>661</v>
      </c>
      <c r="G905">
        <v>-102</v>
      </c>
      <c r="H905">
        <v>-13.3682830930537</v>
      </c>
      <c r="I905">
        <v>25679</v>
      </c>
      <c r="J905">
        <v>23.85</v>
      </c>
      <c r="K905">
        <v>0.5</v>
      </c>
      <c r="L905">
        <v>-0.35</v>
      </c>
      <c r="M905">
        <v>-41.1764705882353</v>
      </c>
      <c r="N905">
        <v>137800</v>
      </c>
      <c r="O905">
        <v>53900</v>
      </c>
      <c r="P905">
        <v>35750</v>
      </c>
      <c r="Q905">
        <v>0.45</v>
      </c>
      <c r="R905">
        <v>1650</v>
      </c>
      <c r="S905">
        <v>0.5</v>
      </c>
      <c r="T905">
        <v>17398.05</v>
      </c>
      <c r="U905" t="s">
        <v>22</v>
      </c>
    </row>
    <row r="906" spans="1:21">
      <c r="A906">
        <v>904</v>
      </c>
      <c r="B906">
        <v>18450</v>
      </c>
      <c r="C906" s="8">
        <v>45022</v>
      </c>
      <c r="D906" t="s">
        <v>20</v>
      </c>
      <c r="E906" t="s">
        <v>927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8850</v>
      </c>
      <c r="O906">
        <v>8850</v>
      </c>
      <c r="P906">
        <v>150</v>
      </c>
      <c r="Q906">
        <v>1033.35</v>
      </c>
      <c r="R906">
        <v>750</v>
      </c>
      <c r="S906">
        <v>1057.55</v>
      </c>
      <c r="T906">
        <v>17398.05</v>
      </c>
      <c r="U906" t="s">
        <v>24</v>
      </c>
    </row>
    <row r="907" spans="1:21">
      <c r="A907">
        <v>905</v>
      </c>
      <c r="B907">
        <v>18450</v>
      </c>
      <c r="C907" s="8">
        <v>45043</v>
      </c>
      <c r="D907" t="s">
        <v>20</v>
      </c>
      <c r="E907" t="s">
        <v>928</v>
      </c>
      <c r="F907">
        <v>2237</v>
      </c>
      <c r="G907">
        <v>-13</v>
      </c>
      <c r="H907">
        <v>-0.577777777777778</v>
      </c>
      <c r="I907">
        <v>1559</v>
      </c>
      <c r="J907">
        <v>11.18</v>
      </c>
      <c r="K907">
        <v>7</v>
      </c>
      <c r="L907">
        <v>-2.1</v>
      </c>
      <c r="M907">
        <v>-23.0769230769231</v>
      </c>
      <c r="N907">
        <v>25600</v>
      </c>
      <c r="O907">
        <v>3450</v>
      </c>
      <c r="P907">
        <v>650</v>
      </c>
      <c r="Q907">
        <v>6.9</v>
      </c>
      <c r="R907">
        <v>100</v>
      </c>
      <c r="S907">
        <v>10.5</v>
      </c>
      <c r="T907">
        <v>17398.05</v>
      </c>
      <c r="U907" t="s">
        <v>22</v>
      </c>
    </row>
    <row r="908" spans="1:21">
      <c r="A908">
        <v>906</v>
      </c>
      <c r="B908">
        <v>18450</v>
      </c>
      <c r="C908" s="8">
        <v>45043</v>
      </c>
      <c r="D908" t="s">
        <v>20</v>
      </c>
      <c r="E908" t="s">
        <v>929</v>
      </c>
      <c r="F908">
        <v>155</v>
      </c>
      <c r="G908">
        <v>0</v>
      </c>
      <c r="H908">
        <v>0</v>
      </c>
      <c r="I908">
        <v>1</v>
      </c>
      <c r="J908">
        <v>0</v>
      </c>
      <c r="K908">
        <v>970.1</v>
      </c>
      <c r="L908">
        <v>-26</v>
      </c>
      <c r="M908">
        <v>-2.61017970083325</v>
      </c>
      <c r="N908">
        <v>6850</v>
      </c>
      <c r="O908">
        <v>6750</v>
      </c>
      <c r="P908">
        <v>1500</v>
      </c>
      <c r="Q908">
        <v>943.65</v>
      </c>
      <c r="R908">
        <v>1500</v>
      </c>
      <c r="S908">
        <v>1105.3</v>
      </c>
      <c r="T908">
        <v>17398.05</v>
      </c>
      <c r="U908" t="s">
        <v>24</v>
      </c>
    </row>
    <row r="909" spans="1:21">
      <c r="A909">
        <v>907</v>
      </c>
      <c r="B909">
        <v>18500</v>
      </c>
      <c r="C909" s="8">
        <v>45036</v>
      </c>
      <c r="D909" t="s">
        <v>20</v>
      </c>
      <c r="E909" t="s">
        <v>930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1750</v>
      </c>
      <c r="O909">
        <v>1750</v>
      </c>
      <c r="P909">
        <v>1750</v>
      </c>
      <c r="Q909">
        <v>950.4</v>
      </c>
      <c r="R909">
        <v>1750</v>
      </c>
      <c r="S909">
        <v>1190.15</v>
      </c>
      <c r="T909">
        <v>17398.05</v>
      </c>
      <c r="U909" t="s">
        <v>24</v>
      </c>
    </row>
    <row r="910" spans="1:21">
      <c r="A910">
        <v>908</v>
      </c>
      <c r="B910">
        <v>18500</v>
      </c>
      <c r="C910" s="8">
        <v>45036</v>
      </c>
      <c r="D910" t="s">
        <v>20</v>
      </c>
      <c r="E910" t="s">
        <v>931</v>
      </c>
      <c r="F910">
        <v>508</v>
      </c>
      <c r="G910">
        <v>115</v>
      </c>
      <c r="H910">
        <v>29.2620865139949</v>
      </c>
      <c r="I910">
        <v>353</v>
      </c>
      <c r="J910">
        <v>12.84</v>
      </c>
      <c r="K910">
        <v>3.75</v>
      </c>
      <c r="L910">
        <v>-0.65</v>
      </c>
      <c r="M910">
        <v>-14.7727272727273</v>
      </c>
      <c r="N910">
        <v>21500</v>
      </c>
      <c r="O910">
        <v>22150</v>
      </c>
      <c r="P910">
        <v>1800</v>
      </c>
      <c r="Q910">
        <v>3.5</v>
      </c>
      <c r="R910">
        <v>900</v>
      </c>
      <c r="S910">
        <v>3.65</v>
      </c>
      <c r="T910">
        <v>17398.05</v>
      </c>
      <c r="U910" t="s">
        <v>22</v>
      </c>
    </row>
    <row r="911" spans="1:21">
      <c r="A911">
        <v>909</v>
      </c>
      <c r="B911">
        <v>18500</v>
      </c>
      <c r="C911" s="8">
        <v>45050</v>
      </c>
      <c r="D911" t="s">
        <v>20</v>
      </c>
      <c r="E911" t="s">
        <v>932</v>
      </c>
      <c r="F911">
        <v>1</v>
      </c>
      <c r="G911">
        <v>1</v>
      </c>
      <c r="H911">
        <v>0</v>
      </c>
      <c r="I911">
        <v>9</v>
      </c>
      <c r="J911">
        <v>11.02</v>
      </c>
      <c r="K911">
        <v>12</v>
      </c>
      <c r="L911">
        <v>-61.55</v>
      </c>
      <c r="M911">
        <v>-83.6845683208702</v>
      </c>
      <c r="N911">
        <v>7450</v>
      </c>
      <c r="O911">
        <v>2450</v>
      </c>
      <c r="P911">
        <v>50</v>
      </c>
      <c r="Q911">
        <v>7.6</v>
      </c>
      <c r="R911">
        <v>350</v>
      </c>
      <c r="S911">
        <v>12.05</v>
      </c>
      <c r="T911">
        <v>17398.05</v>
      </c>
      <c r="U911" t="s">
        <v>22</v>
      </c>
    </row>
    <row r="912" spans="1:21">
      <c r="A912">
        <v>910</v>
      </c>
      <c r="B912">
        <v>18500</v>
      </c>
      <c r="C912" s="8">
        <v>45071</v>
      </c>
      <c r="D912" t="s">
        <v>20</v>
      </c>
      <c r="E912" t="s">
        <v>933</v>
      </c>
      <c r="F912">
        <v>8924</v>
      </c>
      <c r="G912">
        <v>740</v>
      </c>
      <c r="H912">
        <v>9.04203323558162</v>
      </c>
      <c r="I912">
        <v>6948</v>
      </c>
      <c r="J912">
        <v>0</v>
      </c>
      <c r="K912">
        <v>32.7</v>
      </c>
      <c r="L912">
        <v>-0.649999999999999</v>
      </c>
      <c r="M912">
        <v>-1.94902548725637</v>
      </c>
      <c r="N912">
        <v>35750</v>
      </c>
      <c r="O912">
        <v>12450</v>
      </c>
      <c r="P912">
        <v>50</v>
      </c>
      <c r="Q912">
        <v>32.45</v>
      </c>
      <c r="R912">
        <v>500</v>
      </c>
      <c r="S912">
        <v>32.95</v>
      </c>
      <c r="T912">
        <v>17398.05</v>
      </c>
      <c r="U912" t="s">
        <v>22</v>
      </c>
    </row>
    <row r="913" spans="1:21">
      <c r="A913">
        <v>911</v>
      </c>
      <c r="B913">
        <v>18500</v>
      </c>
      <c r="C913" s="8">
        <v>45071</v>
      </c>
      <c r="D913" t="s">
        <v>20</v>
      </c>
      <c r="E913" t="s">
        <v>934</v>
      </c>
      <c r="F913">
        <v>808</v>
      </c>
      <c r="G913">
        <v>9</v>
      </c>
      <c r="H913">
        <v>1.12640801001252</v>
      </c>
      <c r="I913">
        <v>95</v>
      </c>
      <c r="J913">
        <v>0</v>
      </c>
      <c r="K913">
        <v>981</v>
      </c>
      <c r="L913">
        <v>-56.8</v>
      </c>
      <c r="M913">
        <v>-5.47311620736172</v>
      </c>
      <c r="N913">
        <v>4400</v>
      </c>
      <c r="O913">
        <v>6850</v>
      </c>
      <c r="P913">
        <v>50</v>
      </c>
      <c r="Q913">
        <v>979.2</v>
      </c>
      <c r="R913">
        <v>600</v>
      </c>
      <c r="S913">
        <v>1001.2</v>
      </c>
      <c r="T913">
        <v>17398.05</v>
      </c>
      <c r="U913" t="s">
        <v>24</v>
      </c>
    </row>
    <row r="914" spans="1:21">
      <c r="A914">
        <v>912</v>
      </c>
      <c r="B914">
        <v>18500</v>
      </c>
      <c r="C914" s="8">
        <v>45106</v>
      </c>
      <c r="D914" t="s">
        <v>20</v>
      </c>
      <c r="E914" t="s">
        <v>935</v>
      </c>
      <c r="F914">
        <v>2373</v>
      </c>
      <c r="G914">
        <v>1577</v>
      </c>
      <c r="H914">
        <v>198.115577889447</v>
      </c>
      <c r="I914">
        <v>2819</v>
      </c>
      <c r="J914">
        <v>0</v>
      </c>
      <c r="K914">
        <v>85</v>
      </c>
      <c r="L914">
        <v>0.299999999999997</v>
      </c>
      <c r="M914">
        <v>0.354191263282169</v>
      </c>
      <c r="N914">
        <v>6950</v>
      </c>
      <c r="O914">
        <v>6200</v>
      </c>
      <c r="P914">
        <v>100</v>
      </c>
      <c r="Q914">
        <v>83.5</v>
      </c>
      <c r="R914">
        <v>50</v>
      </c>
      <c r="S914">
        <v>85.5</v>
      </c>
      <c r="T914">
        <v>17398.05</v>
      </c>
      <c r="U914" t="s">
        <v>22</v>
      </c>
    </row>
    <row r="915" spans="1:21">
      <c r="A915">
        <v>913</v>
      </c>
      <c r="B915">
        <v>18500</v>
      </c>
      <c r="C915" s="8">
        <v>45106</v>
      </c>
      <c r="D915" t="s">
        <v>20</v>
      </c>
      <c r="E915" t="s">
        <v>936</v>
      </c>
      <c r="F915">
        <v>435</v>
      </c>
      <c r="G915">
        <v>283</v>
      </c>
      <c r="H915">
        <v>186.184210526316</v>
      </c>
      <c r="I915">
        <v>393</v>
      </c>
      <c r="J915">
        <v>16.94</v>
      </c>
      <c r="K915">
        <v>975.8</v>
      </c>
      <c r="L915">
        <v>-44.3000000000001</v>
      </c>
      <c r="M915">
        <v>-4.34271149887267</v>
      </c>
      <c r="N915">
        <v>5350</v>
      </c>
      <c r="O915">
        <v>8400</v>
      </c>
      <c r="P915">
        <v>1000</v>
      </c>
      <c r="Q915">
        <v>970.1</v>
      </c>
      <c r="R915">
        <v>600</v>
      </c>
      <c r="S915">
        <v>1015.45</v>
      </c>
      <c r="T915">
        <v>17398.05</v>
      </c>
      <c r="U915" t="s">
        <v>24</v>
      </c>
    </row>
    <row r="916" spans="1:21">
      <c r="A916">
        <v>914</v>
      </c>
      <c r="B916">
        <v>18500</v>
      </c>
      <c r="C916" s="8">
        <v>45288</v>
      </c>
      <c r="D916" t="s">
        <v>20</v>
      </c>
      <c r="E916" t="s">
        <v>937</v>
      </c>
      <c r="F916">
        <v>1636</v>
      </c>
      <c r="G916">
        <v>87</v>
      </c>
      <c r="H916">
        <v>5.61652679147837</v>
      </c>
      <c r="I916">
        <v>308</v>
      </c>
      <c r="J916">
        <v>5.25</v>
      </c>
      <c r="K916">
        <v>430</v>
      </c>
      <c r="L916">
        <v>-4.39999999999998</v>
      </c>
      <c r="M916">
        <v>-1.01289134438305</v>
      </c>
      <c r="N916">
        <v>11100</v>
      </c>
      <c r="O916">
        <v>1250</v>
      </c>
      <c r="P916">
        <v>50</v>
      </c>
      <c r="Q916">
        <v>408.95</v>
      </c>
      <c r="R916">
        <v>200</v>
      </c>
      <c r="S916">
        <v>430</v>
      </c>
      <c r="T916">
        <v>17398.05</v>
      </c>
      <c r="U916" t="s">
        <v>22</v>
      </c>
    </row>
    <row r="917" spans="1:21">
      <c r="A917">
        <v>915</v>
      </c>
      <c r="B917">
        <v>18500</v>
      </c>
      <c r="C917" s="8">
        <v>45470</v>
      </c>
      <c r="D917" t="s">
        <v>20</v>
      </c>
      <c r="E917" t="s">
        <v>938</v>
      </c>
      <c r="F917">
        <v>37.5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200</v>
      </c>
      <c r="O917">
        <v>300</v>
      </c>
      <c r="P917">
        <v>50</v>
      </c>
      <c r="Q917">
        <v>900</v>
      </c>
      <c r="R917">
        <v>50</v>
      </c>
      <c r="S917">
        <v>1376</v>
      </c>
      <c r="T917">
        <v>17398.05</v>
      </c>
      <c r="U917" t="s">
        <v>22</v>
      </c>
    </row>
    <row r="918" spans="1:21">
      <c r="A918">
        <v>916</v>
      </c>
      <c r="B918">
        <v>18500</v>
      </c>
      <c r="C918" s="8">
        <v>45652</v>
      </c>
      <c r="D918" t="s">
        <v>20</v>
      </c>
      <c r="E918" t="s">
        <v>939</v>
      </c>
      <c r="F918">
        <v>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100</v>
      </c>
      <c r="O918">
        <v>0</v>
      </c>
      <c r="P918">
        <v>50</v>
      </c>
      <c r="Q918">
        <v>1200</v>
      </c>
      <c r="R918">
        <v>0</v>
      </c>
      <c r="S918">
        <v>0</v>
      </c>
      <c r="T918">
        <v>17398.05</v>
      </c>
      <c r="U918" t="s">
        <v>22</v>
      </c>
    </row>
    <row r="919" spans="1:21">
      <c r="A919">
        <v>917</v>
      </c>
      <c r="B919">
        <v>18500</v>
      </c>
      <c r="C919" s="8">
        <v>45029</v>
      </c>
      <c r="D919" t="s">
        <v>20</v>
      </c>
      <c r="E919" t="s">
        <v>940</v>
      </c>
      <c r="F919">
        <v>21</v>
      </c>
      <c r="G919">
        <v>6</v>
      </c>
      <c r="H919">
        <v>40</v>
      </c>
      <c r="I919">
        <v>12</v>
      </c>
      <c r="J919">
        <v>0</v>
      </c>
      <c r="K919">
        <v>1075</v>
      </c>
      <c r="L919">
        <v>-42.25</v>
      </c>
      <c r="M919">
        <v>-3.78160662340568</v>
      </c>
      <c r="N919">
        <v>6700</v>
      </c>
      <c r="O919">
        <v>6400</v>
      </c>
      <c r="P919">
        <v>1250</v>
      </c>
      <c r="Q919">
        <v>1057.65</v>
      </c>
      <c r="R919">
        <v>450</v>
      </c>
      <c r="S919">
        <v>1100.2</v>
      </c>
      <c r="T919">
        <v>17398.05</v>
      </c>
      <c r="U919" t="s">
        <v>24</v>
      </c>
    </row>
    <row r="920" spans="1:21">
      <c r="A920">
        <v>918</v>
      </c>
      <c r="B920">
        <v>18500</v>
      </c>
      <c r="C920" s="8">
        <v>45029</v>
      </c>
      <c r="D920" t="s">
        <v>20</v>
      </c>
      <c r="E920" t="s">
        <v>941</v>
      </c>
      <c r="F920">
        <v>3314</v>
      </c>
      <c r="G920">
        <v>2040</v>
      </c>
      <c r="H920">
        <v>160.125588697017</v>
      </c>
      <c r="I920">
        <v>6075</v>
      </c>
      <c r="J920">
        <v>0</v>
      </c>
      <c r="K920">
        <v>1.5</v>
      </c>
      <c r="L920">
        <v>-0.45</v>
      </c>
      <c r="M920">
        <v>-23.0769230769231</v>
      </c>
      <c r="N920">
        <v>37850</v>
      </c>
      <c r="O920">
        <v>81250</v>
      </c>
      <c r="P920">
        <v>700</v>
      </c>
      <c r="Q920">
        <v>1.35</v>
      </c>
      <c r="R920">
        <v>3300</v>
      </c>
      <c r="S920">
        <v>1.5</v>
      </c>
      <c r="T920">
        <v>17398.05</v>
      </c>
      <c r="U920" t="s">
        <v>22</v>
      </c>
    </row>
    <row r="921" spans="1:21">
      <c r="A921">
        <v>919</v>
      </c>
      <c r="B921">
        <v>18500</v>
      </c>
      <c r="C921" s="8">
        <v>45043</v>
      </c>
      <c r="D921" t="s">
        <v>20</v>
      </c>
      <c r="E921" t="s">
        <v>942</v>
      </c>
      <c r="F921">
        <v>28827</v>
      </c>
      <c r="G921">
        <v>-3339</v>
      </c>
      <c r="H921">
        <v>-10.3805260212647</v>
      </c>
      <c r="I921">
        <v>4636</v>
      </c>
      <c r="J921">
        <v>17.93</v>
      </c>
      <c r="K921">
        <v>1025.6</v>
      </c>
      <c r="L921">
        <v>-40.3500000000001</v>
      </c>
      <c r="M921">
        <v>-3.78535578591868</v>
      </c>
      <c r="N921">
        <v>11500</v>
      </c>
      <c r="O921">
        <v>7750</v>
      </c>
      <c r="P921">
        <v>200</v>
      </c>
      <c r="Q921">
        <v>1025.9</v>
      </c>
      <c r="R921">
        <v>150</v>
      </c>
      <c r="S921">
        <v>1035.9</v>
      </c>
      <c r="T921">
        <v>17398.05</v>
      </c>
      <c r="U921" t="s">
        <v>24</v>
      </c>
    </row>
    <row r="922" spans="1:21">
      <c r="A922">
        <v>920</v>
      </c>
      <c r="B922">
        <v>18500</v>
      </c>
      <c r="C922" s="8">
        <v>45043</v>
      </c>
      <c r="D922" t="s">
        <v>20</v>
      </c>
      <c r="E922" t="s">
        <v>943</v>
      </c>
      <c r="F922">
        <v>41370</v>
      </c>
      <c r="G922">
        <v>628</v>
      </c>
      <c r="H922">
        <v>1.54140690196848</v>
      </c>
      <c r="I922">
        <v>15789</v>
      </c>
      <c r="J922">
        <v>0</v>
      </c>
      <c r="K922">
        <v>6.65</v>
      </c>
      <c r="L922">
        <v>-1.45</v>
      </c>
      <c r="M922">
        <v>-17.9012345679012</v>
      </c>
      <c r="N922">
        <v>147800</v>
      </c>
      <c r="O922">
        <v>54850</v>
      </c>
      <c r="P922">
        <v>2350</v>
      </c>
      <c r="Q922">
        <v>6.65</v>
      </c>
      <c r="R922">
        <v>50</v>
      </c>
      <c r="S922">
        <v>6.75</v>
      </c>
      <c r="T922">
        <v>17398.05</v>
      </c>
      <c r="U922" t="s">
        <v>22</v>
      </c>
    </row>
    <row r="923" spans="1:21">
      <c r="A923">
        <v>921</v>
      </c>
      <c r="B923">
        <v>18500</v>
      </c>
      <c r="C923" s="8">
        <v>45022</v>
      </c>
      <c r="D923" t="s">
        <v>20</v>
      </c>
      <c r="E923" t="s">
        <v>944</v>
      </c>
      <c r="F923">
        <v>1830</v>
      </c>
      <c r="G923">
        <v>114</v>
      </c>
      <c r="H923">
        <v>6.64335664335664</v>
      </c>
      <c r="I923">
        <v>304</v>
      </c>
      <c r="J923">
        <v>37.7</v>
      </c>
      <c r="K923">
        <v>1094</v>
      </c>
      <c r="L923">
        <v>-45.45</v>
      </c>
      <c r="M923">
        <v>-3.98876651015841</v>
      </c>
      <c r="N923">
        <v>11850</v>
      </c>
      <c r="O923">
        <v>10200</v>
      </c>
      <c r="P923">
        <v>100</v>
      </c>
      <c r="Q923">
        <v>1097.1</v>
      </c>
      <c r="R923">
        <v>100</v>
      </c>
      <c r="S923">
        <v>1104.8</v>
      </c>
      <c r="T923">
        <v>17398.05</v>
      </c>
      <c r="U923" t="s">
        <v>24</v>
      </c>
    </row>
    <row r="924" spans="1:21">
      <c r="A924">
        <v>922</v>
      </c>
      <c r="B924">
        <v>18500</v>
      </c>
      <c r="C924" s="8">
        <v>45022</v>
      </c>
      <c r="D924" t="s">
        <v>20</v>
      </c>
      <c r="E924" t="s">
        <v>945</v>
      </c>
      <c r="F924">
        <v>20237</v>
      </c>
      <c r="G924">
        <v>-341</v>
      </c>
      <c r="H924">
        <v>-1.65710953445427</v>
      </c>
      <c r="I924">
        <v>83606</v>
      </c>
      <c r="J924">
        <v>0</v>
      </c>
      <c r="K924">
        <v>0.45</v>
      </c>
      <c r="L924">
        <v>-0.3</v>
      </c>
      <c r="M924">
        <v>-40</v>
      </c>
      <c r="N924">
        <v>1021350</v>
      </c>
      <c r="O924">
        <v>304900</v>
      </c>
      <c r="P924">
        <v>49850</v>
      </c>
      <c r="Q924">
        <v>0.45</v>
      </c>
      <c r="R924">
        <v>97800</v>
      </c>
      <c r="S924">
        <v>0.5</v>
      </c>
      <c r="T924">
        <v>17398.05</v>
      </c>
      <c r="U924" t="s">
        <v>22</v>
      </c>
    </row>
    <row r="925" spans="1:21">
      <c r="A925">
        <v>923</v>
      </c>
      <c r="B925">
        <v>18550</v>
      </c>
      <c r="C925" s="8">
        <v>45036</v>
      </c>
      <c r="D925" t="s">
        <v>20</v>
      </c>
      <c r="E925" t="s">
        <v>946</v>
      </c>
      <c r="F925">
        <v>55</v>
      </c>
      <c r="G925">
        <v>43</v>
      </c>
      <c r="H925">
        <v>358.333333333333</v>
      </c>
      <c r="I925">
        <v>84</v>
      </c>
      <c r="J925">
        <v>13.02</v>
      </c>
      <c r="K925">
        <v>3.15</v>
      </c>
      <c r="L925">
        <v>-0.85</v>
      </c>
      <c r="M925">
        <v>-21.25</v>
      </c>
      <c r="N925">
        <v>21100</v>
      </c>
      <c r="O925">
        <v>3750</v>
      </c>
      <c r="P925">
        <v>600</v>
      </c>
      <c r="Q925">
        <v>2.95</v>
      </c>
      <c r="R925">
        <v>300</v>
      </c>
      <c r="S925">
        <v>3.25</v>
      </c>
      <c r="T925">
        <v>17398.05</v>
      </c>
      <c r="U925" t="s">
        <v>22</v>
      </c>
    </row>
    <row r="926" spans="1:21">
      <c r="A926">
        <v>924</v>
      </c>
      <c r="B926">
        <v>18550</v>
      </c>
      <c r="C926" s="8">
        <v>45036</v>
      </c>
      <c r="D926" t="s">
        <v>20</v>
      </c>
      <c r="E926" t="s">
        <v>947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1750</v>
      </c>
      <c r="O926">
        <v>1750</v>
      </c>
      <c r="P926">
        <v>1750</v>
      </c>
      <c r="Q926">
        <v>996</v>
      </c>
      <c r="R926">
        <v>1750</v>
      </c>
      <c r="S926">
        <v>1244.3</v>
      </c>
      <c r="T926">
        <v>17398.05</v>
      </c>
      <c r="U926" t="s">
        <v>24</v>
      </c>
    </row>
    <row r="927" spans="1:21">
      <c r="A927">
        <v>925</v>
      </c>
      <c r="B927">
        <v>18550</v>
      </c>
      <c r="C927" s="8">
        <v>45043</v>
      </c>
      <c r="D927" t="s">
        <v>20</v>
      </c>
      <c r="E927" t="s">
        <v>948</v>
      </c>
      <c r="F927">
        <v>101</v>
      </c>
      <c r="G927">
        <v>29</v>
      </c>
      <c r="H927">
        <v>40.2777777777778</v>
      </c>
      <c r="I927">
        <v>236</v>
      </c>
      <c r="J927">
        <v>0</v>
      </c>
      <c r="K927">
        <v>5.75</v>
      </c>
      <c r="L927">
        <v>-1.55</v>
      </c>
      <c r="M927">
        <v>-21.2328767123288</v>
      </c>
      <c r="N927">
        <v>24750</v>
      </c>
      <c r="O927">
        <v>10400</v>
      </c>
      <c r="P927">
        <v>550</v>
      </c>
      <c r="Q927">
        <v>5.75</v>
      </c>
      <c r="R927">
        <v>200</v>
      </c>
      <c r="S927">
        <v>6.15</v>
      </c>
      <c r="T927">
        <v>17398.05</v>
      </c>
      <c r="U927" t="s">
        <v>22</v>
      </c>
    </row>
    <row r="928" spans="1:21">
      <c r="A928">
        <v>926</v>
      </c>
      <c r="B928">
        <v>18550</v>
      </c>
      <c r="C928" s="8">
        <v>45043</v>
      </c>
      <c r="D928" t="s">
        <v>20</v>
      </c>
      <c r="E928" t="s">
        <v>949</v>
      </c>
      <c r="F928">
        <v>74</v>
      </c>
      <c r="G928">
        <v>0</v>
      </c>
      <c r="H928">
        <v>0</v>
      </c>
      <c r="I928">
        <v>1</v>
      </c>
      <c r="J928">
        <v>0</v>
      </c>
      <c r="K928">
        <v>1080.2</v>
      </c>
      <c r="L928">
        <v>-300.55</v>
      </c>
      <c r="M928">
        <v>-21.7671555314141</v>
      </c>
      <c r="N928">
        <v>5350</v>
      </c>
      <c r="O928">
        <v>5250</v>
      </c>
      <c r="P928">
        <v>150</v>
      </c>
      <c r="Q928">
        <v>1053.45</v>
      </c>
      <c r="R928">
        <v>700</v>
      </c>
      <c r="S928">
        <v>1106.2</v>
      </c>
      <c r="T928">
        <v>17398.05</v>
      </c>
      <c r="U928" t="s">
        <v>24</v>
      </c>
    </row>
    <row r="929" spans="1:21">
      <c r="A929">
        <v>927</v>
      </c>
      <c r="B929">
        <v>18550</v>
      </c>
      <c r="C929" s="8">
        <v>45022</v>
      </c>
      <c r="D929" t="s">
        <v>20</v>
      </c>
      <c r="E929" t="s">
        <v>950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8650</v>
      </c>
      <c r="O929">
        <v>8650</v>
      </c>
      <c r="P929">
        <v>300</v>
      </c>
      <c r="Q929">
        <v>1132.6</v>
      </c>
      <c r="R929">
        <v>550</v>
      </c>
      <c r="S929">
        <v>1157.5</v>
      </c>
      <c r="T929">
        <v>17398.05</v>
      </c>
      <c r="U929" t="s">
        <v>24</v>
      </c>
    </row>
    <row r="930" spans="1:21">
      <c r="A930">
        <v>928</v>
      </c>
      <c r="B930">
        <v>18550</v>
      </c>
      <c r="C930" s="8">
        <v>45022</v>
      </c>
      <c r="D930" t="s">
        <v>20</v>
      </c>
      <c r="E930" t="s">
        <v>951</v>
      </c>
      <c r="F930">
        <v>1536</v>
      </c>
      <c r="G930">
        <v>626</v>
      </c>
      <c r="H930">
        <v>68.7912087912088</v>
      </c>
      <c r="I930">
        <v>23261</v>
      </c>
      <c r="J930">
        <v>25.53</v>
      </c>
      <c r="K930">
        <v>0.4</v>
      </c>
      <c r="L930">
        <v>-0.4</v>
      </c>
      <c r="M930">
        <v>-50</v>
      </c>
      <c r="N930">
        <v>183750</v>
      </c>
      <c r="O930">
        <v>88700</v>
      </c>
      <c r="P930">
        <v>119250</v>
      </c>
      <c r="Q930">
        <v>0.4</v>
      </c>
      <c r="R930">
        <v>650</v>
      </c>
      <c r="S930">
        <v>0.45</v>
      </c>
      <c r="T930">
        <v>17398.05</v>
      </c>
      <c r="U930" t="s">
        <v>22</v>
      </c>
    </row>
    <row r="931" spans="1:21">
      <c r="A931">
        <v>929</v>
      </c>
      <c r="B931">
        <v>18550</v>
      </c>
      <c r="C931" s="8">
        <v>45071</v>
      </c>
      <c r="D931" t="s">
        <v>20</v>
      </c>
      <c r="E931" t="s">
        <v>952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1550</v>
      </c>
      <c r="O931">
        <v>2350</v>
      </c>
      <c r="P931">
        <v>50</v>
      </c>
      <c r="Q931">
        <v>16.3</v>
      </c>
      <c r="R931">
        <v>2350</v>
      </c>
      <c r="S931">
        <v>94.15</v>
      </c>
      <c r="T931">
        <v>17398.05</v>
      </c>
      <c r="U931" t="s">
        <v>22</v>
      </c>
    </row>
    <row r="932" spans="1:21">
      <c r="A932">
        <v>930</v>
      </c>
      <c r="B932">
        <v>18550</v>
      </c>
      <c r="C932" s="8">
        <v>45071</v>
      </c>
      <c r="D932" t="s">
        <v>20</v>
      </c>
      <c r="E932" t="s">
        <v>953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3600</v>
      </c>
      <c r="O932">
        <v>1750</v>
      </c>
      <c r="P932">
        <v>1750</v>
      </c>
      <c r="Q932">
        <v>933.6</v>
      </c>
      <c r="R932">
        <v>1750</v>
      </c>
      <c r="S932">
        <v>1308.5</v>
      </c>
      <c r="T932">
        <v>17398.05</v>
      </c>
      <c r="U932" t="s">
        <v>24</v>
      </c>
    </row>
    <row r="933" spans="1:21">
      <c r="A933">
        <v>931</v>
      </c>
      <c r="B933">
        <v>18550</v>
      </c>
      <c r="C933" s="8">
        <v>45106</v>
      </c>
      <c r="D933" t="s">
        <v>20</v>
      </c>
      <c r="E933" t="s">
        <v>954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1600</v>
      </c>
      <c r="P933">
        <v>0</v>
      </c>
      <c r="Q933">
        <v>0</v>
      </c>
      <c r="R933">
        <v>100</v>
      </c>
      <c r="S933">
        <v>190.1</v>
      </c>
      <c r="T933">
        <v>17398.05</v>
      </c>
      <c r="U933" t="s">
        <v>22</v>
      </c>
    </row>
    <row r="934" spans="1:21">
      <c r="A934">
        <v>932</v>
      </c>
      <c r="B934">
        <v>18550</v>
      </c>
      <c r="C934" s="8">
        <v>45106</v>
      </c>
      <c r="D934" t="s">
        <v>20</v>
      </c>
      <c r="E934" t="s">
        <v>955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350</v>
      </c>
      <c r="O934">
        <v>0</v>
      </c>
      <c r="P934">
        <v>250</v>
      </c>
      <c r="Q934">
        <v>775.15</v>
      </c>
      <c r="R934">
        <v>0</v>
      </c>
      <c r="S934">
        <v>0</v>
      </c>
      <c r="T934">
        <v>17398.05</v>
      </c>
      <c r="U934" t="s">
        <v>24</v>
      </c>
    </row>
    <row r="935" spans="1:21">
      <c r="A935">
        <v>933</v>
      </c>
      <c r="B935">
        <v>18550</v>
      </c>
      <c r="C935" s="8">
        <v>45029</v>
      </c>
      <c r="D935" t="s">
        <v>20</v>
      </c>
      <c r="E935" t="s">
        <v>956</v>
      </c>
      <c r="F935">
        <v>95</v>
      </c>
      <c r="G935">
        <v>36</v>
      </c>
      <c r="H935">
        <v>61.0169491525424</v>
      </c>
      <c r="I935">
        <v>145</v>
      </c>
      <c r="J935">
        <v>15.64</v>
      </c>
      <c r="K935">
        <v>1.4</v>
      </c>
      <c r="L935">
        <v>-0.5</v>
      </c>
      <c r="M935">
        <v>-26.3157894736842</v>
      </c>
      <c r="N935">
        <v>25950</v>
      </c>
      <c r="O935">
        <v>32500</v>
      </c>
      <c r="P935">
        <v>1100</v>
      </c>
      <c r="Q935">
        <v>1.3</v>
      </c>
      <c r="R935">
        <v>150</v>
      </c>
      <c r="S935">
        <v>1.9</v>
      </c>
      <c r="T935">
        <v>17398.05</v>
      </c>
      <c r="U935" t="s">
        <v>22</v>
      </c>
    </row>
    <row r="936" spans="1:21">
      <c r="A936">
        <v>934</v>
      </c>
      <c r="B936">
        <v>18550</v>
      </c>
      <c r="C936" s="8">
        <v>45029</v>
      </c>
      <c r="D936" t="s">
        <v>20</v>
      </c>
      <c r="E936" t="s">
        <v>957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3550</v>
      </c>
      <c r="O936">
        <v>3550</v>
      </c>
      <c r="P936">
        <v>150</v>
      </c>
      <c r="Q936">
        <v>1102.7</v>
      </c>
      <c r="R936">
        <v>500</v>
      </c>
      <c r="S936">
        <v>1160.2</v>
      </c>
      <c r="T936">
        <v>17398.05</v>
      </c>
      <c r="U936" t="s">
        <v>24</v>
      </c>
    </row>
    <row r="937" spans="1:21">
      <c r="A937">
        <v>935</v>
      </c>
      <c r="B937">
        <v>18550</v>
      </c>
      <c r="C937" s="8">
        <v>45050</v>
      </c>
      <c r="D937" t="s">
        <v>20</v>
      </c>
      <c r="E937" t="s">
        <v>958</v>
      </c>
      <c r="F937">
        <v>93</v>
      </c>
      <c r="G937">
        <v>54</v>
      </c>
      <c r="H937">
        <v>138.461538461538</v>
      </c>
      <c r="I937">
        <v>76</v>
      </c>
      <c r="J937">
        <v>0</v>
      </c>
      <c r="K937">
        <v>13</v>
      </c>
      <c r="L937">
        <v>0.85</v>
      </c>
      <c r="M937">
        <v>6.99588477366255</v>
      </c>
      <c r="N937">
        <v>8700</v>
      </c>
      <c r="O937">
        <v>2800</v>
      </c>
      <c r="P937">
        <v>50</v>
      </c>
      <c r="Q937">
        <v>11.05</v>
      </c>
      <c r="R937">
        <v>450</v>
      </c>
      <c r="S937">
        <v>12.95</v>
      </c>
      <c r="T937">
        <v>17398.05</v>
      </c>
      <c r="U937" t="s">
        <v>22</v>
      </c>
    </row>
    <row r="938" spans="1:21">
      <c r="A938">
        <v>936</v>
      </c>
      <c r="B938">
        <v>18600</v>
      </c>
      <c r="C938" s="8">
        <v>45029</v>
      </c>
      <c r="D938" t="s">
        <v>20</v>
      </c>
      <c r="E938" t="s">
        <v>959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3850</v>
      </c>
      <c r="O938">
        <v>5400</v>
      </c>
      <c r="P938">
        <v>150</v>
      </c>
      <c r="Q938">
        <v>1163</v>
      </c>
      <c r="R938">
        <v>2350</v>
      </c>
      <c r="S938">
        <v>1241.5</v>
      </c>
      <c r="T938">
        <v>17398.05</v>
      </c>
      <c r="U938" t="s">
        <v>24</v>
      </c>
    </row>
    <row r="939" spans="1:21">
      <c r="A939">
        <v>937</v>
      </c>
      <c r="B939">
        <v>18600</v>
      </c>
      <c r="C939" s="8">
        <v>45029</v>
      </c>
      <c r="D939" t="s">
        <v>20</v>
      </c>
      <c r="E939" t="s">
        <v>960</v>
      </c>
      <c r="F939">
        <v>366</v>
      </c>
      <c r="G939">
        <v>222</v>
      </c>
      <c r="H939">
        <v>154.166666666667</v>
      </c>
      <c r="I939">
        <v>352</v>
      </c>
      <c r="J939">
        <v>0</v>
      </c>
      <c r="K939">
        <v>1.3</v>
      </c>
      <c r="L939">
        <v>-0.4</v>
      </c>
      <c r="M939">
        <v>-23.5294117647059</v>
      </c>
      <c r="N939">
        <v>23800</v>
      </c>
      <c r="O939">
        <v>33300</v>
      </c>
      <c r="P939">
        <v>50</v>
      </c>
      <c r="Q939">
        <v>1.25</v>
      </c>
      <c r="R939">
        <v>250</v>
      </c>
      <c r="S939">
        <v>1.7</v>
      </c>
      <c r="T939">
        <v>17398.05</v>
      </c>
      <c r="U939" t="s">
        <v>22</v>
      </c>
    </row>
    <row r="940" spans="1:21">
      <c r="A940">
        <v>938</v>
      </c>
      <c r="B940">
        <v>18600</v>
      </c>
      <c r="C940" s="8">
        <v>45036</v>
      </c>
      <c r="D940" t="s">
        <v>20</v>
      </c>
      <c r="E940" t="s">
        <v>961</v>
      </c>
      <c r="F940">
        <v>74</v>
      </c>
      <c r="G940">
        <v>21</v>
      </c>
      <c r="H940">
        <v>39.622641509434</v>
      </c>
      <c r="I940">
        <v>47</v>
      </c>
      <c r="J940">
        <v>0</v>
      </c>
      <c r="K940">
        <v>3.55</v>
      </c>
      <c r="L940">
        <v>-1.05</v>
      </c>
      <c r="M940">
        <v>-22.8260869565217</v>
      </c>
      <c r="N940">
        <v>21500</v>
      </c>
      <c r="O940">
        <v>4400</v>
      </c>
      <c r="P940">
        <v>50</v>
      </c>
      <c r="Q940">
        <v>2.7</v>
      </c>
      <c r="R940">
        <v>150</v>
      </c>
      <c r="S940">
        <v>3.55</v>
      </c>
      <c r="T940">
        <v>17398.05</v>
      </c>
      <c r="U940" t="s">
        <v>22</v>
      </c>
    </row>
    <row r="941" spans="1:21">
      <c r="A941">
        <v>939</v>
      </c>
      <c r="B941">
        <v>18600</v>
      </c>
      <c r="C941" s="8">
        <v>45036</v>
      </c>
      <c r="D941" t="s">
        <v>20</v>
      </c>
      <c r="E941" t="s">
        <v>962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1750</v>
      </c>
      <c r="O941">
        <v>1750</v>
      </c>
      <c r="P941">
        <v>1750</v>
      </c>
      <c r="Q941">
        <v>1041.6</v>
      </c>
      <c r="R941">
        <v>1750</v>
      </c>
      <c r="S941">
        <v>1306.35</v>
      </c>
      <c r="T941">
        <v>17398.05</v>
      </c>
      <c r="U941" t="s">
        <v>24</v>
      </c>
    </row>
    <row r="942" spans="1:21">
      <c r="A942">
        <v>940</v>
      </c>
      <c r="B942">
        <v>18600</v>
      </c>
      <c r="C942" s="8">
        <v>45043</v>
      </c>
      <c r="D942" t="s">
        <v>20</v>
      </c>
      <c r="E942" t="s">
        <v>963</v>
      </c>
      <c r="F942">
        <v>1761</v>
      </c>
      <c r="G942">
        <v>-151</v>
      </c>
      <c r="H942">
        <v>-7.89748953974895</v>
      </c>
      <c r="I942">
        <v>2020</v>
      </c>
      <c r="J942">
        <v>0</v>
      </c>
      <c r="K942">
        <v>5.9</v>
      </c>
      <c r="L942">
        <v>-0.85</v>
      </c>
      <c r="M942">
        <v>-12.5925925925926</v>
      </c>
      <c r="N942">
        <v>27850</v>
      </c>
      <c r="O942">
        <v>15500</v>
      </c>
      <c r="P942">
        <v>500</v>
      </c>
      <c r="Q942">
        <v>4.55</v>
      </c>
      <c r="R942">
        <v>200</v>
      </c>
      <c r="S942">
        <v>7.7</v>
      </c>
      <c r="T942">
        <v>17398.05</v>
      </c>
      <c r="U942" t="s">
        <v>22</v>
      </c>
    </row>
    <row r="943" spans="1:21">
      <c r="A943">
        <v>941</v>
      </c>
      <c r="B943">
        <v>18600</v>
      </c>
      <c r="C943" s="8">
        <v>45043</v>
      </c>
      <c r="D943" t="s">
        <v>20</v>
      </c>
      <c r="E943" t="s">
        <v>964</v>
      </c>
      <c r="F943">
        <v>508</v>
      </c>
      <c r="G943">
        <v>0</v>
      </c>
      <c r="H943">
        <v>0</v>
      </c>
      <c r="I943">
        <v>17</v>
      </c>
      <c r="J943">
        <v>18.58</v>
      </c>
      <c r="K943">
        <v>1120</v>
      </c>
      <c r="L943">
        <v>-33.4000000000001</v>
      </c>
      <c r="M943">
        <v>-2.89578637073002</v>
      </c>
      <c r="N943">
        <v>5100</v>
      </c>
      <c r="O943">
        <v>5900</v>
      </c>
      <c r="P943">
        <v>500</v>
      </c>
      <c r="Q943">
        <v>1114.8</v>
      </c>
      <c r="R943">
        <v>150</v>
      </c>
      <c r="S943">
        <v>1135.95</v>
      </c>
      <c r="T943">
        <v>17398.05</v>
      </c>
      <c r="U943" t="s">
        <v>24</v>
      </c>
    </row>
    <row r="944" spans="1:21">
      <c r="A944">
        <v>942</v>
      </c>
      <c r="B944">
        <v>18600</v>
      </c>
      <c r="C944" s="8">
        <v>45050</v>
      </c>
      <c r="D944" t="s">
        <v>20</v>
      </c>
      <c r="E944" t="s">
        <v>965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3350</v>
      </c>
      <c r="O944">
        <v>700</v>
      </c>
      <c r="P944">
        <v>1500</v>
      </c>
      <c r="Q944">
        <v>3.2</v>
      </c>
      <c r="R944">
        <v>200</v>
      </c>
      <c r="S944">
        <v>39.4</v>
      </c>
      <c r="T944">
        <v>17398.05</v>
      </c>
      <c r="U944" t="s">
        <v>22</v>
      </c>
    </row>
    <row r="945" spans="1:21">
      <c r="A945">
        <v>943</v>
      </c>
      <c r="B945">
        <v>18600</v>
      </c>
      <c r="C945" s="8">
        <v>45071</v>
      </c>
      <c r="D945" t="s">
        <v>20</v>
      </c>
      <c r="E945" t="s">
        <v>966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3900</v>
      </c>
      <c r="O945">
        <v>3650</v>
      </c>
      <c r="P945">
        <v>50</v>
      </c>
      <c r="Q945">
        <v>1057.6</v>
      </c>
      <c r="R945">
        <v>250</v>
      </c>
      <c r="S945">
        <v>1318.8</v>
      </c>
      <c r="T945">
        <v>17398.05</v>
      </c>
      <c r="U945" t="s">
        <v>24</v>
      </c>
    </row>
    <row r="946" spans="1:21">
      <c r="A946">
        <v>944</v>
      </c>
      <c r="B946">
        <v>18600</v>
      </c>
      <c r="C946" s="8">
        <v>45071</v>
      </c>
      <c r="D946" t="s">
        <v>20</v>
      </c>
      <c r="E946" t="s">
        <v>967</v>
      </c>
      <c r="F946">
        <v>848</v>
      </c>
      <c r="G946">
        <v>-51</v>
      </c>
      <c r="H946">
        <v>-5.67296996662959</v>
      </c>
      <c r="I946">
        <v>1134</v>
      </c>
      <c r="J946">
        <v>0</v>
      </c>
      <c r="K946">
        <v>25.8</v>
      </c>
      <c r="L946">
        <v>-0.5</v>
      </c>
      <c r="M946">
        <v>-1.90114068441065</v>
      </c>
      <c r="N946">
        <v>20250</v>
      </c>
      <c r="O946">
        <v>2700</v>
      </c>
      <c r="P946">
        <v>50</v>
      </c>
      <c r="Q946">
        <v>22.1</v>
      </c>
      <c r="R946">
        <v>50</v>
      </c>
      <c r="S946">
        <v>26.5</v>
      </c>
      <c r="T946">
        <v>17398.05</v>
      </c>
      <c r="U946" t="s">
        <v>22</v>
      </c>
    </row>
    <row r="947" spans="1:21">
      <c r="A947">
        <v>945</v>
      </c>
      <c r="B947">
        <v>18600</v>
      </c>
      <c r="C947" s="8">
        <v>45106</v>
      </c>
      <c r="D947" t="s">
        <v>20</v>
      </c>
      <c r="E947" t="s">
        <v>968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350</v>
      </c>
      <c r="O947">
        <v>0</v>
      </c>
      <c r="P947">
        <v>250</v>
      </c>
      <c r="Q947">
        <v>825.15</v>
      </c>
      <c r="R947">
        <v>0</v>
      </c>
      <c r="S947">
        <v>0</v>
      </c>
      <c r="T947">
        <v>17398.05</v>
      </c>
      <c r="U947" t="s">
        <v>24</v>
      </c>
    </row>
    <row r="948" spans="1:21">
      <c r="A948">
        <v>946</v>
      </c>
      <c r="B948">
        <v>18600</v>
      </c>
      <c r="C948" s="8">
        <v>45106</v>
      </c>
      <c r="D948" t="s">
        <v>20</v>
      </c>
      <c r="E948" t="s">
        <v>969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1600</v>
      </c>
      <c r="P948">
        <v>0</v>
      </c>
      <c r="Q948">
        <v>0</v>
      </c>
      <c r="R948">
        <v>100</v>
      </c>
      <c r="S948">
        <v>181.8</v>
      </c>
      <c r="T948">
        <v>17398.05</v>
      </c>
      <c r="U948" t="s">
        <v>22</v>
      </c>
    </row>
    <row r="949" spans="1:21">
      <c r="A949">
        <v>947</v>
      </c>
      <c r="B949">
        <v>18600</v>
      </c>
      <c r="C949" s="8">
        <v>45022</v>
      </c>
      <c r="D949" t="s">
        <v>20</v>
      </c>
      <c r="E949" t="s">
        <v>970</v>
      </c>
      <c r="F949">
        <v>8080</v>
      </c>
      <c r="G949">
        <v>5382</v>
      </c>
      <c r="H949">
        <v>199.48109710897</v>
      </c>
      <c r="I949">
        <v>38426</v>
      </c>
      <c r="J949">
        <v>0</v>
      </c>
      <c r="K949">
        <v>0.4</v>
      </c>
      <c r="L949">
        <v>-0.35</v>
      </c>
      <c r="M949">
        <v>-46.6666666666667</v>
      </c>
      <c r="N949">
        <v>722800</v>
      </c>
      <c r="O949">
        <v>306250</v>
      </c>
      <c r="P949">
        <v>7150</v>
      </c>
      <c r="Q949">
        <v>0.4</v>
      </c>
      <c r="R949">
        <v>82000</v>
      </c>
      <c r="S949">
        <v>0.45</v>
      </c>
      <c r="T949">
        <v>17398.05</v>
      </c>
      <c r="U949" t="s">
        <v>22</v>
      </c>
    </row>
    <row r="950" spans="1:21">
      <c r="A950">
        <v>948</v>
      </c>
      <c r="B950">
        <v>18600</v>
      </c>
      <c r="C950" s="8">
        <v>45022</v>
      </c>
      <c r="D950" t="s">
        <v>20</v>
      </c>
      <c r="E950" t="s">
        <v>971</v>
      </c>
      <c r="F950">
        <v>147</v>
      </c>
      <c r="G950">
        <v>0</v>
      </c>
      <c r="H950">
        <v>0</v>
      </c>
      <c r="I950">
        <v>8</v>
      </c>
      <c r="J950">
        <v>40.96</v>
      </c>
      <c r="K950">
        <v>1194.65</v>
      </c>
      <c r="L950">
        <v>-29.3</v>
      </c>
      <c r="M950">
        <v>-2.39388863924179</v>
      </c>
      <c r="N950">
        <v>9800</v>
      </c>
      <c r="O950">
        <v>10100</v>
      </c>
      <c r="P950">
        <v>550</v>
      </c>
      <c r="Q950">
        <v>1192.1</v>
      </c>
      <c r="R950">
        <v>550</v>
      </c>
      <c r="S950">
        <v>1219.65</v>
      </c>
      <c r="T950">
        <v>17398.05</v>
      </c>
      <c r="U950" t="s">
        <v>24</v>
      </c>
    </row>
    <row r="951" spans="1:21">
      <c r="A951">
        <v>949</v>
      </c>
      <c r="B951">
        <v>18650</v>
      </c>
      <c r="C951" s="8">
        <v>45029</v>
      </c>
      <c r="D951" t="s">
        <v>20</v>
      </c>
      <c r="E951" t="s">
        <v>972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4900</v>
      </c>
      <c r="O951">
        <v>4900</v>
      </c>
      <c r="P951">
        <v>1650</v>
      </c>
      <c r="Q951">
        <v>1184.45</v>
      </c>
      <c r="R951">
        <v>1850</v>
      </c>
      <c r="S951">
        <v>1287.05</v>
      </c>
      <c r="T951">
        <v>17398.05</v>
      </c>
      <c r="U951" t="s">
        <v>24</v>
      </c>
    </row>
    <row r="952" spans="1:21">
      <c r="A952">
        <v>950</v>
      </c>
      <c r="B952">
        <v>18650</v>
      </c>
      <c r="C952" s="8">
        <v>45029</v>
      </c>
      <c r="D952" t="s">
        <v>20</v>
      </c>
      <c r="E952" t="s">
        <v>973</v>
      </c>
      <c r="F952">
        <v>71</v>
      </c>
      <c r="G952">
        <v>0</v>
      </c>
      <c r="H952">
        <v>0</v>
      </c>
      <c r="I952">
        <v>14</v>
      </c>
      <c r="J952">
        <v>16.98</v>
      </c>
      <c r="K952">
        <v>1.5</v>
      </c>
      <c r="L952">
        <v>-0.35</v>
      </c>
      <c r="M952">
        <v>-18.9189189189189</v>
      </c>
      <c r="N952">
        <v>17300</v>
      </c>
      <c r="O952">
        <v>29300</v>
      </c>
      <c r="P952">
        <v>650</v>
      </c>
      <c r="Q952">
        <v>1.5</v>
      </c>
      <c r="R952">
        <v>1800</v>
      </c>
      <c r="S952">
        <v>2.2</v>
      </c>
      <c r="T952">
        <v>17398.05</v>
      </c>
      <c r="U952" t="s">
        <v>22</v>
      </c>
    </row>
    <row r="953" spans="1:21">
      <c r="A953">
        <v>951</v>
      </c>
      <c r="B953">
        <v>18650</v>
      </c>
      <c r="C953" s="8">
        <v>45036</v>
      </c>
      <c r="D953" t="s">
        <v>20</v>
      </c>
      <c r="E953" t="s">
        <v>974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1750</v>
      </c>
      <c r="O953">
        <v>1750</v>
      </c>
      <c r="P953">
        <v>1750</v>
      </c>
      <c r="Q953">
        <v>1072.8</v>
      </c>
      <c r="R953">
        <v>1750</v>
      </c>
      <c r="S953">
        <v>1360.45</v>
      </c>
      <c r="T953">
        <v>17398.05</v>
      </c>
      <c r="U953" t="s">
        <v>24</v>
      </c>
    </row>
    <row r="954" spans="1:21">
      <c r="A954">
        <v>952</v>
      </c>
      <c r="B954">
        <v>18650</v>
      </c>
      <c r="C954" s="8">
        <v>45036</v>
      </c>
      <c r="D954" t="s">
        <v>20</v>
      </c>
      <c r="E954" t="s">
        <v>975</v>
      </c>
      <c r="F954">
        <v>173</v>
      </c>
      <c r="G954">
        <v>152</v>
      </c>
      <c r="H954">
        <v>723.809523809524</v>
      </c>
      <c r="I954">
        <v>378</v>
      </c>
      <c r="J954">
        <v>14.2</v>
      </c>
      <c r="K954">
        <v>3.75</v>
      </c>
      <c r="L954">
        <v>1</v>
      </c>
      <c r="M954">
        <v>36.3636363636364</v>
      </c>
      <c r="N954">
        <v>23150</v>
      </c>
      <c r="O954">
        <v>3900</v>
      </c>
      <c r="P954">
        <v>300</v>
      </c>
      <c r="Q954">
        <v>3.05</v>
      </c>
      <c r="R954">
        <v>1000</v>
      </c>
      <c r="S954">
        <v>3.75</v>
      </c>
      <c r="T954">
        <v>17398.05</v>
      </c>
      <c r="U954" t="s">
        <v>22</v>
      </c>
    </row>
    <row r="955" spans="1:21">
      <c r="A955">
        <v>953</v>
      </c>
      <c r="B955">
        <v>18650</v>
      </c>
      <c r="C955" s="8">
        <v>45043</v>
      </c>
      <c r="D955" t="s">
        <v>20</v>
      </c>
      <c r="E955" t="s">
        <v>976</v>
      </c>
      <c r="F955">
        <v>361</v>
      </c>
      <c r="G955">
        <v>-4</v>
      </c>
      <c r="H955">
        <v>-1.0958904109589</v>
      </c>
      <c r="I955">
        <v>40</v>
      </c>
      <c r="J955">
        <v>0</v>
      </c>
      <c r="K955">
        <v>5.5</v>
      </c>
      <c r="L955">
        <v>-0.9</v>
      </c>
      <c r="M955">
        <v>-14.0625</v>
      </c>
      <c r="N955">
        <v>28900</v>
      </c>
      <c r="O955">
        <v>14350</v>
      </c>
      <c r="P955">
        <v>600</v>
      </c>
      <c r="Q955">
        <v>4.65</v>
      </c>
      <c r="R955">
        <v>500</v>
      </c>
      <c r="S955">
        <v>8.45</v>
      </c>
      <c r="T955">
        <v>17398.05</v>
      </c>
      <c r="U955" t="s">
        <v>22</v>
      </c>
    </row>
    <row r="956" spans="1:21">
      <c r="A956">
        <v>954</v>
      </c>
      <c r="B956">
        <v>18650</v>
      </c>
      <c r="C956" s="8">
        <v>45043</v>
      </c>
      <c r="D956" t="s">
        <v>20</v>
      </c>
      <c r="E956" t="s">
        <v>977</v>
      </c>
      <c r="F956">
        <v>60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5350</v>
      </c>
      <c r="O956">
        <v>5350</v>
      </c>
      <c r="P956">
        <v>150</v>
      </c>
      <c r="Q956">
        <v>1148.6</v>
      </c>
      <c r="R956">
        <v>800</v>
      </c>
      <c r="S956">
        <v>1217.65</v>
      </c>
      <c r="T956">
        <v>17398.05</v>
      </c>
      <c r="U956" t="s">
        <v>24</v>
      </c>
    </row>
    <row r="957" spans="1:21">
      <c r="A957">
        <v>955</v>
      </c>
      <c r="B957">
        <v>18650</v>
      </c>
      <c r="C957" s="8">
        <v>45050</v>
      </c>
      <c r="D957" t="s">
        <v>20</v>
      </c>
      <c r="E957" t="s">
        <v>978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2000</v>
      </c>
      <c r="O957">
        <v>0</v>
      </c>
      <c r="P957">
        <v>1000</v>
      </c>
      <c r="Q957">
        <v>3.5</v>
      </c>
      <c r="R957">
        <v>0</v>
      </c>
      <c r="S957">
        <v>0</v>
      </c>
      <c r="T957">
        <v>17398.05</v>
      </c>
      <c r="U957" t="s">
        <v>22</v>
      </c>
    </row>
    <row r="958" spans="1:21">
      <c r="A958">
        <v>956</v>
      </c>
      <c r="B958">
        <v>18650</v>
      </c>
      <c r="C958" s="8">
        <v>45022</v>
      </c>
      <c r="D958" t="s">
        <v>20</v>
      </c>
      <c r="E958" t="s">
        <v>979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8650</v>
      </c>
      <c r="O958">
        <v>8650</v>
      </c>
      <c r="P958">
        <v>150</v>
      </c>
      <c r="Q958">
        <v>1233</v>
      </c>
      <c r="R958">
        <v>550</v>
      </c>
      <c r="S958">
        <v>1257.5</v>
      </c>
      <c r="T958">
        <v>17398.05</v>
      </c>
      <c r="U958" t="s">
        <v>24</v>
      </c>
    </row>
    <row r="959" spans="1:21">
      <c r="A959">
        <v>957</v>
      </c>
      <c r="B959">
        <v>18650</v>
      </c>
      <c r="C959" s="8">
        <v>45022</v>
      </c>
      <c r="D959" t="s">
        <v>20</v>
      </c>
      <c r="E959" t="s">
        <v>980</v>
      </c>
      <c r="F959">
        <v>2454</v>
      </c>
      <c r="G959">
        <v>1405</v>
      </c>
      <c r="H959">
        <v>133.93708293613</v>
      </c>
      <c r="I959">
        <v>24015</v>
      </c>
      <c r="J959">
        <v>0</v>
      </c>
      <c r="K959">
        <v>0.35</v>
      </c>
      <c r="L959">
        <v>-0.4</v>
      </c>
      <c r="M959">
        <v>-53.3333333333333</v>
      </c>
      <c r="N959">
        <v>197450</v>
      </c>
      <c r="O959">
        <v>255950</v>
      </c>
      <c r="P959">
        <v>122150</v>
      </c>
      <c r="Q959">
        <v>0.35</v>
      </c>
      <c r="R959">
        <v>5400</v>
      </c>
      <c r="S959">
        <v>0.4</v>
      </c>
      <c r="T959">
        <v>17398.05</v>
      </c>
      <c r="U959" t="s">
        <v>22</v>
      </c>
    </row>
    <row r="960" spans="1:21">
      <c r="A960">
        <v>958</v>
      </c>
      <c r="B960">
        <v>18650</v>
      </c>
      <c r="C960" s="8">
        <v>45071</v>
      </c>
      <c r="D960" t="s">
        <v>20</v>
      </c>
      <c r="E960" t="s">
        <v>981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3200</v>
      </c>
      <c r="O960">
        <v>1750</v>
      </c>
      <c r="P960">
        <v>1750</v>
      </c>
      <c r="Q960">
        <v>971</v>
      </c>
      <c r="R960">
        <v>1750</v>
      </c>
      <c r="S960">
        <v>1410.1</v>
      </c>
      <c r="T960">
        <v>17398.05</v>
      </c>
      <c r="U960" t="s">
        <v>24</v>
      </c>
    </row>
    <row r="961" spans="1:21">
      <c r="A961">
        <v>959</v>
      </c>
      <c r="B961">
        <v>18650</v>
      </c>
      <c r="C961" s="8">
        <v>45071</v>
      </c>
      <c r="D961" t="s">
        <v>20</v>
      </c>
      <c r="E961" t="s">
        <v>982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1550</v>
      </c>
      <c r="O961">
        <v>2350</v>
      </c>
      <c r="P961">
        <v>50</v>
      </c>
      <c r="Q961">
        <v>13.15</v>
      </c>
      <c r="R961">
        <v>2350</v>
      </c>
      <c r="S961">
        <v>82.75</v>
      </c>
      <c r="T961">
        <v>17398.05</v>
      </c>
      <c r="U961" t="s">
        <v>22</v>
      </c>
    </row>
    <row r="962" spans="1:21">
      <c r="A962">
        <v>960</v>
      </c>
      <c r="B962">
        <v>18700</v>
      </c>
      <c r="C962" s="8">
        <v>45022</v>
      </c>
      <c r="D962" t="s">
        <v>20</v>
      </c>
      <c r="E962" t="s">
        <v>983</v>
      </c>
      <c r="F962">
        <v>6364</v>
      </c>
      <c r="G962">
        <v>4393</v>
      </c>
      <c r="H962">
        <v>222.881785895485</v>
      </c>
      <c r="I962">
        <v>29951</v>
      </c>
      <c r="J962">
        <v>28.06</v>
      </c>
      <c r="K962">
        <v>0.35</v>
      </c>
      <c r="L962">
        <v>-0.4</v>
      </c>
      <c r="M962">
        <v>-53.3333333333333</v>
      </c>
      <c r="N962">
        <v>412250</v>
      </c>
      <c r="O962">
        <v>385250</v>
      </c>
      <c r="P962">
        <v>154200</v>
      </c>
      <c r="Q962">
        <v>0.35</v>
      </c>
      <c r="R962">
        <v>23600</v>
      </c>
      <c r="S962">
        <v>0.4</v>
      </c>
      <c r="T962">
        <v>17398.05</v>
      </c>
      <c r="U962" t="s">
        <v>22</v>
      </c>
    </row>
    <row r="963" spans="1:21">
      <c r="A963">
        <v>961</v>
      </c>
      <c r="B963">
        <v>18700</v>
      </c>
      <c r="C963" s="8">
        <v>45022</v>
      </c>
      <c r="D963" t="s">
        <v>20</v>
      </c>
      <c r="E963" t="s">
        <v>984</v>
      </c>
      <c r="F963">
        <v>60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8900</v>
      </c>
      <c r="O963">
        <v>8900</v>
      </c>
      <c r="P963">
        <v>50</v>
      </c>
      <c r="Q963">
        <v>1281.55</v>
      </c>
      <c r="R963">
        <v>150</v>
      </c>
      <c r="S963">
        <v>1322.85</v>
      </c>
      <c r="T963">
        <v>17398.05</v>
      </c>
      <c r="U963" t="s">
        <v>24</v>
      </c>
    </row>
    <row r="964" spans="1:21">
      <c r="A964">
        <v>962</v>
      </c>
      <c r="B964">
        <v>18700</v>
      </c>
      <c r="C964" s="8">
        <v>45036</v>
      </c>
      <c r="D964" t="s">
        <v>20</v>
      </c>
      <c r="E964" t="s">
        <v>985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1750</v>
      </c>
      <c r="O964">
        <v>1750</v>
      </c>
      <c r="P964">
        <v>1750</v>
      </c>
      <c r="Q964">
        <v>1111.55</v>
      </c>
      <c r="R964">
        <v>1750</v>
      </c>
      <c r="S964">
        <v>1406.8</v>
      </c>
      <c r="T964">
        <v>17398.05</v>
      </c>
      <c r="U964" t="s">
        <v>24</v>
      </c>
    </row>
    <row r="965" spans="1:21">
      <c r="A965">
        <v>963</v>
      </c>
      <c r="B965">
        <v>18700</v>
      </c>
      <c r="C965" s="8">
        <v>45036</v>
      </c>
      <c r="D965" t="s">
        <v>20</v>
      </c>
      <c r="E965" t="s">
        <v>986</v>
      </c>
      <c r="F965">
        <v>36</v>
      </c>
      <c r="G965">
        <v>0</v>
      </c>
      <c r="H965">
        <v>0</v>
      </c>
      <c r="I965">
        <v>142</v>
      </c>
      <c r="J965">
        <v>0</v>
      </c>
      <c r="K965">
        <v>2.55</v>
      </c>
      <c r="L965">
        <v>-26.5</v>
      </c>
      <c r="M965">
        <v>-91.2220309810671</v>
      </c>
      <c r="N965">
        <v>15350</v>
      </c>
      <c r="O965">
        <v>3250</v>
      </c>
      <c r="P965">
        <v>900</v>
      </c>
      <c r="Q965">
        <v>2.15</v>
      </c>
      <c r="R965">
        <v>300</v>
      </c>
      <c r="S965">
        <v>3.95</v>
      </c>
      <c r="T965">
        <v>17398.05</v>
      </c>
      <c r="U965" t="s">
        <v>22</v>
      </c>
    </row>
    <row r="966" spans="1:21">
      <c r="A966">
        <v>964</v>
      </c>
      <c r="B966">
        <v>18700</v>
      </c>
      <c r="C966" s="8">
        <v>45043</v>
      </c>
      <c r="D966" t="s">
        <v>20</v>
      </c>
      <c r="E966" t="s">
        <v>987</v>
      </c>
      <c r="F966">
        <v>835</v>
      </c>
      <c r="G966">
        <v>-18</v>
      </c>
      <c r="H966">
        <v>-2.11019929660023</v>
      </c>
      <c r="I966">
        <v>21</v>
      </c>
      <c r="J966">
        <v>0</v>
      </c>
      <c r="K966">
        <v>1228</v>
      </c>
      <c r="L966">
        <v>-35.0999999999999</v>
      </c>
      <c r="M966">
        <v>-2.77887736521256</v>
      </c>
      <c r="N966">
        <v>5100</v>
      </c>
      <c r="O966">
        <v>6700</v>
      </c>
      <c r="P966">
        <v>200</v>
      </c>
      <c r="Q966">
        <v>1214.95</v>
      </c>
      <c r="R966">
        <v>50</v>
      </c>
      <c r="S966">
        <v>1257.55</v>
      </c>
      <c r="T966">
        <v>17398.05</v>
      </c>
      <c r="U966" t="s">
        <v>24</v>
      </c>
    </row>
    <row r="967" spans="1:21">
      <c r="A967">
        <v>965</v>
      </c>
      <c r="B967">
        <v>18700</v>
      </c>
      <c r="C967" s="8">
        <v>45043</v>
      </c>
      <c r="D967" t="s">
        <v>20</v>
      </c>
      <c r="E967" t="s">
        <v>988</v>
      </c>
      <c r="F967">
        <v>3359</v>
      </c>
      <c r="G967">
        <v>-87</v>
      </c>
      <c r="H967">
        <v>-2.52466627974463</v>
      </c>
      <c r="I967">
        <v>1678</v>
      </c>
      <c r="J967">
        <v>12.94</v>
      </c>
      <c r="K967">
        <v>5.5</v>
      </c>
      <c r="L967">
        <v>-0.4</v>
      </c>
      <c r="M967">
        <v>-6.77966101694916</v>
      </c>
      <c r="N967">
        <v>29100</v>
      </c>
      <c r="O967">
        <v>19250</v>
      </c>
      <c r="P967">
        <v>250</v>
      </c>
      <c r="Q967">
        <v>5</v>
      </c>
      <c r="R967">
        <v>1000</v>
      </c>
      <c r="S967">
        <v>6.7</v>
      </c>
      <c r="T967">
        <v>17398.05</v>
      </c>
      <c r="U967" t="s">
        <v>22</v>
      </c>
    </row>
    <row r="968" spans="1:21">
      <c r="A968">
        <v>966</v>
      </c>
      <c r="B968">
        <v>18700</v>
      </c>
      <c r="C968" s="8">
        <v>45050</v>
      </c>
      <c r="D968" t="s">
        <v>20</v>
      </c>
      <c r="E968" t="s">
        <v>989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1800</v>
      </c>
      <c r="O968">
        <v>0</v>
      </c>
      <c r="P968">
        <v>1800</v>
      </c>
      <c r="Q968">
        <v>0.1</v>
      </c>
      <c r="R968">
        <v>0</v>
      </c>
      <c r="S968">
        <v>0</v>
      </c>
      <c r="T968">
        <v>17398.05</v>
      </c>
      <c r="U968" t="s">
        <v>22</v>
      </c>
    </row>
    <row r="969" spans="1:21">
      <c r="A969">
        <v>967</v>
      </c>
      <c r="B969">
        <v>18700</v>
      </c>
      <c r="C969" s="8">
        <v>45071</v>
      </c>
      <c r="D969" t="s">
        <v>20</v>
      </c>
      <c r="E969" t="s">
        <v>990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3600</v>
      </c>
      <c r="O969">
        <v>1750</v>
      </c>
      <c r="P969">
        <v>50</v>
      </c>
      <c r="Q969">
        <v>1103.15</v>
      </c>
      <c r="R969">
        <v>1750</v>
      </c>
      <c r="S969">
        <v>1464.55</v>
      </c>
      <c r="T969">
        <v>17398.05</v>
      </c>
      <c r="U969" t="s">
        <v>24</v>
      </c>
    </row>
    <row r="970" spans="1:21">
      <c r="A970">
        <v>968</v>
      </c>
      <c r="B970">
        <v>18700</v>
      </c>
      <c r="C970" s="8">
        <v>45071</v>
      </c>
      <c r="D970" t="s">
        <v>20</v>
      </c>
      <c r="E970" t="s">
        <v>991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5150</v>
      </c>
      <c r="O970">
        <v>2950</v>
      </c>
      <c r="P970">
        <v>50</v>
      </c>
      <c r="Q970">
        <v>12.25</v>
      </c>
      <c r="R970">
        <v>600</v>
      </c>
      <c r="S970">
        <v>77.45</v>
      </c>
      <c r="T970">
        <v>17398.05</v>
      </c>
      <c r="U970" t="s">
        <v>22</v>
      </c>
    </row>
    <row r="971" spans="1:21">
      <c r="A971">
        <v>969</v>
      </c>
      <c r="B971">
        <v>18700</v>
      </c>
      <c r="C971" s="8">
        <v>45106</v>
      </c>
      <c r="D971" t="s">
        <v>20</v>
      </c>
      <c r="E971" t="s">
        <v>992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50</v>
      </c>
      <c r="P971">
        <v>0</v>
      </c>
      <c r="Q971">
        <v>0</v>
      </c>
      <c r="R971">
        <v>50</v>
      </c>
      <c r="S971">
        <v>400</v>
      </c>
      <c r="T971">
        <v>17398.05</v>
      </c>
      <c r="U971" t="s">
        <v>22</v>
      </c>
    </row>
    <row r="972" spans="1:21">
      <c r="A972">
        <v>970</v>
      </c>
      <c r="B972">
        <v>18700</v>
      </c>
      <c r="C972" s="8">
        <v>45029</v>
      </c>
      <c r="D972" t="s">
        <v>20</v>
      </c>
      <c r="E972" t="s">
        <v>993</v>
      </c>
      <c r="F972">
        <v>15</v>
      </c>
      <c r="G972">
        <v>0</v>
      </c>
      <c r="H972">
        <v>0</v>
      </c>
      <c r="I972">
        <v>3</v>
      </c>
      <c r="J972">
        <v>0</v>
      </c>
      <c r="K972">
        <v>1.35</v>
      </c>
      <c r="L972">
        <v>-0.75</v>
      </c>
      <c r="M972">
        <v>-35.7142857142857</v>
      </c>
      <c r="N972">
        <v>17250</v>
      </c>
      <c r="O972">
        <v>30550</v>
      </c>
      <c r="P972">
        <v>1000</v>
      </c>
      <c r="Q972">
        <v>1.3</v>
      </c>
      <c r="R972">
        <v>200</v>
      </c>
      <c r="S972">
        <v>1.5</v>
      </c>
      <c r="T972">
        <v>17398.05</v>
      </c>
      <c r="U972" t="s">
        <v>22</v>
      </c>
    </row>
    <row r="973" spans="1:21">
      <c r="A973">
        <v>971</v>
      </c>
      <c r="B973">
        <v>18700</v>
      </c>
      <c r="C973" s="8">
        <v>45029</v>
      </c>
      <c r="D973" t="s">
        <v>20</v>
      </c>
      <c r="E973" t="s">
        <v>994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5100</v>
      </c>
      <c r="O973">
        <v>5100</v>
      </c>
      <c r="P973">
        <v>1500</v>
      </c>
      <c r="Q973">
        <v>1195.8</v>
      </c>
      <c r="R973">
        <v>2500</v>
      </c>
      <c r="S973">
        <v>1354.1</v>
      </c>
      <c r="T973">
        <v>17398.05</v>
      </c>
      <c r="U973" t="s">
        <v>24</v>
      </c>
    </row>
    <row r="974" spans="1:21">
      <c r="A974">
        <v>972</v>
      </c>
      <c r="B974">
        <v>18750</v>
      </c>
      <c r="C974" s="8">
        <v>45029</v>
      </c>
      <c r="D974" t="s">
        <v>20</v>
      </c>
      <c r="E974" t="s">
        <v>995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4400</v>
      </c>
      <c r="O974">
        <v>4400</v>
      </c>
      <c r="P974">
        <v>1500</v>
      </c>
      <c r="Q974">
        <v>1262.25</v>
      </c>
      <c r="R974">
        <v>2500</v>
      </c>
      <c r="S974">
        <v>1405.9</v>
      </c>
      <c r="T974">
        <v>17398.05</v>
      </c>
      <c r="U974" t="s">
        <v>24</v>
      </c>
    </row>
    <row r="975" spans="1:21">
      <c r="A975">
        <v>973</v>
      </c>
      <c r="B975">
        <v>18750</v>
      </c>
      <c r="C975" s="8">
        <v>45029</v>
      </c>
      <c r="D975" t="s">
        <v>20</v>
      </c>
      <c r="E975" t="s">
        <v>996</v>
      </c>
      <c r="F975">
        <v>36</v>
      </c>
      <c r="G975">
        <v>15</v>
      </c>
      <c r="H975">
        <v>71.4285714285714</v>
      </c>
      <c r="I975">
        <v>26</v>
      </c>
      <c r="J975">
        <v>0</v>
      </c>
      <c r="K975">
        <v>1.35</v>
      </c>
      <c r="L975">
        <v>-0.25</v>
      </c>
      <c r="M975">
        <v>-15.625</v>
      </c>
      <c r="N975">
        <v>27750</v>
      </c>
      <c r="O975">
        <v>30050</v>
      </c>
      <c r="P975">
        <v>800</v>
      </c>
      <c r="Q975">
        <v>1.3</v>
      </c>
      <c r="R975">
        <v>200</v>
      </c>
      <c r="S975">
        <v>1.75</v>
      </c>
      <c r="T975">
        <v>17398.05</v>
      </c>
      <c r="U975" t="s">
        <v>22</v>
      </c>
    </row>
    <row r="976" spans="1:21">
      <c r="A976">
        <v>974</v>
      </c>
      <c r="B976">
        <v>18750</v>
      </c>
      <c r="C976" s="8">
        <v>45043</v>
      </c>
      <c r="D976" t="s">
        <v>20</v>
      </c>
      <c r="E976" t="s">
        <v>997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5200</v>
      </c>
      <c r="O976">
        <v>5100</v>
      </c>
      <c r="P976">
        <v>200</v>
      </c>
      <c r="Q976">
        <v>1243.25</v>
      </c>
      <c r="R976">
        <v>50</v>
      </c>
      <c r="S976">
        <v>1311.15</v>
      </c>
      <c r="T976">
        <v>17398.05</v>
      </c>
      <c r="U976" t="s">
        <v>24</v>
      </c>
    </row>
    <row r="977" spans="1:21">
      <c r="A977">
        <v>975</v>
      </c>
      <c r="B977">
        <v>18750</v>
      </c>
      <c r="C977" s="8">
        <v>45043</v>
      </c>
      <c r="D977" t="s">
        <v>20</v>
      </c>
      <c r="E977" t="s">
        <v>998</v>
      </c>
      <c r="F977">
        <v>141</v>
      </c>
      <c r="G977">
        <v>10</v>
      </c>
      <c r="H977">
        <v>7.63358778625954</v>
      </c>
      <c r="I977">
        <v>39</v>
      </c>
      <c r="J977">
        <v>0</v>
      </c>
      <c r="K977">
        <v>4.85</v>
      </c>
      <c r="L977">
        <v>-0.7</v>
      </c>
      <c r="M977">
        <v>-12.6126126126126</v>
      </c>
      <c r="N977">
        <v>21950</v>
      </c>
      <c r="O977">
        <v>13800</v>
      </c>
      <c r="P977">
        <v>400</v>
      </c>
      <c r="Q977">
        <v>4.5</v>
      </c>
      <c r="R977">
        <v>500</v>
      </c>
      <c r="S977">
        <v>6.1</v>
      </c>
      <c r="T977">
        <v>17398.05</v>
      </c>
      <c r="U977" t="s">
        <v>22</v>
      </c>
    </row>
    <row r="978" spans="1:21">
      <c r="A978">
        <v>976</v>
      </c>
      <c r="B978">
        <v>18750</v>
      </c>
      <c r="C978" s="8">
        <v>45071</v>
      </c>
      <c r="D978" t="s">
        <v>20</v>
      </c>
      <c r="E978" t="s">
        <v>999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1550</v>
      </c>
      <c r="O978">
        <v>2350</v>
      </c>
      <c r="P978">
        <v>50</v>
      </c>
      <c r="Q978">
        <v>11.35</v>
      </c>
      <c r="R978">
        <v>600</v>
      </c>
      <c r="S978">
        <v>72.45</v>
      </c>
      <c r="T978">
        <v>17398.05</v>
      </c>
      <c r="U978" t="s">
        <v>22</v>
      </c>
    </row>
    <row r="979" spans="1:21">
      <c r="A979">
        <v>977</v>
      </c>
      <c r="B979">
        <v>18750</v>
      </c>
      <c r="C979" s="8">
        <v>45071</v>
      </c>
      <c r="D979" t="s">
        <v>20</v>
      </c>
      <c r="E979" t="s">
        <v>1000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2500</v>
      </c>
      <c r="O979">
        <v>1750</v>
      </c>
      <c r="P979">
        <v>1750</v>
      </c>
      <c r="Q979">
        <v>1078.75</v>
      </c>
      <c r="R979">
        <v>1750</v>
      </c>
      <c r="S979">
        <v>1519.3</v>
      </c>
      <c r="T979">
        <v>17398.05</v>
      </c>
      <c r="U979" t="s">
        <v>24</v>
      </c>
    </row>
    <row r="980" spans="1:21">
      <c r="A980">
        <v>978</v>
      </c>
      <c r="B980">
        <v>18750</v>
      </c>
      <c r="C980" s="8">
        <v>45022</v>
      </c>
      <c r="D980" t="s">
        <v>20</v>
      </c>
      <c r="E980" t="s">
        <v>1001</v>
      </c>
      <c r="F980">
        <v>923</v>
      </c>
      <c r="G980">
        <v>561</v>
      </c>
      <c r="H980">
        <v>154.972375690608</v>
      </c>
      <c r="I980">
        <v>8804</v>
      </c>
      <c r="J980">
        <v>0</v>
      </c>
      <c r="K980">
        <v>0.35</v>
      </c>
      <c r="L980">
        <v>-0.4</v>
      </c>
      <c r="M980">
        <v>-53.3333333333333</v>
      </c>
      <c r="N980">
        <v>96300</v>
      </c>
      <c r="O980">
        <v>90200</v>
      </c>
      <c r="P980">
        <v>23100</v>
      </c>
      <c r="Q980">
        <v>0.35</v>
      </c>
      <c r="R980">
        <v>8500</v>
      </c>
      <c r="S980">
        <v>0.4</v>
      </c>
      <c r="T980">
        <v>17398.05</v>
      </c>
      <c r="U980" t="s">
        <v>22</v>
      </c>
    </row>
    <row r="981" spans="1:21">
      <c r="A981">
        <v>979</v>
      </c>
      <c r="B981">
        <v>18750</v>
      </c>
      <c r="C981" s="8">
        <v>45022</v>
      </c>
      <c r="D981" t="s">
        <v>20</v>
      </c>
      <c r="E981" t="s">
        <v>1002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8500</v>
      </c>
      <c r="O981">
        <v>8500</v>
      </c>
      <c r="P981">
        <v>150</v>
      </c>
      <c r="Q981">
        <v>1323.9</v>
      </c>
      <c r="R981">
        <v>150</v>
      </c>
      <c r="S981">
        <v>1357.4</v>
      </c>
      <c r="T981">
        <v>17398.05</v>
      </c>
      <c r="U981" t="s">
        <v>24</v>
      </c>
    </row>
    <row r="982" spans="1:21">
      <c r="A982">
        <v>980</v>
      </c>
      <c r="B982">
        <v>18750</v>
      </c>
      <c r="C982" s="8">
        <v>45036</v>
      </c>
      <c r="D982" t="s">
        <v>20</v>
      </c>
      <c r="E982" t="s">
        <v>1003</v>
      </c>
      <c r="F982">
        <v>41</v>
      </c>
      <c r="G982">
        <v>0</v>
      </c>
      <c r="H982">
        <v>0</v>
      </c>
      <c r="I982">
        <v>128</v>
      </c>
      <c r="J982">
        <v>14.36</v>
      </c>
      <c r="K982">
        <v>2.3</v>
      </c>
      <c r="L982">
        <v>-23.9</v>
      </c>
      <c r="M982">
        <v>-91.2213740458015</v>
      </c>
      <c r="N982">
        <v>12800</v>
      </c>
      <c r="O982">
        <v>3800</v>
      </c>
      <c r="P982">
        <v>500</v>
      </c>
      <c r="Q982">
        <v>2.05</v>
      </c>
      <c r="R982">
        <v>850</v>
      </c>
      <c r="S982">
        <v>2.4</v>
      </c>
      <c r="T982">
        <v>17398.05</v>
      </c>
      <c r="U982" t="s">
        <v>22</v>
      </c>
    </row>
    <row r="983" spans="1:21">
      <c r="A983">
        <v>981</v>
      </c>
      <c r="B983">
        <v>18750</v>
      </c>
      <c r="C983" s="8">
        <v>45036</v>
      </c>
      <c r="D983" t="s">
        <v>20</v>
      </c>
      <c r="E983" t="s">
        <v>1004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1750</v>
      </c>
      <c r="O983">
        <v>1750</v>
      </c>
      <c r="P983">
        <v>1750</v>
      </c>
      <c r="Q983">
        <v>1157.2</v>
      </c>
      <c r="R983">
        <v>1750</v>
      </c>
      <c r="S983">
        <v>1461.25</v>
      </c>
      <c r="T983">
        <v>17398.05</v>
      </c>
      <c r="U983" t="s">
        <v>24</v>
      </c>
    </row>
    <row r="984" spans="1:21">
      <c r="A984">
        <v>982</v>
      </c>
      <c r="B984">
        <v>18800</v>
      </c>
      <c r="C984" s="8">
        <v>45029</v>
      </c>
      <c r="D984" t="s">
        <v>20</v>
      </c>
      <c r="E984" t="s">
        <v>1005</v>
      </c>
      <c r="F984">
        <v>527</v>
      </c>
      <c r="G984">
        <v>29</v>
      </c>
      <c r="H984">
        <v>5.82329317269076</v>
      </c>
      <c r="I984">
        <v>136</v>
      </c>
      <c r="J984">
        <v>18.26</v>
      </c>
      <c r="K984">
        <v>1.2</v>
      </c>
      <c r="L984">
        <v>-0.3</v>
      </c>
      <c r="M984">
        <v>-20</v>
      </c>
      <c r="N984">
        <v>26500</v>
      </c>
      <c r="O984">
        <v>32750</v>
      </c>
      <c r="P984">
        <v>1000</v>
      </c>
      <c r="Q984">
        <v>1.15</v>
      </c>
      <c r="R984">
        <v>800</v>
      </c>
      <c r="S984">
        <v>1.2</v>
      </c>
      <c r="T984">
        <v>17398.05</v>
      </c>
      <c r="U984" t="s">
        <v>22</v>
      </c>
    </row>
    <row r="985" spans="1:21">
      <c r="A985">
        <v>983</v>
      </c>
      <c r="B985">
        <v>18800</v>
      </c>
      <c r="C985" s="8">
        <v>45029</v>
      </c>
      <c r="D985" t="s">
        <v>20</v>
      </c>
      <c r="E985" t="s">
        <v>1006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4900</v>
      </c>
      <c r="O985">
        <v>4900</v>
      </c>
      <c r="P985">
        <v>1500</v>
      </c>
      <c r="Q985">
        <v>1314.9</v>
      </c>
      <c r="R985">
        <v>2500</v>
      </c>
      <c r="S985">
        <v>1453.7</v>
      </c>
      <c r="T985">
        <v>17398.05</v>
      </c>
      <c r="U985" t="s">
        <v>24</v>
      </c>
    </row>
    <row r="986" spans="1:21">
      <c r="A986">
        <v>984</v>
      </c>
      <c r="B986">
        <v>18800</v>
      </c>
      <c r="C986" s="8">
        <v>45036</v>
      </c>
      <c r="D986" t="s">
        <v>20</v>
      </c>
      <c r="E986" t="s">
        <v>1007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1750</v>
      </c>
      <c r="O986">
        <v>1750</v>
      </c>
      <c r="P986">
        <v>1750</v>
      </c>
      <c r="Q986">
        <v>1284.25</v>
      </c>
      <c r="R986">
        <v>1750</v>
      </c>
      <c r="S986">
        <v>1514.45</v>
      </c>
      <c r="T986">
        <v>17398.05</v>
      </c>
      <c r="U986" t="s">
        <v>24</v>
      </c>
    </row>
    <row r="987" spans="1:21">
      <c r="A987">
        <v>985</v>
      </c>
      <c r="B987">
        <v>18800</v>
      </c>
      <c r="C987" s="8">
        <v>45036</v>
      </c>
      <c r="D987" t="s">
        <v>20</v>
      </c>
      <c r="E987" t="s">
        <v>1008</v>
      </c>
      <c r="F987">
        <v>107</v>
      </c>
      <c r="G987">
        <v>0</v>
      </c>
      <c r="H987">
        <v>0</v>
      </c>
      <c r="I987">
        <v>235</v>
      </c>
      <c r="J987">
        <v>0</v>
      </c>
      <c r="K987">
        <v>2.15</v>
      </c>
      <c r="L987">
        <v>-21.45</v>
      </c>
      <c r="M987">
        <v>-90.8898305084746</v>
      </c>
      <c r="N987">
        <v>14750</v>
      </c>
      <c r="O987">
        <v>6200</v>
      </c>
      <c r="P987">
        <v>2800</v>
      </c>
      <c r="Q987">
        <v>1.85</v>
      </c>
      <c r="R987">
        <v>1500</v>
      </c>
      <c r="S987">
        <v>2.15</v>
      </c>
      <c r="T987">
        <v>17398.05</v>
      </c>
      <c r="U987" t="s">
        <v>22</v>
      </c>
    </row>
    <row r="988" spans="1:21">
      <c r="A988">
        <v>986</v>
      </c>
      <c r="B988">
        <v>18800</v>
      </c>
      <c r="C988" s="8">
        <v>45043</v>
      </c>
      <c r="D988" t="s">
        <v>20</v>
      </c>
      <c r="E988" t="s">
        <v>1009</v>
      </c>
      <c r="F988">
        <v>691</v>
      </c>
      <c r="G988">
        <v>-25</v>
      </c>
      <c r="H988">
        <v>-3.49162011173184</v>
      </c>
      <c r="I988">
        <v>909</v>
      </c>
      <c r="J988">
        <v>13.59</v>
      </c>
      <c r="K988">
        <v>4.9</v>
      </c>
      <c r="L988">
        <v>-0.449999999999999</v>
      </c>
      <c r="M988">
        <v>-8.41121495327102</v>
      </c>
      <c r="N988">
        <v>23500</v>
      </c>
      <c r="O988">
        <v>14450</v>
      </c>
      <c r="P988">
        <v>50</v>
      </c>
      <c r="Q988">
        <v>4.5</v>
      </c>
      <c r="R988">
        <v>750</v>
      </c>
      <c r="S988">
        <v>5.1</v>
      </c>
      <c r="T988">
        <v>17398.05</v>
      </c>
      <c r="U988" t="s">
        <v>22</v>
      </c>
    </row>
    <row r="989" spans="1:21">
      <c r="A989">
        <v>987</v>
      </c>
      <c r="B989">
        <v>18800</v>
      </c>
      <c r="C989" s="8">
        <v>45043</v>
      </c>
      <c r="D989" t="s">
        <v>20</v>
      </c>
      <c r="E989" t="s">
        <v>1010</v>
      </c>
      <c r="F989">
        <v>672</v>
      </c>
      <c r="G989">
        <v>0</v>
      </c>
      <c r="H989">
        <v>0</v>
      </c>
      <c r="I989">
        <v>16</v>
      </c>
      <c r="J989">
        <v>0</v>
      </c>
      <c r="K989">
        <v>1361.5</v>
      </c>
      <c r="L989">
        <v>7</v>
      </c>
      <c r="M989">
        <v>0.516795865633075</v>
      </c>
      <c r="N989">
        <v>5000</v>
      </c>
      <c r="O989">
        <v>5950</v>
      </c>
      <c r="P989">
        <v>100</v>
      </c>
      <c r="Q989">
        <v>1312.65</v>
      </c>
      <c r="R989">
        <v>1800</v>
      </c>
      <c r="S989">
        <v>1365.3</v>
      </c>
      <c r="T989">
        <v>17398.05</v>
      </c>
      <c r="U989" t="s">
        <v>24</v>
      </c>
    </row>
    <row r="990" spans="1:21">
      <c r="A990">
        <v>988</v>
      </c>
      <c r="B990">
        <v>18800</v>
      </c>
      <c r="C990" s="8">
        <v>45050</v>
      </c>
      <c r="D990" t="s">
        <v>20</v>
      </c>
      <c r="E990" t="s">
        <v>1011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1800</v>
      </c>
      <c r="O990">
        <v>800</v>
      </c>
      <c r="P990">
        <v>1800</v>
      </c>
      <c r="Q990">
        <v>0.1</v>
      </c>
      <c r="R990">
        <v>200</v>
      </c>
      <c r="S990">
        <v>19.6</v>
      </c>
      <c r="T990">
        <v>17398.05</v>
      </c>
      <c r="U990" t="s">
        <v>22</v>
      </c>
    </row>
    <row r="991" spans="1:21">
      <c r="A991">
        <v>989</v>
      </c>
      <c r="B991">
        <v>18800</v>
      </c>
      <c r="C991" s="8">
        <v>45071</v>
      </c>
      <c r="D991" t="s">
        <v>20</v>
      </c>
      <c r="E991" t="s">
        <v>1012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3900</v>
      </c>
      <c r="O991">
        <v>4450</v>
      </c>
      <c r="P991">
        <v>50</v>
      </c>
      <c r="Q991">
        <v>1247.6</v>
      </c>
      <c r="R991">
        <v>400</v>
      </c>
      <c r="S991">
        <v>1300.95</v>
      </c>
      <c r="T991">
        <v>17398.05</v>
      </c>
      <c r="U991" t="s">
        <v>24</v>
      </c>
    </row>
    <row r="992" spans="1:21">
      <c r="A992">
        <v>990</v>
      </c>
      <c r="B992">
        <v>18800</v>
      </c>
      <c r="C992" s="8">
        <v>45071</v>
      </c>
      <c r="D992" t="s">
        <v>20</v>
      </c>
      <c r="E992" t="s">
        <v>1013</v>
      </c>
      <c r="F992">
        <v>1028</v>
      </c>
      <c r="G992">
        <v>358</v>
      </c>
      <c r="H992">
        <v>53.4328358208955</v>
      </c>
      <c r="I992">
        <v>658</v>
      </c>
      <c r="J992">
        <v>10.55</v>
      </c>
      <c r="K992">
        <v>17.2</v>
      </c>
      <c r="L992">
        <v>-0.100000000000001</v>
      </c>
      <c r="M992">
        <v>-0.578034682080933</v>
      </c>
      <c r="N992">
        <v>20100</v>
      </c>
      <c r="O992">
        <v>1850</v>
      </c>
      <c r="P992">
        <v>50</v>
      </c>
      <c r="Q992">
        <v>16.65</v>
      </c>
      <c r="R992">
        <v>50</v>
      </c>
      <c r="S992">
        <v>21.6</v>
      </c>
      <c r="T992">
        <v>17398.05</v>
      </c>
      <c r="U992" t="s">
        <v>22</v>
      </c>
    </row>
    <row r="993" spans="1:21">
      <c r="A993">
        <v>991</v>
      </c>
      <c r="B993">
        <v>18800</v>
      </c>
      <c r="C993" s="8">
        <v>45106</v>
      </c>
      <c r="D993" t="s">
        <v>20</v>
      </c>
      <c r="E993" t="s">
        <v>1014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17398.05</v>
      </c>
      <c r="U993" t="s">
        <v>22</v>
      </c>
    </row>
    <row r="994" spans="1:21">
      <c r="A994">
        <v>992</v>
      </c>
      <c r="B994">
        <v>18800</v>
      </c>
      <c r="C994" s="8">
        <v>45022</v>
      </c>
      <c r="D994" t="s">
        <v>20</v>
      </c>
      <c r="E994" t="s">
        <v>1015</v>
      </c>
      <c r="F994">
        <v>1330</v>
      </c>
      <c r="G994">
        <v>121</v>
      </c>
      <c r="H994">
        <v>10.0082712985939</v>
      </c>
      <c r="I994">
        <v>6107</v>
      </c>
      <c r="J994">
        <v>29.95</v>
      </c>
      <c r="K994">
        <v>0.35</v>
      </c>
      <c r="L994">
        <v>-0.35</v>
      </c>
      <c r="M994">
        <v>-50</v>
      </c>
      <c r="N994">
        <v>144050</v>
      </c>
      <c r="O994">
        <v>67750</v>
      </c>
      <c r="P994">
        <v>3750</v>
      </c>
      <c r="Q994">
        <v>0.35</v>
      </c>
      <c r="R994">
        <v>4600</v>
      </c>
      <c r="S994">
        <v>0.45</v>
      </c>
      <c r="T994">
        <v>17398.05</v>
      </c>
      <c r="U994" t="s">
        <v>22</v>
      </c>
    </row>
    <row r="995" spans="1:21">
      <c r="A995">
        <v>993</v>
      </c>
      <c r="B995">
        <v>18800</v>
      </c>
      <c r="C995" s="8">
        <v>45022</v>
      </c>
      <c r="D995" t="s">
        <v>20</v>
      </c>
      <c r="E995" t="s">
        <v>1016</v>
      </c>
      <c r="F995">
        <v>113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8900</v>
      </c>
      <c r="O995">
        <v>10700</v>
      </c>
      <c r="P995">
        <v>800</v>
      </c>
      <c r="Q995">
        <v>1370</v>
      </c>
      <c r="R995">
        <v>800</v>
      </c>
      <c r="S995">
        <v>1425.4</v>
      </c>
      <c r="T995">
        <v>17398.05</v>
      </c>
      <c r="U995" t="s">
        <v>24</v>
      </c>
    </row>
    <row r="996" spans="1:21">
      <c r="A996">
        <v>994</v>
      </c>
      <c r="B996">
        <v>18850</v>
      </c>
      <c r="C996" s="8">
        <v>45029</v>
      </c>
      <c r="D996" t="s">
        <v>20</v>
      </c>
      <c r="E996" t="s">
        <v>1017</v>
      </c>
      <c r="F996">
        <v>128</v>
      </c>
      <c r="G996">
        <v>66</v>
      </c>
      <c r="H996">
        <v>106.451612903226</v>
      </c>
      <c r="I996">
        <v>139</v>
      </c>
      <c r="J996">
        <v>0</v>
      </c>
      <c r="K996">
        <v>1.3</v>
      </c>
      <c r="L996">
        <v>-0.4</v>
      </c>
      <c r="M996">
        <v>-23.5294117647059</v>
      </c>
      <c r="N996">
        <v>30650</v>
      </c>
      <c r="O996">
        <v>25200</v>
      </c>
      <c r="P996">
        <v>1800</v>
      </c>
      <c r="Q996">
        <v>1.1</v>
      </c>
      <c r="R996">
        <v>900</v>
      </c>
      <c r="S996">
        <v>3.4</v>
      </c>
      <c r="T996">
        <v>17398.05</v>
      </c>
      <c r="U996" t="s">
        <v>22</v>
      </c>
    </row>
    <row r="997" spans="1:21">
      <c r="A997">
        <v>995</v>
      </c>
      <c r="B997">
        <v>18850</v>
      </c>
      <c r="C997" s="8">
        <v>45029</v>
      </c>
      <c r="D997" t="s">
        <v>20</v>
      </c>
      <c r="E997" t="s">
        <v>1018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4250</v>
      </c>
      <c r="O997">
        <v>4250</v>
      </c>
      <c r="P997">
        <v>1500</v>
      </c>
      <c r="Q997">
        <v>1350.6</v>
      </c>
      <c r="R997">
        <v>1500</v>
      </c>
      <c r="S997">
        <v>1492.15</v>
      </c>
      <c r="T997">
        <v>17398.05</v>
      </c>
      <c r="U997" t="s">
        <v>24</v>
      </c>
    </row>
    <row r="998" spans="1:21">
      <c r="A998">
        <v>996</v>
      </c>
      <c r="B998">
        <v>18850</v>
      </c>
      <c r="C998" s="8">
        <v>45036</v>
      </c>
      <c r="D998" t="s">
        <v>20</v>
      </c>
      <c r="E998" t="s">
        <v>1019</v>
      </c>
      <c r="F998">
        <v>97</v>
      </c>
      <c r="G998">
        <v>0</v>
      </c>
      <c r="H998">
        <v>0</v>
      </c>
      <c r="I998">
        <v>246</v>
      </c>
      <c r="J998">
        <v>0</v>
      </c>
      <c r="K998">
        <v>2.05</v>
      </c>
      <c r="L998">
        <v>-19.15</v>
      </c>
      <c r="M998">
        <v>-90.3301886792453</v>
      </c>
      <c r="N998">
        <v>18000</v>
      </c>
      <c r="O998">
        <v>7950</v>
      </c>
      <c r="P998">
        <v>850</v>
      </c>
      <c r="Q998">
        <v>1.85</v>
      </c>
      <c r="R998">
        <v>1000</v>
      </c>
      <c r="S998">
        <v>2.5</v>
      </c>
      <c r="T998">
        <v>17398.05</v>
      </c>
      <c r="U998" t="s">
        <v>22</v>
      </c>
    </row>
    <row r="999" spans="1:21">
      <c r="A999">
        <v>997</v>
      </c>
      <c r="B999">
        <v>18850</v>
      </c>
      <c r="C999" s="8">
        <v>45036</v>
      </c>
      <c r="D999" t="s">
        <v>20</v>
      </c>
      <c r="E999" t="s">
        <v>1020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1750</v>
      </c>
      <c r="O999">
        <v>1750</v>
      </c>
      <c r="P999">
        <v>1750</v>
      </c>
      <c r="Q999">
        <v>1326.15</v>
      </c>
      <c r="R999">
        <v>1750</v>
      </c>
      <c r="S999">
        <v>1578.9</v>
      </c>
      <c r="T999">
        <v>17398.05</v>
      </c>
      <c r="U999" t="s">
        <v>24</v>
      </c>
    </row>
    <row r="1000" spans="1:21">
      <c r="A1000">
        <v>998</v>
      </c>
      <c r="B1000">
        <v>18850</v>
      </c>
      <c r="C1000" s="8">
        <v>45043</v>
      </c>
      <c r="D1000" t="s">
        <v>20</v>
      </c>
      <c r="E1000" t="s">
        <v>1021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4550</v>
      </c>
      <c r="O1000">
        <v>6050</v>
      </c>
      <c r="P1000">
        <v>1750</v>
      </c>
      <c r="Q1000">
        <v>1315.45</v>
      </c>
      <c r="R1000">
        <v>1500</v>
      </c>
      <c r="S1000">
        <v>1522.9</v>
      </c>
      <c r="T1000">
        <v>17398.05</v>
      </c>
      <c r="U1000" t="s">
        <v>24</v>
      </c>
    </row>
    <row r="1001" spans="1:21">
      <c r="A1001">
        <v>999</v>
      </c>
      <c r="B1001">
        <v>18850</v>
      </c>
      <c r="C1001" s="8">
        <v>45043</v>
      </c>
      <c r="D1001" t="s">
        <v>20</v>
      </c>
      <c r="E1001" t="s">
        <v>1022</v>
      </c>
      <c r="F1001">
        <v>69</v>
      </c>
      <c r="G1001">
        <v>-6</v>
      </c>
      <c r="H1001">
        <v>-8</v>
      </c>
      <c r="I1001">
        <v>62</v>
      </c>
      <c r="J1001">
        <v>13.88</v>
      </c>
      <c r="K1001">
        <v>4.6</v>
      </c>
      <c r="L1001">
        <v>-0.4</v>
      </c>
      <c r="M1001">
        <v>-8.00000000000001</v>
      </c>
      <c r="N1001">
        <v>22900</v>
      </c>
      <c r="O1001">
        <v>9500</v>
      </c>
      <c r="P1001">
        <v>700</v>
      </c>
      <c r="Q1001">
        <v>4.4</v>
      </c>
      <c r="R1001">
        <v>500</v>
      </c>
      <c r="S1001">
        <v>9</v>
      </c>
      <c r="T1001">
        <v>17398.05</v>
      </c>
      <c r="U1001" t="s">
        <v>22</v>
      </c>
    </row>
    <row r="1002" spans="1:21">
      <c r="A1002">
        <v>1000</v>
      </c>
      <c r="B1002">
        <v>18850</v>
      </c>
      <c r="C1002" s="8">
        <v>45050</v>
      </c>
      <c r="D1002" t="s">
        <v>20</v>
      </c>
      <c r="E1002" t="s">
        <v>1023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200</v>
      </c>
      <c r="O1002">
        <v>800</v>
      </c>
      <c r="P1002">
        <v>200</v>
      </c>
      <c r="Q1002">
        <v>0.1</v>
      </c>
      <c r="R1002">
        <v>200</v>
      </c>
      <c r="S1002">
        <v>15.65</v>
      </c>
      <c r="T1002">
        <v>17398.05</v>
      </c>
      <c r="U1002" t="s">
        <v>22</v>
      </c>
    </row>
    <row r="1003" spans="1:21">
      <c r="A1003">
        <v>1001</v>
      </c>
      <c r="B1003">
        <v>18850</v>
      </c>
      <c r="C1003" s="8">
        <v>45071</v>
      </c>
      <c r="D1003" t="s">
        <v>20</v>
      </c>
      <c r="E1003" t="s">
        <v>1024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1500</v>
      </c>
      <c r="O1003">
        <v>2550</v>
      </c>
      <c r="P1003">
        <v>1500</v>
      </c>
      <c r="Q1003">
        <v>9.5</v>
      </c>
      <c r="R1003">
        <v>2350</v>
      </c>
      <c r="S1003">
        <v>63.25</v>
      </c>
      <c r="T1003">
        <v>17398.05</v>
      </c>
      <c r="U1003" t="s">
        <v>22</v>
      </c>
    </row>
    <row r="1004" spans="1:21">
      <c r="A1004">
        <v>1002</v>
      </c>
      <c r="B1004">
        <v>18850</v>
      </c>
      <c r="C1004" s="8">
        <v>45071</v>
      </c>
      <c r="D1004" t="s">
        <v>20</v>
      </c>
      <c r="E1004" t="s">
        <v>1025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3200</v>
      </c>
      <c r="O1004">
        <v>1750</v>
      </c>
      <c r="P1004">
        <v>1750</v>
      </c>
      <c r="Q1004">
        <v>1190.55</v>
      </c>
      <c r="R1004">
        <v>1750</v>
      </c>
      <c r="S1004">
        <v>1618.75</v>
      </c>
      <c r="T1004">
        <v>17398.05</v>
      </c>
      <c r="U1004" t="s">
        <v>24</v>
      </c>
    </row>
    <row r="1005" spans="1:21">
      <c r="A1005">
        <v>1003</v>
      </c>
      <c r="B1005">
        <v>18850</v>
      </c>
      <c r="C1005" s="8">
        <v>45022</v>
      </c>
      <c r="D1005" t="s">
        <v>20</v>
      </c>
      <c r="E1005" t="s">
        <v>1026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8250</v>
      </c>
      <c r="O1005">
        <v>8250</v>
      </c>
      <c r="P1005">
        <v>100</v>
      </c>
      <c r="Q1005">
        <v>1415.85</v>
      </c>
      <c r="R1005">
        <v>100</v>
      </c>
      <c r="S1005">
        <v>1478.15</v>
      </c>
      <c r="T1005">
        <v>17398.05</v>
      </c>
      <c r="U1005" t="s">
        <v>24</v>
      </c>
    </row>
    <row r="1006" spans="1:21">
      <c r="A1006">
        <v>1004</v>
      </c>
      <c r="B1006">
        <v>18850</v>
      </c>
      <c r="C1006" s="8">
        <v>45022</v>
      </c>
      <c r="D1006" t="s">
        <v>20</v>
      </c>
      <c r="E1006" t="s">
        <v>1027</v>
      </c>
      <c r="F1006">
        <v>214</v>
      </c>
      <c r="G1006">
        <v>115</v>
      </c>
      <c r="H1006">
        <v>116.161616161616</v>
      </c>
      <c r="I1006">
        <v>997</v>
      </c>
      <c r="J1006">
        <v>31.28</v>
      </c>
      <c r="K1006">
        <v>0.4</v>
      </c>
      <c r="L1006">
        <v>-0.3</v>
      </c>
      <c r="M1006">
        <v>-42.8571428571428</v>
      </c>
      <c r="N1006">
        <v>35500</v>
      </c>
      <c r="O1006">
        <v>68050</v>
      </c>
      <c r="P1006">
        <v>2800</v>
      </c>
      <c r="Q1006">
        <v>0.35</v>
      </c>
      <c r="R1006">
        <v>350</v>
      </c>
      <c r="S1006">
        <v>0.45</v>
      </c>
      <c r="T1006">
        <v>17398.05</v>
      </c>
      <c r="U1006" t="s">
        <v>22</v>
      </c>
    </row>
    <row r="1007" spans="1:21">
      <c r="A1007">
        <v>1005</v>
      </c>
      <c r="B1007">
        <v>18900</v>
      </c>
      <c r="C1007" s="8">
        <v>45029</v>
      </c>
      <c r="D1007" t="s">
        <v>20</v>
      </c>
      <c r="E1007" t="s">
        <v>1028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4500</v>
      </c>
      <c r="O1007">
        <v>4500</v>
      </c>
      <c r="P1007">
        <v>1500</v>
      </c>
      <c r="Q1007">
        <v>1416.8</v>
      </c>
      <c r="R1007">
        <v>1500</v>
      </c>
      <c r="S1007">
        <v>1542.55</v>
      </c>
      <c r="T1007">
        <v>17398.05</v>
      </c>
      <c r="U1007" t="s">
        <v>24</v>
      </c>
    </row>
    <row r="1008" spans="1:21">
      <c r="A1008">
        <v>1006</v>
      </c>
      <c r="B1008">
        <v>18900</v>
      </c>
      <c r="C1008" s="8">
        <v>45029</v>
      </c>
      <c r="D1008" t="s">
        <v>20</v>
      </c>
      <c r="E1008" t="s">
        <v>1029</v>
      </c>
      <c r="F1008">
        <v>34</v>
      </c>
      <c r="G1008">
        <v>1</v>
      </c>
      <c r="H1008">
        <v>3.03030303030303</v>
      </c>
      <c r="I1008">
        <v>18</v>
      </c>
      <c r="J1008">
        <v>19.66</v>
      </c>
      <c r="K1008">
        <v>1.35</v>
      </c>
      <c r="L1008">
        <v>-0.4</v>
      </c>
      <c r="M1008">
        <v>-22.8571428571429</v>
      </c>
      <c r="N1008">
        <v>23650</v>
      </c>
      <c r="O1008">
        <v>29750</v>
      </c>
      <c r="P1008">
        <v>1800</v>
      </c>
      <c r="Q1008">
        <v>1.15</v>
      </c>
      <c r="R1008">
        <v>800</v>
      </c>
      <c r="S1008">
        <v>1.35</v>
      </c>
      <c r="T1008">
        <v>17398.05</v>
      </c>
      <c r="U1008" t="s">
        <v>22</v>
      </c>
    </row>
    <row r="1009" spans="1:21">
      <c r="A1009">
        <v>1007</v>
      </c>
      <c r="B1009">
        <v>18900</v>
      </c>
      <c r="C1009" s="8">
        <v>45022</v>
      </c>
      <c r="D1009" t="s">
        <v>20</v>
      </c>
      <c r="E1009" t="s">
        <v>1030</v>
      </c>
      <c r="F1009">
        <v>3317</v>
      </c>
      <c r="G1009">
        <v>112</v>
      </c>
      <c r="H1009">
        <v>3.49453978159126</v>
      </c>
      <c r="I1009">
        <v>7200</v>
      </c>
      <c r="J1009">
        <v>0</v>
      </c>
      <c r="K1009">
        <v>0.35</v>
      </c>
      <c r="L1009">
        <v>-0.4</v>
      </c>
      <c r="M1009">
        <v>-53.3333333333333</v>
      </c>
      <c r="N1009">
        <v>144250</v>
      </c>
      <c r="O1009">
        <v>52000</v>
      </c>
      <c r="P1009">
        <v>16750</v>
      </c>
      <c r="Q1009">
        <v>0.35</v>
      </c>
      <c r="R1009">
        <v>5900</v>
      </c>
      <c r="S1009">
        <v>0.45</v>
      </c>
      <c r="T1009">
        <v>17398.05</v>
      </c>
      <c r="U1009" t="s">
        <v>22</v>
      </c>
    </row>
    <row r="1010" spans="1:21">
      <c r="A1010">
        <v>1008</v>
      </c>
      <c r="B1010">
        <v>18900</v>
      </c>
      <c r="C1010" s="8">
        <v>45022</v>
      </c>
      <c r="D1010" t="s">
        <v>20</v>
      </c>
      <c r="E1010" t="s">
        <v>1031</v>
      </c>
      <c r="F1010">
        <v>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8650</v>
      </c>
      <c r="O1010">
        <v>8650</v>
      </c>
      <c r="P1010">
        <v>300</v>
      </c>
      <c r="Q1010">
        <v>1473.9</v>
      </c>
      <c r="R1010">
        <v>300</v>
      </c>
      <c r="S1010">
        <v>1506.75</v>
      </c>
      <c r="T1010">
        <v>17398.05</v>
      </c>
      <c r="U1010" t="s">
        <v>24</v>
      </c>
    </row>
    <row r="1011" spans="1:21">
      <c r="A1011">
        <v>1009</v>
      </c>
      <c r="B1011">
        <v>18900</v>
      </c>
      <c r="C1011" s="8">
        <v>45071</v>
      </c>
      <c r="D1011" t="s">
        <v>20</v>
      </c>
      <c r="E1011" t="s">
        <v>1032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4200</v>
      </c>
      <c r="O1011">
        <v>2650</v>
      </c>
      <c r="P1011">
        <v>600</v>
      </c>
      <c r="Q1011">
        <v>1311.4</v>
      </c>
      <c r="R1011">
        <v>250</v>
      </c>
      <c r="S1011">
        <v>1606.85</v>
      </c>
      <c r="T1011">
        <v>17398.05</v>
      </c>
      <c r="U1011" t="s">
        <v>24</v>
      </c>
    </row>
    <row r="1012" spans="1:21">
      <c r="A1012">
        <v>1010</v>
      </c>
      <c r="B1012">
        <v>18900</v>
      </c>
      <c r="C1012" s="8">
        <v>45071</v>
      </c>
      <c r="D1012" t="s">
        <v>20</v>
      </c>
      <c r="E1012" t="s">
        <v>1033</v>
      </c>
      <c r="F1012">
        <v>415</v>
      </c>
      <c r="G1012">
        <v>167</v>
      </c>
      <c r="H1012">
        <v>67.3387096774194</v>
      </c>
      <c r="I1012">
        <v>335</v>
      </c>
      <c r="J1012">
        <v>10.78</v>
      </c>
      <c r="K1012">
        <v>14</v>
      </c>
      <c r="L1012">
        <v>-0.6</v>
      </c>
      <c r="M1012">
        <v>-4.10958904109589</v>
      </c>
      <c r="N1012">
        <v>18250</v>
      </c>
      <c r="O1012">
        <v>3850</v>
      </c>
      <c r="P1012">
        <v>50</v>
      </c>
      <c r="Q1012">
        <v>13.5</v>
      </c>
      <c r="R1012">
        <v>100</v>
      </c>
      <c r="S1012">
        <v>20</v>
      </c>
      <c r="T1012">
        <v>17398.05</v>
      </c>
      <c r="U1012" t="s">
        <v>22</v>
      </c>
    </row>
    <row r="1013" spans="1:21">
      <c r="A1013">
        <v>1011</v>
      </c>
      <c r="B1013">
        <v>18900</v>
      </c>
      <c r="C1013" s="8">
        <v>45043</v>
      </c>
      <c r="D1013" t="s">
        <v>20</v>
      </c>
      <c r="E1013" t="s">
        <v>1034</v>
      </c>
      <c r="F1013">
        <v>892</v>
      </c>
      <c r="G1013">
        <v>-206</v>
      </c>
      <c r="H1013">
        <v>-18.7613843351548</v>
      </c>
      <c r="I1013">
        <v>853</v>
      </c>
      <c r="J1013">
        <v>0</v>
      </c>
      <c r="K1013">
        <v>4.5</v>
      </c>
      <c r="L1013">
        <v>-0.25</v>
      </c>
      <c r="M1013">
        <v>-5.26315789473684</v>
      </c>
      <c r="N1013">
        <v>28200</v>
      </c>
      <c r="O1013">
        <v>14500</v>
      </c>
      <c r="P1013">
        <v>2100</v>
      </c>
      <c r="Q1013">
        <v>4.3</v>
      </c>
      <c r="R1013">
        <v>250</v>
      </c>
      <c r="S1013">
        <v>6.6</v>
      </c>
      <c r="T1013">
        <v>17398.05</v>
      </c>
      <c r="U1013" t="s">
        <v>22</v>
      </c>
    </row>
    <row r="1014" spans="1:21">
      <c r="A1014">
        <v>1012</v>
      </c>
      <c r="B1014">
        <v>18900</v>
      </c>
      <c r="C1014" s="8">
        <v>45043</v>
      </c>
      <c r="D1014" t="s">
        <v>20</v>
      </c>
      <c r="E1014" t="s">
        <v>1035</v>
      </c>
      <c r="F1014">
        <v>827</v>
      </c>
      <c r="G1014">
        <v>0</v>
      </c>
      <c r="H1014">
        <v>0</v>
      </c>
      <c r="I1014">
        <v>7</v>
      </c>
      <c r="J1014">
        <v>0</v>
      </c>
      <c r="K1014">
        <v>1410.35</v>
      </c>
      <c r="L1014">
        <v>-44.6500000000001</v>
      </c>
      <c r="M1014">
        <v>-3.06872852233678</v>
      </c>
      <c r="N1014">
        <v>5800</v>
      </c>
      <c r="O1014">
        <v>5800</v>
      </c>
      <c r="P1014">
        <v>550</v>
      </c>
      <c r="Q1014">
        <v>1415.85</v>
      </c>
      <c r="R1014">
        <v>100</v>
      </c>
      <c r="S1014">
        <v>1438.05</v>
      </c>
      <c r="T1014">
        <v>17398.05</v>
      </c>
      <c r="U1014" t="s">
        <v>24</v>
      </c>
    </row>
    <row r="1015" spans="1:21">
      <c r="A1015">
        <v>1013</v>
      </c>
      <c r="B1015">
        <v>18950</v>
      </c>
      <c r="C1015" s="8">
        <v>45022</v>
      </c>
      <c r="D1015" t="s">
        <v>20</v>
      </c>
      <c r="E1015" t="s">
        <v>1036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8150</v>
      </c>
      <c r="O1015">
        <v>9650</v>
      </c>
      <c r="P1015">
        <v>50</v>
      </c>
      <c r="Q1015">
        <v>1517.65</v>
      </c>
      <c r="R1015">
        <v>1500</v>
      </c>
      <c r="S1015">
        <v>1587.3</v>
      </c>
      <c r="T1015">
        <v>17398.05</v>
      </c>
      <c r="U1015" t="s">
        <v>24</v>
      </c>
    </row>
    <row r="1016" spans="1:21">
      <c r="A1016">
        <v>1014</v>
      </c>
      <c r="B1016">
        <v>18950</v>
      </c>
      <c r="C1016" s="8">
        <v>45022</v>
      </c>
      <c r="D1016" t="s">
        <v>20</v>
      </c>
      <c r="E1016" t="s">
        <v>1037</v>
      </c>
      <c r="F1016">
        <v>149</v>
      </c>
      <c r="G1016">
        <v>8</v>
      </c>
      <c r="H1016">
        <v>5.67375886524823</v>
      </c>
      <c r="I1016">
        <v>1370</v>
      </c>
      <c r="J1016">
        <v>33.16</v>
      </c>
      <c r="K1016">
        <v>0.35</v>
      </c>
      <c r="L1016">
        <v>-0.4</v>
      </c>
      <c r="M1016">
        <v>-53.3333333333333</v>
      </c>
      <c r="N1016">
        <v>56100</v>
      </c>
      <c r="O1016">
        <v>40900</v>
      </c>
      <c r="P1016">
        <v>9000</v>
      </c>
      <c r="Q1016">
        <v>0.3</v>
      </c>
      <c r="R1016">
        <v>1650</v>
      </c>
      <c r="S1016">
        <v>0.4</v>
      </c>
      <c r="T1016">
        <v>17398.05</v>
      </c>
      <c r="U1016" t="s">
        <v>22</v>
      </c>
    </row>
    <row r="1017" spans="1:21">
      <c r="A1017">
        <v>1015</v>
      </c>
      <c r="B1017">
        <v>18950</v>
      </c>
      <c r="C1017" s="8">
        <v>45029</v>
      </c>
      <c r="D1017" t="s">
        <v>20</v>
      </c>
      <c r="E1017" t="s">
        <v>1038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4250</v>
      </c>
      <c r="O1017">
        <v>4250</v>
      </c>
      <c r="P1017">
        <v>1500</v>
      </c>
      <c r="Q1017">
        <v>1403.15</v>
      </c>
      <c r="R1017">
        <v>1500</v>
      </c>
      <c r="S1017">
        <v>1593.65</v>
      </c>
      <c r="T1017">
        <v>17398.05</v>
      </c>
      <c r="U1017" t="s">
        <v>24</v>
      </c>
    </row>
    <row r="1018" spans="1:21">
      <c r="A1018">
        <v>1016</v>
      </c>
      <c r="B1018">
        <v>18950</v>
      </c>
      <c r="C1018" s="8">
        <v>45029</v>
      </c>
      <c r="D1018" t="s">
        <v>20</v>
      </c>
      <c r="E1018" t="s">
        <v>1039</v>
      </c>
      <c r="F1018">
        <v>18</v>
      </c>
      <c r="G1018">
        <v>-24</v>
      </c>
      <c r="H1018">
        <v>-57.1428571428571</v>
      </c>
      <c r="I1018">
        <v>36</v>
      </c>
      <c r="J1018">
        <v>20.05</v>
      </c>
      <c r="K1018">
        <v>1.15</v>
      </c>
      <c r="L1018">
        <v>-0.55</v>
      </c>
      <c r="M1018">
        <v>-32.3529411764706</v>
      </c>
      <c r="N1018">
        <v>21000</v>
      </c>
      <c r="O1018">
        <v>19800</v>
      </c>
      <c r="P1018">
        <v>950</v>
      </c>
      <c r="Q1018">
        <v>1.15</v>
      </c>
      <c r="R1018">
        <v>1800</v>
      </c>
      <c r="S1018">
        <v>3.8</v>
      </c>
      <c r="T1018">
        <v>17398.05</v>
      </c>
      <c r="U1018" t="s">
        <v>22</v>
      </c>
    </row>
    <row r="1019" spans="1:21">
      <c r="A1019">
        <v>1017</v>
      </c>
      <c r="B1019">
        <v>18950</v>
      </c>
      <c r="C1019" s="8">
        <v>45043</v>
      </c>
      <c r="D1019" t="s">
        <v>20</v>
      </c>
      <c r="E1019" t="s">
        <v>1040</v>
      </c>
      <c r="F1019">
        <v>86</v>
      </c>
      <c r="G1019">
        <v>-1</v>
      </c>
      <c r="H1019">
        <v>-1.14942528735632</v>
      </c>
      <c r="I1019">
        <v>24</v>
      </c>
      <c r="J1019">
        <v>14.68</v>
      </c>
      <c r="K1019">
        <v>4.5</v>
      </c>
      <c r="L1019">
        <v>-0.15</v>
      </c>
      <c r="M1019">
        <v>-3.22580645161291</v>
      </c>
      <c r="N1019">
        <v>16100</v>
      </c>
      <c r="O1019">
        <v>10850</v>
      </c>
      <c r="P1019">
        <v>600</v>
      </c>
      <c r="Q1019">
        <v>4.05</v>
      </c>
      <c r="R1019">
        <v>100</v>
      </c>
      <c r="S1019">
        <v>13</v>
      </c>
      <c r="T1019">
        <v>17398.05</v>
      </c>
      <c r="U1019" t="s">
        <v>22</v>
      </c>
    </row>
    <row r="1020" spans="1:21">
      <c r="A1020">
        <v>1018</v>
      </c>
      <c r="B1020">
        <v>18950</v>
      </c>
      <c r="C1020" s="8">
        <v>45043</v>
      </c>
      <c r="D1020" t="s">
        <v>20</v>
      </c>
      <c r="E1020" t="s">
        <v>1041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6050</v>
      </c>
      <c r="O1020">
        <v>6050</v>
      </c>
      <c r="P1020">
        <v>1500</v>
      </c>
      <c r="Q1020">
        <v>1410.55</v>
      </c>
      <c r="R1020">
        <v>1500</v>
      </c>
      <c r="S1020">
        <v>1637.6</v>
      </c>
      <c r="T1020">
        <v>17398.05</v>
      </c>
      <c r="U1020" t="s">
        <v>24</v>
      </c>
    </row>
    <row r="1021" spans="1:21">
      <c r="A1021">
        <v>1019</v>
      </c>
      <c r="B1021">
        <v>18950</v>
      </c>
      <c r="C1021" s="8">
        <v>45071</v>
      </c>
      <c r="D1021" t="s">
        <v>20</v>
      </c>
      <c r="E1021" t="s">
        <v>1042</v>
      </c>
      <c r="F1021">
        <v>76</v>
      </c>
      <c r="G1021">
        <v>33</v>
      </c>
      <c r="H1021">
        <v>76.7441860465116</v>
      </c>
      <c r="I1021">
        <v>88</v>
      </c>
      <c r="J1021">
        <v>11.04</v>
      </c>
      <c r="K1021">
        <v>13.55</v>
      </c>
      <c r="L1021">
        <v>0.15</v>
      </c>
      <c r="M1021">
        <v>1.11940298507463</v>
      </c>
      <c r="N1021">
        <v>11900</v>
      </c>
      <c r="O1021">
        <v>2600</v>
      </c>
      <c r="P1021">
        <v>50</v>
      </c>
      <c r="Q1021">
        <v>13.1</v>
      </c>
      <c r="R1021">
        <v>50</v>
      </c>
      <c r="S1021">
        <v>14</v>
      </c>
      <c r="T1021">
        <v>17398.05</v>
      </c>
      <c r="U1021" t="s">
        <v>22</v>
      </c>
    </row>
    <row r="1022" spans="1:21">
      <c r="A1022">
        <v>1020</v>
      </c>
      <c r="B1022">
        <v>18950</v>
      </c>
      <c r="C1022" s="8">
        <v>45071</v>
      </c>
      <c r="D1022" t="s">
        <v>20</v>
      </c>
      <c r="E1022" t="s">
        <v>1043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3150</v>
      </c>
      <c r="O1022">
        <v>2050</v>
      </c>
      <c r="P1022">
        <v>1750</v>
      </c>
      <c r="Q1022">
        <v>1246.6</v>
      </c>
      <c r="R1022">
        <v>1750</v>
      </c>
      <c r="S1022">
        <v>1703.15</v>
      </c>
      <c r="T1022">
        <v>17398.05</v>
      </c>
      <c r="U1022" t="s">
        <v>24</v>
      </c>
    </row>
    <row r="1023" spans="1:21">
      <c r="A1023">
        <v>1021</v>
      </c>
      <c r="B1023">
        <v>19000</v>
      </c>
      <c r="C1023" s="8">
        <v>45022</v>
      </c>
      <c r="D1023" t="s">
        <v>20</v>
      </c>
      <c r="E1023" t="s">
        <v>1044</v>
      </c>
      <c r="F1023">
        <v>84</v>
      </c>
      <c r="G1023">
        <v>-19</v>
      </c>
      <c r="H1023">
        <v>-18.4466019417476</v>
      </c>
      <c r="I1023">
        <v>34</v>
      </c>
      <c r="J1023">
        <v>0</v>
      </c>
      <c r="K1023">
        <v>1641.5</v>
      </c>
      <c r="L1023">
        <v>-8.59999999999991</v>
      </c>
      <c r="M1023">
        <v>-0.521180534513054</v>
      </c>
      <c r="N1023">
        <v>9900</v>
      </c>
      <c r="O1023">
        <v>10200</v>
      </c>
      <c r="P1023">
        <v>50</v>
      </c>
      <c r="Q1023">
        <v>1597.9</v>
      </c>
      <c r="R1023">
        <v>100</v>
      </c>
      <c r="S1023">
        <v>1621.35</v>
      </c>
      <c r="T1023">
        <v>17398.05</v>
      </c>
      <c r="U1023" t="s">
        <v>24</v>
      </c>
    </row>
    <row r="1024" spans="1:21">
      <c r="A1024">
        <v>1022</v>
      </c>
      <c r="B1024">
        <v>19000</v>
      </c>
      <c r="C1024" s="8">
        <v>45022</v>
      </c>
      <c r="D1024" t="s">
        <v>20</v>
      </c>
      <c r="E1024" t="s">
        <v>1045</v>
      </c>
      <c r="F1024">
        <v>33467</v>
      </c>
      <c r="G1024">
        <v>5545</v>
      </c>
      <c r="H1024">
        <v>19.8588926294678</v>
      </c>
      <c r="I1024">
        <v>132340</v>
      </c>
      <c r="J1024">
        <v>0</v>
      </c>
      <c r="K1024">
        <v>0.35</v>
      </c>
      <c r="L1024">
        <v>-0.4</v>
      </c>
      <c r="M1024">
        <v>-53.3333333333333</v>
      </c>
      <c r="N1024">
        <v>1336050</v>
      </c>
      <c r="O1024">
        <v>446550</v>
      </c>
      <c r="P1024">
        <v>15400</v>
      </c>
      <c r="Q1024">
        <v>0.35</v>
      </c>
      <c r="R1024">
        <v>195000</v>
      </c>
      <c r="S1024">
        <v>0.4</v>
      </c>
      <c r="T1024">
        <v>17398.05</v>
      </c>
      <c r="U1024" t="s">
        <v>22</v>
      </c>
    </row>
    <row r="1025" spans="1:21">
      <c r="A1025">
        <v>1023</v>
      </c>
      <c r="B1025">
        <v>19000</v>
      </c>
      <c r="C1025" s="8">
        <v>45029</v>
      </c>
      <c r="D1025" t="s">
        <v>20</v>
      </c>
      <c r="E1025" t="s">
        <v>1046</v>
      </c>
      <c r="F1025">
        <v>1697</v>
      </c>
      <c r="G1025">
        <v>1039</v>
      </c>
      <c r="H1025">
        <v>157.90273556231</v>
      </c>
      <c r="I1025">
        <v>1684</v>
      </c>
      <c r="J1025">
        <v>20.21</v>
      </c>
      <c r="K1025">
        <v>1.05</v>
      </c>
      <c r="L1025">
        <v>-0.45</v>
      </c>
      <c r="M1025">
        <v>-30</v>
      </c>
      <c r="N1025">
        <v>39200</v>
      </c>
      <c r="O1025">
        <v>38950</v>
      </c>
      <c r="P1025">
        <v>100</v>
      </c>
      <c r="Q1025">
        <v>1.1</v>
      </c>
      <c r="R1025">
        <v>900</v>
      </c>
      <c r="S1025">
        <v>1.2</v>
      </c>
      <c r="T1025">
        <v>17398.05</v>
      </c>
      <c r="U1025" t="s">
        <v>22</v>
      </c>
    </row>
    <row r="1026" spans="1:21">
      <c r="A1026">
        <v>1024</v>
      </c>
      <c r="B1026">
        <v>19000</v>
      </c>
      <c r="C1026" s="8">
        <v>45029</v>
      </c>
      <c r="D1026" t="s">
        <v>20</v>
      </c>
      <c r="E1026" t="s">
        <v>1047</v>
      </c>
      <c r="F1026">
        <v>0</v>
      </c>
      <c r="G1026">
        <v>0</v>
      </c>
      <c r="H1026">
        <v>0</v>
      </c>
      <c r="I1026">
        <v>3</v>
      </c>
      <c r="J1026">
        <v>0</v>
      </c>
      <c r="K1026">
        <v>1651.75</v>
      </c>
      <c r="L1026">
        <v>313.9</v>
      </c>
      <c r="M1026">
        <v>23.4630190230594</v>
      </c>
      <c r="N1026">
        <v>3350</v>
      </c>
      <c r="O1026">
        <v>7750</v>
      </c>
      <c r="P1026">
        <v>150</v>
      </c>
      <c r="Q1026">
        <v>1575.15</v>
      </c>
      <c r="R1026">
        <v>2900</v>
      </c>
      <c r="S1026">
        <v>1625.1</v>
      </c>
      <c r="T1026">
        <v>17398.05</v>
      </c>
      <c r="U1026" t="s">
        <v>24</v>
      </c>
    </row>
    <row r="1027" spans="1:21">
      <c r="A1027">
        <v>1025</v>
      </c>
      <c r="B1027">
        <v>19000</v>
      </c>
      <c r="C1027" s="8">
        <v>45043</v>
      </c>
      <c r="D1027" t="s">
        <v>20</v>
      </c>
      <c r="E1027" t="s">
        <v>1048</v>
      </c>
      <c r="F1027">
        <v>10960</v>
      </c>
      <c r="G1027">
        <v>-288</v>
      </c>
      <c r="H1027">
        <v>-2.56045519203414</v>
      </c>
      <c r="I1027">
        <v>2161</v>
      </c>
      <c r="J1027">
        <v>0</v>
      </c>
      <c r="K1027">
        <v>1519</v>
      </c>
      <c r="L1027">
        <v>-32.3</v>
      </c>
      <c r="M1027">
        <v>-2.08212466963192</v>
      </c>
      <c r="N1027">
        <v>5650</v>
      </c>
      <c r="O1027">
        <v>11100</v>
      </c>
      <c r="P1027">
        <v>300</v>
      </c>
      <c r="Q1027">
        <v>1514.35</v>
      </c>
      <c r="R1027">
        <v>50</v>
      </c>
      <c r="S1027">
        <v>1519</v>
      </c>
      <c r="T1027">
        <v>17398.05</v>
      </c>
      <c r="U1027" t="s">
        <v>24</v>
      </c>
    </row>
    <row r="1028" spans="1:21">
      <c r="A1028">
        <v>1026</v>
      </c>
      <c r="B1028">
        <v>19000</v>
      </c>
      <c r="C1028" s="8">
        <v>45043</v>
      </c>
      <c r="D1028" t="s">
        <v>20</v>
      </c>
      <c r="E1028" t="s">
        <v>1049</v>
      </c>
      <c r="F1028">
        <v>13506</v>
      </c>
      <c r="G1028">
        <v>-87</v>
      </c>
      <c r="H1028">
        <v>-0.640035312293092</v>
      </c>
      <c r="I1028">
        <v>5945</v>
      </c>
      <c r="J1028">
        <v>0</v>
      </c>
      <c r="K1028">
        <v>4.4</v>
      </c>
      <c r="L1028">
        <v>-0.199999999999999</v>
      </c>
      <c r="M1028">
        <v>-4.34782608695651</v>
      </c>
      <c r="N1028">
        <v>74400</v>
      </c>
      <c r="O1028">
        <v>88100</v>
      </c>
      <c r="P1028">
        <v>650</v>
      </c>
      <c r="Q1028">
        <v>4.4</v>
      </c>
      <c r="R1028">
        <v>150</v>
      </c>
      <c r="S1028">
        <v>4.6</v>
      </c>
      <c r="T1028">
        <v>17398.05</v>
      </c>
      <c r="U1028" t="s">
        <v>22</v>
      </c>
    </row>
    <row r="1029" spans="1:21">
      <c r="A1029">
        <v>1027</v>
      </c>
      <c r="B1029">
        <v>19000</v>
      </c>
      <c r="C1029" s="8">
        <v>45071</v>
      </c>
      <c r="D1029" t="s">
        <v>20</v>
      </c>
      <c r="E1029" t="s">
        <v>1050</v>
      </c>
      <c r="F1029">
        <v>245</v>
      </c>
      <c r="G1029">
        <v>11</v>
      </c>
      <c r="H1029">
        <v>4.7008547008547</v>
      </c>
      <c r="I1029">
        <v>40</v>
      </c>
      <c r="J1029">
        <v>0</v>
      </c>
      <c r="K1029">
        <v>1450.05</v>
      </c>
      <c r="L1029">
        <v>-43.3500000000001</v>
      </c>
      <c r="M1029">
        <v>-2.90277219766976</v>
      </c>
      <c r="N1029">
        <v>7200</v>
      </c>
      <c r="O1029">
        <v>3800</v>
      </c>
      <c r="P1029">
        <v>1650</v>
      </c>
      <c r="Q1029">
        <v>1430.2</v>
      </c>
      <c r="R1029">
        <v>50</v>
      </c>
      <c r="S1029">
        <v>1474.7</v>
      </c>
      <c r="T1029">
        <v>17398.05</v>
      </c>
      <c r="U1029" t="s">
        <v>24</v>
      </c>
    </row>
    <row r="1030" spans="1:21">
      <c r="A1030">
        <v>1028</v>
      </c>
      <c r="B1030">
        <v>19000</v>
      </c>
      <c r="C1030" s="8">
        <v>45071</v>
      </c>
      <c r="D1030" t="s">
        <v>20</v>
      </c>
      <c r="E1030" t="s">
        <v>1051</v>
      </c>
      <c r="F1030">
        <v>6327</v>
      </c>
      <c r="G1030">
        <v>128</v>
      </c>
      <c r="H1030">
        <v>2.06484916922084</v>
      </c>
      <c r="I1030">
        <v>3727</v>
      </c>
      <c r="J1030">
        <v>11.37</v>
      </c>
      <c r="K1030">
        <v>13</v>
      </c>
      <c r="L1030">
        <v>0.6</v>
      </c>
      <c r="M1030">
        <v>4.83870967741935</v>
      </c>
      <c r="N1030">
        <v>21050</v>
      </c>
      <c r="O1030">
        <v>11700</v>
      </c>
      <c r="P1030">
        <v>100</v>
      </c>
      <c r="Q1030">
        <v>12.3</v>
      </c>
      <c r="R1030">
        <v>250</v>
      </c>
      <c r="S1030">
        <v>13</v>
      </c>
      <c r="T1030">
        <v>17398.05</v>
      </c>
      <c r="U1030" t="s">
        <v>22</v>
      </c>
    </row>
    <row r="1031" spans="1:21">
      <c r="A1031">
        <v>1029</v>
      </c>
      <c r="B1031">
        <v>19000</v>
      </c>
      <c r="C1031" s="8">
        <v>45106</v>
      </c>
      <c r="D1031" t="s">
        <v>20</v>
      </c>
      <c r="E1031" t="s">
        <v>1052</v>
      </c>
      <c r="F1031">
        <v>13631</v>
      </c>
      <c r="G1031">
        <v>-78</v>
      </c>
      <c r="H1031">
        <v>-0.568969290247283</v>
      </c>
      <c r="I1031">
        <v>3367</v>
      </c>
      <c r="J1031">
        <v>0</v>
      </c>
      <c r="K1031">
        <v>32.55</v>
      </c>
      <c r="L1031">
        <v>-4.5</v>
      </c>
      <c r="M1031">
        <v>-12.1457489878543</v>
      </c>
      <c r="N1031">
        <v>14800</v>
      </c>
      <c r="O1031">
        <v>19400</v>
      </c>
      <c r="P1031">
        <v>100</v>
      </c>
      <c r="Q1031">
        <v>32.15</v>
      </c>
      <c r="R1031">
        <v>200</v>
      </c>
      <c r="S1031">
        <v>34.8</v>
      </c>
      <c r="T1031">
        <v>17398.05</v>
      </c>
      <c r="U1031" t="s">
        <v>22</v>
      </c>
    </row>
    <row r="1032" spans="1:21">
      <c r="A1032">
        <v>1030</v>
      </c>
      <c r="B1032">
        <v>19000</v>
      </c>
      <c r="C1032" s="8">
        <v>45106</v>
      </c>
      <c r="D1032" t="s">
        <v>20</v>
      </c>
      <c r="E1032" t="s">
        <v>1053</v>
      </c>
      <c r="F1032">
        <v>4340</v>
      </c>
      <c r="G1032">
        <v>16</v>
      </c>
      <c r="H1032">
        <v>0.370027752081406</v>
      </c>
      <c r="I1032">
        <v>364</v>
      </c>
      <c r="J1032">
        <v>0</v>
      </c>
      <c r="K1032">
        <v>1408.45</v>
      </c>
      <c r="L1032">
        <v>-51.5999999999999</v>
      </c>
      <c r="M1032">
        <v>-3.53412554364576</v>
      </c>
      <c r="N1032">
        <v>2650</v>
      </c>
      <c r="O1032">
        <v>2950</v>
      </c>
      <c r="P1032">
        <v>50</v>
      </c>
      <c r="Q1032">
        <v>1405.45</v>
      </c>
      <c r="R1032">
        <v>50</v>
      </c>
      <c r="S1032">
        <v>1415.1</v>
      </c>
      <c r="T1032">
        <v>17398.05</v>
      </c>
      <c r="U1032" t="s">
        <v>24</v>
      </c>
    </row>
    <row r="1033" spans="1:21">
      <c r="A1033">
        <v>1031</v>
      </c>
      <c r="B1033">
        <v>19000</v>
      </c>
      <c r="C1033" s="8">
        <v>45197</v>
      </c>
      <c r="D1033" t="s">
        <v>20</v>
      </c>
      <c r="E1033" t="s">
        <v>1054</v>
      </c>
      <c r="F1033">
        <v>140</v>
      </c>
      <c r="G1033">
        <v>0</v>
      </c>
      <c r="H1033">
        <v>0</v>
      </c>
      <c r="I1033">
        <v>2</v>
      </c>
      <c r="J1033">
        <v>19.46</v>
      </c>
      <c r="K1033">
        <v>1349</v>
      </c>
      <c r="L1033">
        <v>-31</v>
      </c>
      <c r="M1033">
        <v>-2.2463768115942</v>
      </c>
      <c r="N1033">
        <v>250</v>
      </c>
      <c r="O1033">
        <v>400</v>
      </c>
      <c r="P1033">
        <v>50</v>
      </c>
      <c r="Q1033">
        <v>1280.6</v>
      </c>
      <c r="R1033">
        <v>50</v>
      </c>
      <c r="S1033">
        <v>1350.45</v>
      </c>
      <c r="T1033">
        <v>17398.05</v>
      </c>
      <c r="U1033" t="s">
        <v>24</v>
      </c>
    </row>
    <row r="1034" spans="1:21">
      <c r="A1034">
        <v>1032</v>
      </c>
      <c r="B1034">
        <v>19000</v>
      </c>
      <c r="C1034" s="8">
        <v>45197</v>
      </c>
      <c r="D1034" t="s">
        <v>20</v>
      </c>
      <c r="E1034" t="s">
        <v>1055</v>
      </c>
      <c r="F1034">
        <v>2597</v>
      </c>
      <c r="G1034">
        <v>62</v>
      </c>
      <c r="H1034">
        <v>2.44575936883629</v>
      </c>
      <c r="I1034">
        <v>290</v>
      </c>
      <c r="J1034">
        <v>0</v>
      </c>
      <c r="K1034">
        <v>141.3</v>
      </c>
      <c r="L1034">
        <v>-15.9</v>
      </c>
      <c r="M1034">
        <v>-10.1145038167939</v>
      </c>
      <c r="N1034">
        <v>11850</v>
      </c>
      <c r="O1034">
        <v>4300</v>
      </c>
      <c r="P1034">
        <v>100</v>
      </c>
      <c r="Q1034">
        <v>144.2</v>
      </c>
      <c r="R1034">
        <v>50</v>
      </c>
      <c r="S1034">
        <v>148.95</v>
      </c>
      <c r="T1034">
        <v>17398.05</v>
      </c>
      <c r="U1034" t="s">
        <v>22</v>
      </c>
    </row>
    <row r="1035" spans="1:21">
      <c r="A1035">
        <v>1033</v>
      </c>
      <c r="B1035">
        <v>19000</v>
      </c>
      <c r="C1035" s="8">
        <v>45288</v>
      </c>
      <c r="D1035" t="s">
        <v>20</v>
      </c>
      <c r="E1035" t="s">
        <v>1056</v>
      </c>
      <c r="F1035">
        <v>4780</v>
      </c>
      <c r="G1035">
        <v>-11</v>
      </c>
      <c r="H1035">
        <v>-0.229597161344187</v>
      </c>
      <c r="I1035">
        <v>179</v>
      </c>
      <c r="J1035">
        <v>18.52</v>
      </c>
      <c r="K1035">
        <v>1240</v>
      </c>
      <c r="L1035">
        <v>-33.8499999999999</v>
      </c>
      <c r="M1035">
        <v>-2.65729874004003</v>
      </c>
      <c r="N1035">
        <v>1400</v>
      </c>
      <c r="O1035">
        <v>500</v>
      </c>
      <c r="P1035">
        <v>50</v>
      </c>
      <c r="Q1035">
        <v>1232.65</v>
      </c>
      <c r="R1035">
        <v>50</v>
      </c>
      <c r="S1035">
        <v>1256.5</v>
      </c>
      <c r="T1035">
        <v>17398.05</v>
      </c>
      <c r="U1035" t="s">
        <v>24</v>
      </c>
    </row>
    <row r="1036" spans="1:21">
      <c r="A1036">
        <v>1034</v>
      </c>
      <c r="B1036">
        <v>19000</v>
      </c>
      <c r="C1036" s="8">
        <v>45288</v>
      </c>
      <c r="D1036" t="s">
        <v>20</v>
      </c>
      <c r="E1036" t="s">
        <v>1057</v>
      </c>
      <c r="F1036">
        <v>6534</v>
      </c>
      <c r="G1036">
        <v>233</v>
      </c>
      <c r="H1036">
        <v>3.69782574194572</v>
      </c>
      <c r="I1036">
        <v>1154</v>
      </c>
      <c r="J1036">
        <v>0</v>
      </c>
      <c r="K1036">
        <v>260</v>
      </c>
      <c r="L1036">
        <v>-11.65</v>
      </c>
      <c r="M1036">
        <v>-4.28860666298545</v>
      </c>
      <c r="N1036">
        <v>14100</v>
      </c>
      <c r="O1036">
        <v>3350</v>
      </c>
      <c r="P1036">
        <v>500</v>
      </c>
      <c r="Q1036">
        <v>253.05</v>
      </c>
      <c r="R1036">
        <v>650</v>
      </c>
      <c r="S1036">
        <v>262.65</v>
      </c>
      <c r="T1036">
        <v>17398.05</v>
      </c>
      <c r="U1036" t="s">
        <v>22</v>
      </c>
    </row>
    <row r="1037" spans="1:21">
      <c r="A1037">
        <v>1035</v>
      </c>
      <c r="B1037">
        <v>19000</v>
      </c>
      <c r="C1037" s="8">
        <v>45379</v>
      </c>
      <c r="D1037" t="s">
        <v>20</v>
      </c>
      <c r="E1037" t="s">
        <v>1058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800</v>
      </c>
      <c r="O1037">
        <v>0</v>
      </c>
      <c r="P1037">
        <v>50</v>
      </c>
      <c r="Q1037">
        <v>500</v>
      </c>
      <c r="R1037">
        <v>0</v>
      </c>
      <c r="S1037">
        <v>0</v>
      </c>
      <c r="T1037">
        <v>17398.05</v>
      </c>
      <c r="U1037" t="s">
        <v>24</v>
      </c>
    </row>
    <row r="1038" spans="1:21">
      <c r="A1038">
        <v>1036</v>
      </c>
      <c r="B1038">
        <v>19000</v>
      </c>
      <c r="C1038" s="8">
        <v>45379</v>
      </c>
      <c r="D1038" t="s">
        <v>20</v>
      </c>
      <c r="E1038" t="s">
        <v>1059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450</v>
      </c>
      <c r="O1038">
        <v>0</v>
      </c>
      <c r="P1038">
        <v>450</v>
      </c>
      <c r="Q1038">
        <v>56.7</v>
      </c>
      <c r="R1038">
        <v>0</v>
      </c>
      <c r="S1038">
        <v>0</v>
      </c>
      <c r="T1038">
        <v>17398.05</v>
      </c>
      <c r="U1038" t="s">
        <v>22</v>
      </c>
    </row>
    <row r="1039" spans="1:21">
      <c r="A1039">
        <v>1037</v>
      </c>
      <c r="B1039">
        <v>19000</v>
      </c>
      <c r="C1039" s="8">
        <v>45470</v>
      </c>
      <c r="D1039" t="s">
        <v>20</v>
      </c>
      <c r="E1039" t="s">
        <v>1060</v>
      </c>
      <c r="F1039">
        <v>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</v>
      </c>
      <c r="O1039">
        <v>0</v>
      </c>
      <c r="P1039">
        <v>50</v>
      </c>
      <c r="Q1039">
        <v>335</v>
      </c>
      <c r="R1039">
        <v>0</v>
      </c>
      <c r="S1039">
        <v>0</v>
      </c>
      <c r="T1039">
        <v>17398.05</v>
      </c>
      <c r="U1039" t="s">
        <v>24</v>
      </c>
    </row>
    <row r="1040" spans="1:21">
      <c r="A1040">
        <v>1038</v>
      </c>
      <c r="B1040">
        <v>19000</v>
      </c>
      <c r="C1040" s="8">
        <v>45470</v>
      </c>
      <c r="D1040" t="s">
        <v>20</v>
      </c>
      <c r="E1040" t="s">
        <v>1061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100</v>
      </c>
      <c r="O1040">
        <v>100</v>
      </c>
      <c r="P1040">
        <v>50</v>
      </c>
      <c r="Q1040">
        <v>575</v>
      </c>
      <c r="R1040">
        <v>50</v>
      </c>
      <c r="S1040">
        <v>1469.5</v>
      </c>
      <c r="T1040">
        <v>17398.05</v>
      </c>
      <c r="U1040" t="s">
        <v>22</v>
      </c>
    </row>
    <row r="1041" spans="1:21">
      <c r="A1041">
        <v>1039</v>
      </c>
      <c r="B1041">
        <v>19000</v>
      </c>
      <c r="C1041" s="8">
        <v>45652</v>
      </c>
      <c r="D1041" t="s">
        <v>20</v>
      </c>
      <c r="E1041" t="s">
        <v>1062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850</v>
      </c>
      <c r="O1041">
        <v>0</v>
      </c>
      <c r="P1041">
        <v>750</v>
      </c>
      <c r="Q1041">
        <v>120.05</v>
      </c>
      <c r="R1041">
        <v>0</v>
      </c>
      <c r="S1041">
        <v>0</v>
      </c>
      <c r="T1041">
        <v>17398.05</v>
      </c>
      <c r="U1041" t="s">
        <v>24</v>
      </c>
    </row>
    <row r="1042" spans="1:21">
      <c r="A1042">
        <v>1040</v>
      </c>
      <c r="B1042">
        <v>19000</v>
      </c>
      <c r="C1042" s="8">
        <v>45652</v>
      </c>
      <c r="D1042" t="s">
        <v>20</v>
      </c>
      <c r="E1042" t="s">
        <v>1063</v>
      </c>
      <c r="F1042">
        <v>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100</v>
      </c>
      <c r="O1042">
        <v>150</v>
      </c>
      <c r="P1042">
        <v>50</v>
      </c>
      <c r="Q1042">
        <v>932</v>
      </c>
      <c r="R1042">
        <v>50</v>
      </c>
      <c r="S1042">
        <v>1289.1</v>
      </c>
      <c r="T1042">
        <v>17398.05</v>
      </c>
      <c r="U1042" t="s">
        <v>22</v>
      </c>
    </row>
    <row r="1043" spans="1:21">
      <c r="A1043">
        <v>1041</v>
      </c>
      <c r="B1043">
        <v>19000</v>
      </c>
      <c r="C1043" s="8">
        <v>45834</v>
      </c>
      <c r="D1043" t="s">
        <v>20</v>
      </c>
      <c r="E1043" t="s">
        <v>1064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800</v>
      </c>
      <c r="O1043">
        <v>0</v>
      </c>
      <c r="P1043">
        <v>750</v>
      </c>
      <c r="Q1043">
        <v>120.35</v>
      </c>
      <c r="R1043">
        <v>0</v>
      </c>
      <c r="S1043">
        <v>0</v>
      </c>
      <c r="T1043">
        <v>17398.05</v>
      </c>
      <c r="U1043" t="s">
        <v>24</v>
      </c>
    </row>
    <row r="1044" spans="1:21">
      <c r="A1044">
        <v>1042</v>
      </c>
      <c r="B1044">
        <v>19000</v>
      </c>
      <c r="C1044" s="8">
        <v>46015</v>
      </c>
      <c r="D1044" t="s">
        <v>20</v>
      </c>
      <c r="E1044" t="s">
        <v>1065</v>
      </c>
      <c r="F1044">
        <v>15</v>
      </c>
      <c r="G1044">
        <v>1</v>
      </c>
      <c r="H1044">
        <v>7.14285714285714</v>
      </c>
      <c r="I1044">
        <v>2</v>
      </c>
      <c r="J1044">
        <v>28.68</v>
      </c>
      <c r="K1044">
        <v>1734</v>
      </c>
      <c r="L1044">
        <v>149.5</v>
      </c>
      <c r="M1044">
        <v>9.43515304512465</v>
      </c>
      <c r="N1044">
        <v>350</v>
      </c>
      <c r="O1044">
        <v>100</v>
      </c>
      <c r="P1044">
        <v>50</v>
      </c>
      <c r="Q1044">
        <v>1511</v>
      </c>
      <c r="R1044">
        <v>50</v>
      </c>
      <c r="S1044">
        <v>1699.95</v>
      </c>
      <c r="T1044">
        <v>17398.05</v>
      </c>
      <c r="U1044" t="s">
        <v>24</v>
      </c>
    </row>
    <row r="1045" spans="1:21">
      <c r="A1045">
        <v>1043</v>
      </c>
      <c r="B1045">
        <v>19000</v>
      </c>
      <c r="C1045" s="8">
        <v>46015</v>
      </c>
      <c r="D1045" t="s">
        <v>20</v>
      </c>
      <c r="E1045" t="s">
        <v>1066</v>
      </c>
      <c r="F1045">
        <v>59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150</v>
      </c>
      <c r="O1045">
        <v>50</v>
      </c>
      <c r="P1045">
        <v>50</v>
      </c>
      <c r="Q1045">
        <v>1700.05</v>
      </c>
      <c r="R1045">
        <v>50</v>
      </c>
      <c r="S1045">
        <v>2700</v>
      </c>
      <c r="T1045">
        <v>17398.05</v>
      </c>
      <c r="U1045" t="s">
        <v>22</v>
      </c>
    </row>
    <row r="1046" spans="1:21">
      <c r="A1046">
        <v>1044</v>
      </c>
      <c r="B1046">
        <v>19000</v>
      </c>
      <c r="C1046" s="8">
        <v>46198</v>
      </c>
      <c r="D1046" t="s">
        <v>20</v>
      </c>
      <c r="E1046" t="s">
        <v>1067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50</v>
      </c>
      <c r="O1046">
        <v>0</v>
      </c>
      <c r="P1046">
        <v>50</v>
      </c>
      <c r="Q1046">
        <v>1810</v>
      </c>
      <c r="R1046">
        <v>0</v>
      </c>
      <c r="S1046">
        <v>0</v>
      </c>
      <c r="T1046">
        <v>17398.05</v>
      </c>
      <c r="U1046" t="s">
        <v>22</v>
      </c>
    </row>
    <row r="1047" spans="1:21">
      <c r="A1047">
        <v>1045</v>
      </c>
      <c r="B1047">
        <v>19000</v>
      </c>
      <c r="C1047" s="8">
        <v>46198</v>
      </c>
      <c r="D1047" t="s">
        <v>20</v>
      </c>
      <c r="E1047" t="s">
        <v>1068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750</v>
      </c>
      <c r="O1047">
        <v>0</v>
      </c>
      <c r="P1047">
        <v>750</v>
      </c>
      <c r="Q1047">
        <v>0.05</v>
      </c>
      <c r="R1047">
        <v>0</v>
      </c>
      <c r="S1047">
        <v>0</v>
      </c>
      <c r="T1047">
        <v>17398.05</v>
      </c>
      <c r="U1047" t="s">
        <v>24</v>
      </c>
    </row>
    <row r="1048" spans="1:21">
      <c r="A1048">
        <v>1046</v>
      </c>
      <c r="B1048">
        <v>19000</v>
      </c>
      <c r="C1048" s="8">
        <v>46387</v>
      </c>
      <c r="D1048" t="s">
        <v>20</v>
      </c>
      <c r="E1048" t="s">
        <v>1069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750</v>
      </c>
      <c r="O1048">
        <v>0</v>
      </c>
      <c r="P1048">
        <v>750</v>
      </c>
      <c r="Q1048">
        <v>0.05</v>
      </c>
      <c r="R1048">
        <v>0</v>
      </c>
      <c r="S1048">
        <v>0</v>
      </c>
      <c r="T1048">
        <v>17398.05</v>
      </c>
      <c r="U1048" t="s">
        <v>24</v>
      </c>
    </row>
    <row r="1049" spans="1:21">
      <c r="A1049">
        <v>1047</v>
      </c>
      <c r="B1049">
        <v>19000</v>
      </c>
      <c r="C1049" s="8">
        <v>46387</v>
      </c>
      <c r="D1049" t="s">
        <v>20</v>
      </c>
      <c r="E1049" t="s">
        <v>1070</v>
      </c>
      <c r="F1049">
        <v>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50</v>
      </c>
      <c r="P1049">
        <v>0</v>
      </c>
      <c r="Q1049">
        <v>0</v>
      </c>
      <c r="R1049">
        <v>50</v>
      </c>
      <c r="S1049">
        <v>4000</v>
      </c>
      <c r="T1049">
        <v>17398.05</v>
      </c>
      <c r="U1049" t="s">
        <v>22</v>
      </c>
    </row>
    <row r="1050" spans="1:21">
      <c r="A1050">
        <v>1048</v>
      </c>
      <c r="B1050">
        <v>19000</v>
      </c>
      <c r="C1050" s="8">
        <v>46562</v>
      </c>
      <c r="D1050" t="s">
        <v>20</v>
      </c>
      <c r="E1050" t="s">
        <v>1071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750</v>
      </c>
      <c r="O1050">
        <v>0</v>
      </c>
      <c r="P1050">
        <v>750</v>
      </c>
      <c r="Q1050">
        <v>0.05</v>
      </c>
      <c r="R1050">
        <v>0</v>
      </c>
      <c r="S1050">
        <v>0</v>
      </c>
      <c r="T1050">
        <v>17398.05</v>
      </c>
      <c r="U1050" t="s">
        <v>24</v>
      </c>
    </row>
    <row r="1051" spans="1:21">
      <c r="A1051">
        <v>1049</v>
      </c>
      <c r="B1051">
        <v>19000</v>
      </c>
      <c r="C1051" s="8">
        <v>46751</v>
      </c>
      <c r="D1051" t="s">
        <v>20</v>
      </c>
      <c r="E1051" t="s">
        <v>1072</v>
      </c>
      <c r="F1051">
        <v>16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350</v>
      </c>
      <c r="O1051">
        <v>100</v>
      </c>
      <c r="P1051">
        <v>300</v>
      </c>
      <c r="Q1051">
        <v>1334.3</v>
      </c>
      <c r="R1051">
        <v>50</v>
      </c>
      <c r="S1051">
        <v>1900</v>
      </c>
      <c r="T1051">
        <v>17398.05</v>
      </c>
      <c r="U1051" t="s">
        <v>24</v>
      </c>
    </row>
    <row r="1052" spans="1:21">
      <c r="A1052">
        <v>1050</v>
      </c>
      <c r="B1052">
        <v>19050</v>
      </c>
      <c r="C1052" s="8">
        <v>45022</v>
      </c>
      <c r="D1052" t="s">
        <v>20</v>
      </c>
      <c r="E1052" t="s">
        <v>1073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8100</v>
      </c>
      <c r="O1052">
        <v>8100</v>
      </c>
      <c r="P1052">
        <v>1800</v>
      </c>
      <c r="Q1052">
        <v>1615.25</v>
      </c>
      <c r="R1052">
        <v>1800</v>
      </c>
      <c r="S1052">
        <v>1677.5</v>
      </c>
      <c r="T1052">
        <v>17398.05</v>
      </c>
      <c r="U1052" t="s">
        <v>24</v>
      </c>
    </row>
    <row r="1053" spans="1:21">
      <c r="A1053">
        <v>1051</v>
      </c>
      <c r="B1053">
        <v>19050</v>
      </c>
      <c r="C1053" s="8">
        <v>45022</v>
      </c>
      <c r="D1053" t="s">
        <v>20</v>
      </c>
      <c r="E1053" t="s">
        <v>1074</v>
      </c>
      <c r="F1053">
        <v>260</v>
      </c>
      <c r="G1053">
        <v>131</v>
      </c>
      <c r="H1053">
        <v>101.550387596899</v>
      </c>
      <c r="I1053">
        <v>5920</v>
      </c>
      <c r="J1053">
        <v>34.58</v>
      </c>
      <c r="K1053">
        <v>0.35</v>
      </c>
      <c r="L1053">
        <v>-0.4</v>
      </c>
      <c r="M1053">
        <v>-53.3333333333333</v>
      </c>
      <c r="N1053">
        <v>18850</v>
      </c>
      <c r="O1053">
        <v>45650</v>
      </c>
      <c r="P1053">
        <v>550</v>
      </c>
      <c r="Q1053">
        <v>0.35</v>
      </c>
      <c r="R1053">
        <v>550</v>
      </c>
      <c r="S1053">
        <v>0.4</v>
      </c>
      <c r="T1053">
        <v>17398.05</v>
      </c>
      <c r="U1053" t="s">
        <v>22</v>
      </c>
    </row>
    <row r="1054" spans="1:21">
      <c r="A1054">
        <v>1052</v>
      </c>
      <c r="B1054">
        <v>19050</v>
      </c>
      <c r="C1054" s="8">
        <v>45029</v>
      </c>
      <c r="D1054" t="s">
        <v>20</v>
      </c>
      <c r="E1054" t="s">
        <v>1075</v>
      </c>
      <c r="F1054">
        <v>212</v>
      </c>
      <c r="G1054">
        <v>130</v>
      </c>
      <c r="H1054">
        <v>158.536585365854</v>
      </c>
      <c r="I1054">
        <v>341</v>
      </c>
      <c r="J1054">
        <v>21.27</v>
      </c>
      <c r="K1054">
        <v>1.3</v>
      </c>
      <c r="L1054">
        <v>-0.05</v>
      </c>
      <c r="M1054">
        <v>-3.70370370370371</v>
      </c>
      <c r="N1054">
        <v>26650</v>
      </c>
      <c r="O1054">
        <v>25100</v>
      </c>
      <c r="P1054">
        <v>1000</v>
      </c>
      <c r="Q1054">
        <v>1.15</v>
      </c>
      <c r="R1054">
        <v>150</v>
      </c>
      <c r="S1054">
        <v>1.3</v>
      </c>
      <c r="T1054">
        <v>17398.05</v>
      </c>
      <c r="U1054" t="s">
        <v>22</v>
      </c>
    </row>
    <row r="1055" spans="1:21">
      <c r="A1055">
        <v>1053</v>
      </c>
      <c r="B1055">
        <v>19050</v>
      </c>
      <c r="C1055" s="8">
        <v>45029</v>
      </c>
      <c r="D1055" t="s">
        <v>20</v>
      </c>
      <c r="E1055" t="s">
        <v>1076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4250</v>
      </c>
      <c r="O1055">
        <v>4250</v>
      </c>
      <c r="P1055">
        <v>1500</v>
      </c>
      <c r="Q1055">
        <v>1499.65</v>
      </c>
      <c r="R1055">
        <v>1500</v>
      </c>
      <c r="S1055">
        <v>1695.15</v>
      </c>
      <c r="T1055">
        <v>17398.05</v>
      </c>
      <c r="U1055" t="s">
        <v>24</v>
      </c>
    </row>
    <row r="1056" spans="1:21">
      <c r="A1056">
        <v>1054</v>
      </c>
      <c r="B1056">
        <v>19050</v>
      </c>
      <c r="C1056" s="8">
        <v>45071</v>
      </c>
      <c r="D1056" t="s">
        <v>20</v>
      </c>
      <c r="E1056" t="s">
        <v>1077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1500</v>
      </c>
      <c r="O1056">
        <v>2350</v>
      </c>
      <c r="P1056">
        <v>1500</v>
      </c>
      <c r="Q1056">
        <v>5</v>
      </c>
      <c r="R1056">
        <v>600</v>
      </c>
      <c r="S1056">
        <v>47.75</v>
      </c>
      <c r="T1056">
        <v>17398.05</v>
      </c>
      <c r="U1056" t="s">
        <v>22</v>
      </c>
    </row>
    <row r="1057" spans="1:21">
      <c r="A1057">
        <v>1055</v>
      </c>
      <c r="B1057">
        <v>19050</v>
      </c>
      <c r="C1057" s="8">
        <v>45071</v>
      </c>
      <c r="D1057" t="s">
        <v>20</v>
      </c>
      <c r="E1057" t="s">
        <v>1078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2700</v>
      </c>
      <c r="O1057">
        <v>1750</v>
      </c>
      <c r="P1057">
        <v>1750</v>
      </c>
      <c r="Q1057">
        <v>1157.55</v>
      </c>
      <c r="R1057">
        <v>1750</v>
      </c>
      <c r="S1057">
        <v>1843.85</v>
      </c>
      <c r="T1057">
        <v>17398.05</v>
      </c>
      <c r="U1057" t="s">
        <v>24</v>
      </c>
    </row>
    <row r="1058" spans="1:21">
      <c r="A1058">
        <v>1056</v>
      </c>
      <c r="B1058">
        <v>19050</v>
      </c>
      <c r="C1058" s="8">
        <v>45043</v>
      </c>
      <c r="D1058" t="s">
        <v>20</v>
      </c>
      <c r="E1058" t="s">
        <v>1079</v>
      </c>
      <c r="F1058">
        <v>94</v>
      </c>
      <c r="G1058">
        <v>0</v>
      </c>
      <c r="H1058">
        <v>0</v>
      </c>
      <c r="I1058">
        <v>27</v>
      </c>
      <c r="J1058">
        <v>15.45</v>
      </c>
      <c r="K1058">
        <v>4.4</v>
      </c>
      <c r="L1058">
        <v>0.100000000000001</v>
      </c>
      <c r="M1058">
        <v>2.32558139534885</v>
      </c>
      <c r="N1058">
        <v>19100</v>
      </c>
      <c r="O1058">
        <v>11250</v>
      </c>
      <c r="P1058">
        <v>600</v>
      </c>
      <c r="Q1058">
        <v>3.85</v>
      </c>
      <c r="R1058">
        <v>500</v>
      </c>
      <c r="S1058">
        <v>6.3</v>
      </c>
      <c r="T1058">
        <v>17398.05</v>
      </c>
      <c r="U1058" t="s">
        <v>22</v>
      </c>
    </row>
    <row r="1059" spans="1:21">
      <c r="A1059">
        <v>1057</v>
      </c>
      <c r="B1059">
        <v>19050</v>
      </c>
      <c r="C1059" s="8">
        <v>45043</v>
      </c>
      <c r="D1059" t="s">
        <v>20</v>
      </c>
      <c r="E1059" t="s">
        <v>1080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6050</v>
      </c>
      <c r="O1059">
        <v>6050</v>
      </c>
      <c r="P1059">
        <v>1500</v>
      </c>
      <c r="Q1059">
        <v>1499.55</v>
      </c>
      <c r="R1059">
        <v>1500</v>
      </c>
      <c r="S1059">
        <v>1698.15</v>
      </c>
      <c r="T1059">
        <v>17398.05</v>
      </c>
      <c r="U1059" t="s">
        <v>24</v>
      </c>
    </row>
    <row r="1060" spans="1:21">
      <c r="A1060">
        <v>1058</v>
      </c>
      <c r="B1060">
        <v>19100</v>
      </c>
      <c r="C1060" s="8">
        <v>45029</v>
      </c>
      <c r="D1060" t="s">
        <v>20</v>
      </c>
      <c r="E1060" t="s">
        <v>1081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4500</v>
      </c>
      <c r="O1060">
        <v>4500</v>
      </c>
      <c r="P1060">
        <v>1500</v>
      </c>
      <c r="Q1060">
        <v>1556</v>
      </c>
      <c r="R1060">
        <v>1500</v>
      </c>
      <c r="S1060">
        <v>1745.55</v>
      </c>
      <c r="T1060">
        <v>17398.05</v>
      </c>
      <c r="U1060" t="s">
        <v>24</v>
      </c>
    </row>
    <row r="1061" spans="1:21">
      <c r="A1061">
        <v>1059</v>
      </c>
      <c r="B1061">
        <v>19100</v>
      </c>
      <c r="C1061" s="8">
        <v>45029</v>
      </c>
      <c r="D1061" t="s">
        <v>20</v>
      </c>
      <c r="E1061" t="s">
        <v>1082</v>
      </c>
      <c r="F1061">
        <v>645</v>
      </c>
      <c r="G1061">
        <v>375</v>
      </c>
      <c r="H1061">
        <v>138.888888888889</v>
      </c>
      <c r="I1061">
        <v>778</v>
      </c>
      <c r="J1061">
        <v>21.42</v>
      </c>
      <c r="K1061">
        <v>1.05</v>
      </c>
      <c r="L1061">
        <v>-0.4</v>
      </c>
      <c r="M1061">
        <v>-27.5862068965517</v>
      </c>
      <c r="N1061">
        <v>50250</v>
      </c>
      <c r="O1061">
        <v>29700</v>
      </c>
      <c r="P1061">
        <v>26900</v>
      </c>
      <c r="Q1061">
        <v>1</v>
      </c>
      <c r="R1061">
        <v>2350</v>
      </c>
      <c r="S1061">
        <v>1.2</v>
      </c>
      <c r="T1061">
        <v>17398.05</v>
      </c>
      <c r="U1061" t="s">
        <v>22</v>
      </c>
    </row>
    <row r="1062" spans="1:21">
      <c r="A1062">
        <v>1060</v>
      </c>
      <c r="B1062">
        <v>19100</v>
      </c>
      <c r="C1062" s="8">
        <v>45043</v>
      </c>
      <c r="D1062" t="s">
        <v>20</v>
      </c>
      <c r="E1062" t="s">
        <v>1083</v>
      </c>
      <c r="F1062">
        <v>190</v>
      </c>
      <c r="G1062">
        <v>-1</v>
      </c>
      <c r="H1062">
        <v>-0.523560209424084</v>
      </c>
      <c r="I1062">
        <v>183</v>
      </c>
      <c r="J1062">
        <v>0</v>
      </c>
      <c r="K1062">
        <v>4.25</v>
      </c>
      <c r="L1062">
        <v>-0.0999999999999996</v>
      </c>
      <c r="M1062">
        <v>-2.29885057471264</v>
      </c>
      <c r="N1062">
        <v>18550</v>
      </c>
      <c r="O1062">
        <v>13150</v>
      </c>
      <c r="P1062">
        <v>50</v>
      </c>
      <c r="Q1062">
        <v>4</v>
      </c>
      <c r="R1062">
        <v>300</v>
      </c>
      <c r="S1062">
        <v>5.45</v>
      </c>
      <c r="T1062">
        <v>17398.05</v>
      </c>
      <c r="U1062" t="s">
        <v>22</v>
      </c>
    </row>
    <row r="1063" spans="1:21">
      <c r="A1063">
        <v>1061</v>
      </c>
      <c r="B1063">
        <v>19100</v>
      </c>
      <c r="C1063" s="8">
        <v>45043</v>
      </c>
      <c r="D1063" t="s">
        <v>20</v>
      </c>
      <c r="E1063" t="s">
        <v>1084</v>
      </c>
      <c r="F1063">
        <v>143</v>
      </c>
      <c r="G1063">
        <v>-3</v>
      </c>
      <c r="H1063">
        <v>-2.05479452054795</v>
      </c>
      <c r="I1063">
        <v>17</v>
      </c>
      <c r="J1063">
        <v>29.71</v>
      </c>
      <c r="K1063">
        <v>1662.75</v>
      </c>
      <c r="L1063">
        <v>27.8</v>
      </c>
      <c r="M1063">
        <v>1.70035780910731</v>
      </c>
      <c r="N1063">
        <v>5250</v>
      </c>
      <c r="O1063">
        <v>5200</v>
      </c>
      <c r="P1063">
        <v>100</v>
      </c>
      <c r="Q1063">
        <v>1607.75</v>
      </c>
      <c r="R1063">
        <v>1800</v>
      </c>
      <c r="S1063">
        <v>1783.75</v>
      </c>
      <c r="T1063">
        <v>17398.05</v>
      </c>
      <c r="U1063" t="s">
        <v>24</v>
      </c>
    </row>
    <row r="1064" spans="1:21">
      <c r="A1064">
        <v>1062</v>
      </c>
      <c r="B1064">
        <v>19100</v>
      </c>
      <c r="C1064" s="8">
        <v>45022</v>
      </c>
      <c r="D1064" t="s">
        <v>20</v>
      </c>
      <c r="E1064" t="s">
        <v>1085</v>
      </c>
      <c r="F1064">
        <v>2</v>
      </c>
      <c r="G1064">
        <v>-3</v>
      </c>
      <c r="H1064">
        <v>-60</v>
      </c>
      <c r="I1064">
        <v>11</v>
      </c>
      <c r="J1064">
        <v>75.32</v>
      </c>
      <c r="K1064">
        <v>1734.6</v>
      </c>
      <c r="L1064">
        <v>4.59999999999991</v>
      </c>
      <c r="M1064">
        <v>0.26589595375722</v>
      </c>
      <c r="N1064">
        <v>8100</v>
      </c>
      <c r="O1064">
        <v>9900</v>
      </c>
      <c r="P1064">
        <v>1800</v>
      </c>
      <c r="Q1064">
        <v>1666.55</v>
      </c>
      <c r="R1064">
        <v>1800</v>
      </c>
      <c r="S1064">
        <v>1726.9</v>
      </c>
      <c r="T1064">
        <v>17398.05</v>
      </c>
      <c r="U1064" t="s">
        <v>24</v>
      </c>
    </row>
    <row r="1065" spans="1:21">
      <c r="A1065">
        <v>1063</v>
      </c>
      <c r="B1065">
        <v>19100</v>
      </c>
      <c r="C1065" s="8">
        <v>45022</v>
      </c>
      <c r="D1065" t="s">
        <v>20</v>
      </c>
      <c r="E1065" t="s">
        <v>1086</v>
      </c>
      <c r="F1065">
        <v>3837</v>
      </c>
      <c r="G1065">
        <v>615</v>
      </c>
      <c r="H1065">
        <v>19.0875232774674</v>
      </c>
      <c r="I1065">
        <v>12418</v>
      </c>
      <c r="J1065">
        <v>0</v>
      </c>
      <c r="K1065">
        <v>0.4</v>
      </c>
      <c r="L1065">
        <v>-0.25</v>
      </c>
      <c r="M1065">
        <v>-38.4615384615385</v>
      </c>
      <c r="N1065">
        <v>132250</v>
      </c>
      <c r="O1065">
        <v>76000</v>
      </c>
      <c r="P1065">
        <v>17050</v>
      </c>
      <c r="Q1065">
        <v>0.35</v>
      </c>
      <c r="R1065">
        <v>6000</v>
      </c>
      <c r="S1065">
        <v>0.4</v>
      </c>
      <c r="T1065">
        <v>17398.05</v>
      </c>
      <c r="U1065" t="s">
        <v>22</v>
      </c>
    </row>
    <row r="1066" spans="1:21">
      <c r="A1066">
        <v>1064</v>
      </c>
      <c r="B1066">
        <v>19100</v>
      </c>
      <c r="C1066" s="8">
        <v>45071</v>
      </c>
      <c r="D1066" t="s">
        <v>20</v>
      </c>
      <c r="E1066" t="s">
        <v>1087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6900</v>
      </c>
      <c r="O1066">
        <v>2350</v>
      </c>
      <c r="P1066">
        <v>1500</v>
      </c>
      <c r="Q1066">
        <v>4.55</v>
      </c>
      <c r="R1066">
        <v>600</v>
      </c>
      <c r="S1066">
        <v>44.5</v>
      </c>
      <c r="T1066">
        <v>17398.05</v>
      </c>
      <c r="U1066" t="s">
        <v>22</v>
      </c>
    </row>
    <row r="1067" spans="1:21">
      <c r="A1067">
        <v>1065</v>
      </c>
      <c r="B1067">
        <v>19100</v>
      </c>
      <c r="C1067" s="8">
        <v>45071</v>
      </c>
      <c r="D1067" t="s">
        <v>20</v>
      </c>
      <c r="E1067" t="s">
        <v>1088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3550</v>
      </c>
      <c r="O1067">
        <v>1750</v>
      </c>
      <c r="P1067">
        <v>1750</v>
      </c>
      <c r="Q1067">
        <v>1443</v>
      </c>
      <c r="R1067">
        <v>1750</v>
      </c>
      <c r="S1067">
        <v>1879.85</v>
      </c>
      <c r="T1067">
        <v>17398.05</v>
      </c>
      <c r="U1067" t="s">
        <v>24</v>
      </c>
    </row>
    <row r="1068" spans="1:21">
      <c r="A1068">
        <v>1066</v>
      </c>
      <c r="B1068">
        <v>19150</v>
      </c>
      <c r="C1068" s="8">
        <v>45071</v>
      </c>
      <c r="D1068" t="s">
        <v>20</v>
      </c>
      <c r="E1068" t="s">
        <v>1089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3550</v>
      </c>
      <c r="O1068">
        <v>1750</v>
      </c>
      <c r="P1068">
        <v>1750</v>
      </c>
      <c r="Q1068">
        <v>1238.35</v>
      </c>
      <c r="R1068">
        <v>1750</v>
      </c>
      <c r="S1068">
        <v>1936.15</v>
      </c>
      <c r="T1068">
        <v>17398.05</v>
      </c>
      <c r="U1068" t="s">
        <v>24</v>
      </c>
    </row>
    <row r="1069" spans="1:21">
      <c r="A1069">
        <v>1067</v>
      </c>
      <c r="B1069">
        <v>19150</v>
      </c>
      <c r="C1069" s="8">
        <v>45071</v>
      </c>
      <c r="D1069" t="s">
        <v>20</v>
      </c>
      <c r="E1069" t="s">
        <v>1090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1500</v>
      </c>
      <c r="O1069">
        <v>2350</v>
      </c>
      <c r="P1069">
        <v>1500</v>
      </c>
      <c r="Q1069">
        <v>4.1</v>
      </c>
      <c r="R1069">
        <v>600</v>
      </c>
      <c r="S1069">
        <v>41.3</v>
      </c>
      <c r="T1069">
        <v>17398.05</v>
      </c>
      <c r="U1069" t="s">
        <v>22</v>
      </c>
    </row>
    <row r="1070" spans="1:21">
      <c r="A1070">
        <v>1068</v>
      </c>
      <c r="B1070">
        <v>19150</v>
      </c>
      <c r="C1070" s="8">
        <v>45043</v>
      </c>
      <c r="D1070" t="s">
        <v>20</v>
      </c>
      <c r="E1070" t="s">
        <v>1091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6050</v>
      </c>
      <c r="O1070">
        <v>6050</v>
      </c>
      <c r="P1070">
        <v>1500</v>
      </c>
      <c r="Q1070">
        <v>1581.55</v>
      </c>
      <c r="R1070">
        <v>1500</v>
      </c>
      <c r="S1070">
        <v>1799.85</v>
      </c>
      <c r="T1070">
        <v>17398.05</v>
      </c>
      <c r="U1070" t="s">
        <v>24</v>
      </c>
    </row>
    <row r="1071" spans="1:21">
      <c r="A1071">
        <v>1069</v>
      </c>
      <c r="B1071">
        <v>19150</v>
      </c>
      <c r="C1071" s="8">
        <v>45043</v>
      </c>
      <c r="D1071" t="s">
        <v>20</v>
      </c>
      <c r="E1071" t="s">
        <v>1092</v>
      </c>
      <c r="F1071">
        <v>86</v>
      </c>
      <c r="G1071">
        <v>-1</v>
      </c>
      <c r="H1071">
        <v>-1.14942528735632</v>
      </c>
      <c r="I1071">
        <v>7</v>
      </c>
      <c r="J1071">
        <v>16.19</v>
      </c>
      <c r="K1071">
        <v>4.25</v>
      </c>
      <c r="L1071">
        <v>0.35</v>
      </c>
      <c r="M1071">
        <v>8.97435897435898</v>
      </c>
      <c r="N1071">
        <v>20250</v>
      </c>
      <c r="O1071">
        <v>14150</v>
      </c>
      <c r="P1071">
        <v>500</v>
      </c>
      <c r="Q1071">
        <v>4</v>
      </c>
      <c r="R1071">
        <v>150</v>
      </c>
      <c r="S1071">
        <v>4.25</v>
      </c>
      <c r="T1071">
        <v>17398.05</v>
      </c>
      <c r="U1071" t="s">
        <v>22</v>
      </c>
    </row>
    <row r="1072" spans="1:21">
      <c r="A1072">
        <v>1070</v>
      </c>
      <c r="B1072">
        <v>19150</v>
      </c>
      <c r="C1072" s="8">
        <v>45022</v>
      </c>
      <c r="D1072" t="s">
        <v>20</v>
      </c>
      <c r="E1072" t="s">
        <v>1093</v>
      </c>
      <c r="F1072">
        <v>895</v>
      </c>
      <c r="G1072">
        <v>316</v>
      </c>
      <c r="H1072">
        <v>54.5768566493955</v>
      </c>
      <c r="I1072">
        <v>11309</v>
      </c>
      <c r="J1072">
        <v>36.39</v>
      </c>
      <c r="K1072">
        <v>0.3</v>
      </c>
      <c r="L1072">
        <v>-0.35</v>
      </c>
      <c r="M1072">
        <v>-53.8461538461539</v>
      </c>
      <c r="N1072">
        <v>43400</v>
      </c>
      <c r="O1072">
        <v>45650</v>
      </c>
      <c r="P1072">
        <v>19700</v>
      </c>
      <c r="Q1072">
        <v>0.3</v>
      </c>
      <c r="R1072">
        <v>750</v>
      </c>
      <c r="S1072">
        <v>0.4</v>
      </c>
      <c r="T1072">
        <v>17398.05</v>
      </c>
      <c r="U1072" t="s">
        <v>22</v>
      </c>
    </row>
    <row r="1073" spans="1:21">
      <c r="A1073">
        <v>1071</v>
      </c>
      <c r="B1073">
        <v>19150</v>
      </c>
      <c r="C1073" s="8">
        <v>45022</v>
      </c>
      <c r="D1073" t="s">
        <v>20</v>
      </c>
      <c r="E1073" t="s">
        <v>1094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8100</v>
      </c>
      <c r="O1073">
        <v>8100</v>
      </c>
      <c r="P1073">
        <v>1800</v>
      </c>
      <c r="Q1073">
        <v>1715</v>
      </c>
      <c r="R1073">
        <v>1800</v>
      </c>
      <c r="S1073">
        <v>1783.05</v>
      </c>
      <c r="T1073">
        <v>17398.05</v>
      </c>
      <c r="U1073" t="s">
        <v>24</v>
      </c>
    </row>
    <row r="1074" spans="1:21">
      <c r="A1074">
        <v>1072</v>
      </c>
      <c r="B1074">
        <v>19200</v>
      </c>
      <c r="C1074" s="8">
        <v>45071</v>
      </c>
      <c r="D1074" t="s">
        <v>20</v>
      </c>
      <c r="E1074" t="s">
        <v>1095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5100</v>
      </c>
      <c r="O1074">
        <v>2350</v>
      </c>
      <c r="P1074">
        <v>1500</v>
      </c>
      <c r="Q1074">
        <v>4.1</v>
      </c>
      <c r="R1074">
        <v>600</v>
      </c>
      <c r="S1074">
        <v>38.35</v>
      </c>
      <c r="T1074">
        <v>17398.05</v>
      </c>
      <c r="U1074" t="s">
        <v>22</v>
      </c>
    </row>
    <row r="1075" spans="1:21">
      <c r="A1075">
        <v>1073</v>
      </c>
      <c r="B1075">
        <v>19200</v>
      </c>
      <c r="C1075" s="8">
        <v>45071</v>
      </c>
      <c r="D1075" t="s">
        <v>20</v>
      </c>
      <c r="E1075" t="s">
        <v>1096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3550</v>
      </c>
      <c r="O1075">
        <v>1750</v>
      </c>
      <c r="P1075">
        <v>1750</v>
      </c>
      <c r="Q1075">
        <v>1534.15</v>
      </c>
      <c r="R1075">
        <v>1750</v>
      </c>
      <c r="S1075">
        <v>1996.15</v>
      </c>
      <c r="T1075">
        <v>17398.05</v>
      </c>
      <c r="U1075" t="s">
        <v>24</v>
      </c>
    </row>
    <row r="1076" spans="1:21">
      <c r="A1076">
        <v>1074</v>
      </c>
      <c r="B1076">
        <v>19200</v>
      </c>
      <c r="C1076" s="8">
        <v>45043</v>
      </c>
      <c r="D1076" t="s">
        <v>20</v>
      </c>
      <c r="E1076" t="s">
        <v>1097</v>
      </c>
      <c r="F1076">
        <v>50</v>
      </c>
      <c r="G1076">
        <v>0</v>
      </c>
      <c r="H1076">
        <v>0</v>
      </c>
      <c r="I1076">
        <v>2</v>
      </c>
      <c r="J1076">
        <v>32.74</v>
      </c>
      <c r="K1076">
        <v>1780</v>
      </c>
      <c r="L1076">
        <v>35.55</v>
      </c>
      <c r="M1076">
        <v>2.03789159907134</v>
      </c>
      <c r="N1076">
        <v>3850</v>
      </c>
      <c r="O1076">
        <v>4550</v>
      </c>
      <c r="P1076">
        <v>1050</v>
      </c>
      <c r="Q1076">
        <v>1662.75</v>
      </c>
      <c r="R1076">
        <v>1800</v>
      </c>
      <c r="S1076">
        <v>1891.2</v>
      </c>
      <c r="T1076">
        <v>17398.05</v>
      </c>
      <c r="U1076" t="s">
        <v>24</v>
      </c>
    </row>
    <row r="1077" spans="1:21">
      <c r="A1077">
        <v>1075</v>
      </c>
      <c r="B1077">
        <v>19200</v>
      </c>
      <c r="C1077" s="8">
        <v>45043</v>
      </c>
      <c r="D1077" t="s">
        <v>20</v>
      </c>
      <c r="E1077" t="s">
        <v>1098</v>
      </c>
      <c r="F1077">
        <v>196</v>
      </c>
      <c r="G1077">
        <v>-6</v>
      </c>
      <c r="H1077">
        <v>-2.97029702970297</v>
      </c>
      <c r="I1077">
        <v>93</v>
      </c>
      <c r="J1077">
        <v>0</v>
      </c>
      <c r="K1077">
        <v>4.15</v>
      </c>
      <c r="L1077">
        <v>0.15</v>
      </c>
      <c r="M1077">
        <v>3.75000000000001</v>
      </c>
      <c r="N1077">
        <v>19150</v>
      </c>
      <c r="O1077">
        <v>12850</v>
      </c>
      <c r="P1077">
        <v>600</v>
      </c>
      <c r="Q1077">
        <v>3.6</v>
      </c>
      <c r="R1077">
        <v>300</v>
      </c>
      <c r="S1077">
        <v>6</v>
      </c>
      <c r="T1077">
        <v>17398.05</v>
      </c>
      <c r="U1077" t="s">
        <v>22</v>
      </c>
    </row>
    <row r="1078" spans="1:21">
      <c r="A1078">
        <v>1076</v>
      </c>
      <c r="B1078">
        <v>19200</v>
      </c>
      <c r="C1078" s="8">
        <v>45022</v>
      </c>
      <c r="D1078" t="s">
        <v>20</v>
      </c>
      <c r="E1078" t="s">
        <v>1099</v>
      </c>
      <c r="F1078">
        <v>2</v>
      </c>
      <c r="G1078">
        <v>1</v>
      </c>
      <c r="H1078">
        <v>100</v>
      </c>
      <c r="I1078">
        <v>2</v>
      </c>
      <c r="J1078">
        <v>93.85</v>
      </c>
      <c r="K1078">
        <v>1881</v>
      </c>
      <c r="L1078">
        <v>-219</v>
      </c>
      <c r="M1078">
        <v>-10.4285714285714</v>
      </c>
      <c r="N1078">
        <v>8100</v>
      </c>
      <c r="O1078">
        <v>8100</v>
      </c>
      <c r="P1078">
        <v>1800</v>
      </c>
      <c r="Q1078">
        <v>1764.45</v>
      </c>
      <c r="R1078">
        <v>1800</v>
      </c>
      <c r="S1078">
        <v>1832.45</v>
      </c>
      <c r="T1078">
        <v>17398.05</v>
      </c>
      <c r="U1078" t="s">
        <v>24</v>
      </c>
    </row>
    <row r="1079" spans="1:21">
      <c r="A1079">
        <v>1077</v>
      </c>
      <c r="B1079">
        <v>19200</v>
      </c>
      <c r="C1079" s="8">
        <v>45022</v>
      </c>
      <c r="D1079" t="s">
        <v>20</v>
      </c>
      <c r="E1079" t="s">
        <v>1100</v>
      </c>
      <c r="F1079">
        <v>11352</v>
      </c>
      <c r="G1079">
        <v>40</v>
      </c>
      <c r="H1079">
        <v>0.353606789250354</v>
      </c>
      <c r="I1079">
        <v>51430</v>
      </c>
      <c r="J1079">
        <v>0</v>
      </c>
      <c r="K1079">
        <v>0.3</v>
      </c>
      <c r="L1079">
        <v>-0.35</v>
      </c>
      <c r="M1079">
        <v>-53.8461538461539</v>
      </c>
      <c r="N1079">
        <v>426800</v>
      </c>
      <c r="O1079">
        <v>314500</v>
      </c>
      <c r="P1079">
        <v>208950</v>
      </c>
      <c r="Q1079">
        <v>0.3</v>
      </c>
      <c r="R1079">
        <v>33250</v>
      </c>
      <c r="S1079">
        <v>0.35</v>
      </c>
      <c r="T1079">
        <v>17398.05</v>
      </c>
      <c r="U1079" t="s">
        <v>22</v>
      </c>
    </row>
    <row r="1080" spans="1:21">
      <c r="A1080">
        <v>1078</v>
      </c>
      <c r="B1080">
        <v>19250</v>
      </c>
      <c r="C1080" s="8">
        <v>45071</v>
      </c>
      <c r="D1080" t="s">
        <v>20</v>
      </c>
      <c r="E1080" t="s">
        <v>1101</v>
      </c>
      <c r="F1080">
        <v>231</v>
      </c>
      <c r="G1080">
        <v>22</v>
      </c>
      <c r="H1080">
        <v>10.5263157894737</v>
      </c>
      <c r="I1080">
        <v>144</v>
      </c>
      <c r="J1080">
        <v>11.88</v>
      </c>
      <c r="K1080">
        <v>8.25</v>
      </c>
      <c r="L1080">
        <v>0.45</v>
      </c>
      <c r="M1080">
        <v>5.76923076923077</v>
      </c>
      <c r="N1080">
        <v>13000</v>
      </c>
      <c r="O1080">
        <v>4050</v>
      </c>
      <c r="P1080">
        <v>1350</v>
      </c>
      <c r="Q1080">
        <v>8.25</v>
      </c>
      <c r="R1080">
        <v>100</v>
      </c>
      <c r="S1080">
        <v>8.45</v>
      </c>
      <c r="T1080">
        <v>17398.05</v>
      </c>
      <c r="U1080" t="s">
        <v>22</v>
      </c>
    </row>
    <row r="1081" spans="1:21">
      <c r="A1081">
        <v>1079</v>
      </c>
      <c r="B1081">
        <v>19250</v>
      </c>
      <c r="C1081" s="8">
        <v>45071</v>
      </c>
      <c r="D1081" t="s">
        <v>20</v>
      </c>
      <c r="E1081" t="s">
        <v>1102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2000</v>
      </c>
      <c r="L1081">
        <v>50</v>
      </c>
      <c r="M1081">
        <v>2.56410256410256</v>
      </c>
      <c r="N1081">
        <v>2100</v>
      </c>
      <c r="O1081">
        <v>2300</v>
      </c>
      <c r="P1081">
        <v>1750</v>
      </c>
      <c r="Q1081">
        <v>1339.3</v>
      </c>
      <c r="R1081">
        <v>550</v>
      </c>
      <c r="S1081">
        <v>1879.3</v>
      </c>
      <c r="T1081">
        <v>17398.05</v>
      </c>
      <c r="U1081" t="s">
        <v>24</v>
      </c>
    </row>
    <row r="1082" spans="1:21">
      <c r="A1082">
        <v>1080</v>
      </c>
      <c r="B1082">
        <v>19250</v>
      </c>
      <c r="C1082" s="8">
        <v>45022</v>
      </c>
      <c r="D1082" t="s">
        <v>20</v>
      </c>
      <c r="E1082" t="s">
        <v>1103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8100</v>
      </c>
      <c r="O1082">
        <v>9600</v>
      </c>
      <c r="P1082">
        <v>1800</v>
      </c>
      <c r="Q1082">
        <v>1814.35</v>
      </c>
      <c r="R1082">
        <v>2500</v>
      </c>
      <c r="S1082">
        <v>1914.55</v>
      </c>
      <c r="T1082">
        <v>17398.05</v>
      </c>
      <c r="U1082" t="s">
        <v>24</v>
      </c>
    </row>
    <row r="1083" spans="1:21">
      <c r="A1083">
        <v>1081</v>
      </c>
      <c r="B1083">
        <v>19250</v>
      </c>
      <c r="C1083" s="8">
        <v>45022</v>
      </c>
      <c r="D1083" t="s">
        <v>20</v>
      </c>
      <c r="E1083" t="s">
        <v>1104</v>
      </c>
      <c r="F1083">
        <v>6451</v>
      </c>
      <c r="G1083">
        <v>588</v>
      </c>
      <c r="H1083">
        <v>10.0289953948491</v>
      </c>
      <c r="I1083">
        <v>22644</v>
      </c>
      <c r="J1083">
        <v>0</v>
      </c>
      <c r="K1083">
        <v>0.3</v>
      </c>
      <c r="L1083">
        <v>-0.3</v>
      </c>
      <c r="M1083">
        <v>-50</v>
      </c>
      <c r="N1083">
        <v>125550</v>
      </c>
      <c r="O1083">
        <v>216450</v>
      </c>
      <c r="P1083">
        <v>57700</v>
      </c>
      <c r="Q1083">
        <v>0.3</v>
      </c>
      <c r="R1083">
        <v>600</v>
      </c>
      <c r="S1083">
        <v>0.35</v>
      </c>
      <c r="T1083">
        <v>17398.05</v>
      </c>
      <c r="U1083" t="s">
        <v>22</v>
      </c>
    </row>
    <row r="1084" spans="1:21">
      <c r="A1084">
        <v>1082</v>
      </c>
      <c r="B1084">
        <v>19250</v>
      </c>
      <c r="C1084" s="8">
        <v>45043</v>
      </c>
      <c r="D1084" t="s">
        <v>20</v>
      </c>
      <c r="E1084" t="s">
        <v>1105</v>
      </c>
      <c r="F1084">
        <v>79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20500</v>
      </c>
      <c r="O1084">
        <v>10100</v>
      </c>
      <c r="P1084">
        <v>600</v>
      </c>
      <c r="Q1084">
        <v>3.6</v>
      </c>
      <c r="R1084">
        <v>500</v>
      </c>
      <c r="S1084">
        <v>5</v>
      </c>
      <c r="T1084">
        <v>17398.05</v>
      </c>
      <c r="U1084" t="s">
        <v>22</v>
      </c>
    </row>
    <row r="1085" spans="1:21">
      <c r="A1085">
        <v>1083</v>
      </c>
      <c r="B1085">
        <v>19250</v>
      </c>
      <c r="C1085" s="8">
        <v>45043</v>
      </c>
      <c r="D1085" t="s">
        <v>20</v>
      </c>
      <c r="E1085" t="s">
        <v>1106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6050</v>
      </c>
      <c r="O1085">
        <v>6050</v>
      </c>
      <c r="P1085">
        <v>1500</v>
      </c>
      <c r="Q1085">
        <v>1677.55</v>
      </c>
      <c r="R1085">
        <v>1500</v>
      </c>
      <c r="S1085">
        <v>1901.85</v>
      </c>
      <c r="T1085">
        <v>17398.05</v>
      </c>
      <c r="U1085" t="s">
        <v>24</v>
      </c>
    </row>
    <row r="1086" spans="1:21">
      <c r="A1086">
        <v>1084</v>
      </c>
      <c r="B1086">
        <v>19300</v>
      </c>
      <c r="C1086" s="8">
        <v>45043</v>
      </c>
      <c r="D1086" t="s">
        <v>20</v>
      </c>
      <c r="E1086" t="s">
        <v>1107</v>
      </c>
      <c r="F1086">
        <v>34</v>
      </c>
      <c r="G1086">
        <v>0</v>
      </c>
      <c r="H1086">
        <v>0</v>
      </c>
      <c r="I1086">
        <v>5</v>
      </c>
      <c r="J1086">
        <v>30.28</v>
      </c>
      <c r="K1086">
        <v>1845</v>
      </c>
      <c r="L1086">
        <v>-95.5</v>
      </c>
      <c r="M1086">
        <v>-4.92141200721464</v>
      </c>
      <c r="N1086">
        <v>5300</v>
      </c>
      <c r="O1086">
        <v>5200</v>
      </c>
      <c r="P1086">
        <v>350</v>
      </c>
      <c r="Q1086">
        <v>1781.25</v>
      </c>
      <c r="R1086">
        <v>1800</v>
      </c>
      <c r="S1086">
        <v>1989.8</v>
      </c>
      <c r="T1086">
        <v>17398.05</v>
      </c>
      <c r="U1086" t="s">
        <v>24</v>
      </c>
    </row>
    <row r="1087" spans="1:21">
      <c r="A1087">
        <v>1085</v>
      </c>
      <c r="B1087">
        <v>19300</v>
      </c>
      <c r="C1087" s="8">
        <v>45043</v>
      </c>
      <c r="D1087" t="s">
        <v>20</v>
      </c>
      <c r="E1087" t="s">
        <v>1108</v>
      </c>
      <c r="F1087">
        <v>777</v>
      </c>
      <c r="G1087">
        <v>669</v>
      </c>
      <c r="H1087">
        <v>619.444444444444</v>
      </c>
      <c r="I1087">
        <v>999</v>
      </c>
      <c r="J1087">
        <v>17.41</v>
      </c>
      <c r="K1087">
        <v>4.3</v>
      </c>
      <c r="L1087">
        <v>0.45</v>
      </c>
      <c r="M1087">
        <v>11.6883116883117</v>
      </c>
      <c r="N1087">
        <v>13850</v>
      </c>
      <c r="O1087">
        <v>14150</v>
      </c>
      <c r="P1087">
        <v>600</v>
      </c>
      <c r="Q1087">
        <v>3.55</v>
      </c>
      <c r="R1087">
        <v>300</v>
      </c>
      <c r="S1087">
        <v>5</v>
      </c>
      <c r="T1087">
        <v>17398.05</v>
      </c>
      <c r="U1087" t="s">
        <v>22</v>
      </c>
    </row>
    <row r="1088" spans="1:21">
      <c r="A1088">
        <v>1086</v>
      </c>
      <c r="B1088">
        <v>19350</v>
      </c>
      <c r="C1088" s="8">
        <v>45043</v>
      </c>
      <c r="D1088" t="s">
        <v>20</v>
      </c>
      <c r="E1088" t="s">
        <v>1109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6050</v>
      </c>
      <c r="O1088">
        <v>6050</v>
      </c>
      <c r="P1088">
        <v>1500</v>
      </c>
      <c r="Q1088">
        <v>1773.1</v>
      </c>
      <c r="R1088">
        <v>1500</v>
      </c>
      <c r="S1088">
        <v>2002.6</v>
      </c>
      <c r="T1088">
        <v>17398.05</v>
      </c>
      <c r="U1088" t="s">
        <v>24</v>
      </c>
    </row>
    <row r="1089" spans="1:21">
      <c r="A1089">
        <v>1087</v>
      </c>
      <c r="B1089">
        <v>19350</v>
      </c>
      <c r="C1089" s="8">
        <v>45043</v>
      </c>
      <c r="D1089" t="s">
        <v>20</v>
      </c>
      <c r="E1089" t="s">
        <v>1110</v>
      </c>
      <c r="F1089">
        <v>164</v>
      </c>
      <c r="G1089">
        <v>93</v>
      </c>
      <c r="H1089">
        <v>130.985915492958</v>
      </c>
      <c r="I1089">
        <v>403</v>
      </c>
      <c r="J1089">
        <v>0</v>
      </c>
      <c r="K1089">
        <v>4.15</v>
      </c>
      <c r="L1089">
        <v>0.4</v>
      </c>
      <c r="M1089">
        <v>10.6666666666667</v>
      </c>
      <c r="N1089">
        <v>20250</v>
      </c>
      <c r="O1089">
        <v>9000</v>
      </c>
      <c r="P1089">
        <v>600</v>
      </c>
      <c r="Q1089">
        <v>3.5</v>
      </c>
      <c r="R1089">
        <v>9000</v>
      </c>
      <c r="S1089">
        <v>18</v>
      </c>
      <c r="T1089">
        <v>17398.05</v>
      </c>
      <c r="U1089" t="s">
        <v>22</v>
      </c>
    </row>
    <row r="1090" spans="1:21">
      <c r="A1090">
        <v>1088</v>
      </c>
      <c r="B1090">
        <v>19400</v>
      </c>
      <c r="C1090" s="8">
        <v>45043</v>
      </c>
      <c r="D1090" t="s">
        <v>20</v>
      </c>
      <c r="E1090" t="s">
        <v>1111</v>
      </c>
      <c r="F1090">
        <v>44</v>
      </c>
      <c r="G1090">
        <v>0</v>
      </c>
      <c r="H1090">
        <v>0</v>
      </c>
      <c r="I1090">
        <v>4</v>
      </c>
      <c r="J1090">
        <v>0</v>
      </c>
      <c r="K1090">
        <v>1963.55</v>
      </c>
      <c r="L1090">
        <v>-23.7</v>
      </c>
      <c r="M1090">
        <v>-1.19260284312492</v>
      </c>
      <c r="N1090">
        <v>3700</v>
      </c>
      <c r="O1090">
        <v>4550</v>
      </c>
      <c r="P1090">
        <v>1750</v>
      </c>
      <c r="Q1090">
        <v>1783.05</v>
      </c>
      <c r="R1090">
        <v>1800</v>
      </c>
      <c r="S1090">
        <v>2101.1</v>
      </c>
      <c r="T1090">
        <v>17398.05</v>
      </c>
      <c r="U1090" t="s">
        <v>24</v>
      </c>
    </row>
    <row r="1091" spans="1:21">
      <c r="A1091">
        <v>1089</v>
      </c>
      <c r="B1091">
        <v>19400</v>
      </c>
      <c r="C1091" s="8">
        <v>45043</v>
      </c>
      <c r="D1091" t="s">
        <v>20</v>
      </c>
      <c r="E1091" t="s">
        <v>1112</v>
      </c>
      <c r="F1091">
        <v>586</v>
      </c>
      <c r="G1091">
        <v>-40</v>
      </c>
      <c r="H1091">
        <v>-6.38977635782748</v>
      </c>
      <c r="I1091">
        <v>203</v>
      </c>
      <c r="J1091">
        <v>18.05</v>
      </c>
      <c r="K1091">
        <v>4.05</v>
      </c>
      <c r="L1091">
        <v>0.15</v>
      </c>
      <c r="M1091">
        <v>3.84615384615384</v>
      </c>
      <c r="N1091">
        <v>21200</v>
      </c>
      <c r="O1091">
        <v>11400</v>
      </c>
      <c r="P1091">
        <v>150</v>
      </c>
      <c r="Q1091">
        <v>3.65</v>
      </c>
      <c r="R1091">
        <v>300</v>
      </c>
      <c r="S1091">
        <v>5</v>
      </c>
      <c r="T1091">
        <v>17398.05</v>
      </c>
      <c r="U1091" t="s">
        <v>22</v>
      </c>
    </row>
    <row r="1092" spans="1:21">
      <c r="A1092">
        <v>1090</v>
      </c>
      <c r="B1092">
        <v>19450</v>
      </c>
      <c r="C1092" s="8">
        <v>45043</v>
      </c>
      <c r="D1092" t="s">
        <v>20</v>
      </c>
      <c r="E1092" t="s">
        <v>1113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6050</v>
      </c>
      <c r="O1092">
        <v>6050</v>
      </c>
      <c r="P1092">
        <v>1500</v>
      </c>
      <c r="Q1092">
        <v>1874.1</v>
      </c>
      <c r="R1092">
        <v>1500</v>
      </c>
      <c r="S1092">
        <v>2145.65</v>
      </c>
      <c r="T1092">
        <v>17398.05</v>
      </c>
      <c r="U1092" t="s">
        <v>24</v>
      </c>
    </row>
    <row r="1093" spans="1:21">
      <c r="A1093">
        <v>1091</v>
      </c>
      <c r="B1093">
        <v>19450</v>
      </c>
      <c r="C1093" s="8">
        <v>45043</v>
      </c>
      <c r="D1093" t="s">
        <v>20</v>
      </c>
      <c r="E1093" t="s">
        <v>1114</v>
      </c>
      <c r="F1093">
        <v>220</v>
      </c>
      <c r="G1093">
        <v>26</v>
      </c>
      <c r="H1093">
        <v>13.4020618556701</v>
      </c>
      <c r="I1093">
        <v>145</v>
      </c>
      <c r="J1093">
        <v>0</v>
      </c>
      <c r="K1093">
        <v>4.05</v>
      </c>
      <c r="L1093">
        <v>0.25</v>
      </c>
      <c r="M1093">
        <v>6.57894736842105</v>
      </c>
      <c r="N1093">
        <v>20850</v>
      </c>
      <c r="O1093">
        <v>9800</v>
      </c>
      <c r="P1093">
        <v>600</v>
      </c>
      <c r="Q1093">
        <v>3.35</v>
      </c>
      <c r="R1093">
        <v>800</v>
      </c>
      <c r="S1093">
        <v>4.25</v>
      </c>
      <c r="T1093">
        <v>17398.05</v>
      </c>
      <c r="U1093" t="s">
        <v>22</v>
      </c>
    </row>
    <row r="1094" spans="1:21">
      <c r="A1094">
        <v>1092</v>
      </c>
      <c r="B1094">
        <v>19500</v>
      </c>
      <c r="C1094" s="8">
        <v>45043</v>
      </c>
      <c r="D1094" t="s">
        <v>20</v>
      </c>
      <c r="E1094" t="s">
        <v>1115</v>
      </c>
      <c r="F1094">
        <v>23459</v>
      </c>
      <c r="G1094">
        <v>5842</v>
      </c>
      <c r="H1094">
        <v>33.1611511608106</v>
      </c>
      <c r="I1094">
        <v>11242</v>
      </c>
      <c r="J1094">
        <v>18.73</v>
      </c>
      <c r="K1094">
        <v>3.95</v>
      </c>
      <c r="L1094">
        <v>0.2</v>
      </c>
      <c r="M1094">
        <v>5.33333333333334</v>
      </c>
      <c r="N1094">
        <v>73350</v>
      </c>
      <c r="O1094">
        <v>72450</v>
      </c>
      <c r="P1094">
        <v>1600</v>
      </c>
      <c r="Q1094">
        <v>3.9</v>
      </c>
      <c r="R1094">
        <v>3600</v>
      </c>
      <c r="S1094">
        <v>4</v>
      </c>
      <c r="T1094">
        <v>17398.05</v>
      </c>
      <c r="U1094" t="s">
        <v>22</v>
      </c>
    </row>
    <row r="1095" spans="1:21">
      <c r="A1095">
        <v>1093</v>
      </c>
      <c r="B1095">
        <v>19500</v>
      </c>
      <c r="C1095" s="8">
        <v>45043</v>
      </c>
      <c r="D1095" t="s">
        <v>20</v>
      </c>
      <c r="E1095" t="s">
        <v>1116</v>
      </c>
      <c r="F1095">
        <v>12131</v>
      </c>
      <c r="G1095">
        <v>-1675</v>
      </c>
      <c r="H1095">
        <v>-12.1324062002028</v>
      </c>
      <c r="I1095">
        <v>2745</v>
      </c>
      <c r="J1095">
        <v>0</v>
      </c>
      <c r="K1095">
        <v>2010</v>
      </c>
      <c r="L1095">
        <v>-34.1500000000001</v>
      </c>
      <c r="M1095">
        <v>-1.6706210405303</v>
      </c>
      <c r="N1095">
        <v>6350</v>
      </c>
      <c r="O1095">
        <v>13600</v>
      </c>
      <c r="P1095">
        <v>150</v>
      </c>
      <c r="Q1095">
        <v>2012.6</v>
      </c>
      <c r="R1095">
        <v>350</v>
      </c>
      <c r="S1095">
        <v>2033.4</v>
      </c>
      <c r="T1095">
        <v>17398.05</v>
      </c>
      <c r="U1095" t="s">
        <v>24</v>
      </c>
    </row>
    <row r="1096" spans="1:21">
      <c r="A1096">
        <v>1094</v>
      </c>
      <c r="B1096">
        <v>19500</v>
      </c>
      <c r="C1096" s="8">
        <v>46015</v>
      </c>
      <c r="D1096" t="s">
        <v>20</v>
      </c>
      <c r="E1096" t="s">
        <v>1117</v>
      </c>
      <c r="F1096">
        <v>18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100</v>
      </c>
      <c r="O1096">
        <v>150</v>
      </c>
      <c r="P1096">
        <v>50</v>
      </c>
      <c r="Q1096">
        <v>1230</v>
      </c>
      <c r="R1096">
        <v>50</v>
      </c>
      <c r="S1096">
        <v>2300</v>
      </c>
      <c r="T1096">
        <v>17398.05</v>
      </c>
      <c r="U1096" t="s">
        <v>22</v>
      </c>
    </row>
    <row r="1097" spans="1:21">
      <c r="A1097">
        <v>1095</v>
      </c>
      <c r="B1097">
        <v>19550</v>
      </c>
      <c r="C1097" s="8">
        <v>45043</v>
      </c>
      <c r="D1097" t="s">
        <v>20</v>
      </c>
      <c r="E1097" t="s">
        <v>1118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5100</v>
      </c>
      <c r="O1097">
        <v>6050</v>
      </c>
      <c r="P1097">
        <v>1500</v>
      </c>
      <c r="Q1097">
        <v>1979</v>
      </c>
      <c r="R1097">
        <v>1500</v>
      </c>
      <c r="S1097">
        <v>2235.8</v>
      </c>
      <c r="T1097">
        <v>17398.05</v>
      </c>
      <c r="U1097" t="s">
        <v>24</v>
      </c>
    </row>
    <row r="1098" spans="1:21">
      <c r="A1098">
        <v>1096</v>
      </c>
      <c r="B1098">
        <v>19550</v>
      </c>
      <c r="C1098" s="8">
        <v>45043</v>
      </c>
      <c r="D1098" t="s">
        <v>20</v>
      </c>
      <c r="E1098" t="s">
        <v>1119</v>
      </c>
      <c r="F1098">
        <v>423</v>
      </c>
      <c r="G1098">
        <v>139</v>
      </c>
      <c r="H1098">
        <v>48.943661971831</v>
      </c>
      <c r="I1098">
        <v>449</v>
      </c>
      <c r="J1098">
        <v>19.05</v>
      </c>
      <c r="K1098">
        <v>3.8</v>
      </c>
      <c r="L1098">
        <v>0.15</v>
      </c>
      <c r="M1098">
        <v>4.10958904109589</v>
      </c>
      <c r="N1098">
        <v>23250</v>
      </c>
      <c r="O1098">
        <v>9350</v>
      </c>
      <c r="P1098">
        <v>550</v>
      </c>
      <c r="Q1098">
        <v>3.65</v>
      </c>
      <c r="R1098">
        <v>350</v>
      </c>
      <c r="S1098">
        <v>3.8</v>
      </c>
      <c r="T1098">
        <v>17398.05</v>
      </c>
      <c r="U1098" t="s">
        <v>22</v>
      </c>
    </row>
    <row r="1099" spans="1:21">
      <c r="A1099">
        <v>1097</v>
      </c>
      <c r="B1099">
        <v>20000</v>
      </c>
      <c r="C1099" s="8">
        <v>45834</v>
      </c>
      <c r="D1099" t="s">
        <v>20</v>
      </c>
      <c r="E1099" t="s">
        <v>1120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750</v>
      </c>
      <c r="O1099">
        <v>0</v>
      </c>
      <c r="P1099">
        <v>750</v>
      </c>
      <c r="Q1099">
        <v>212.6</v>
      </c>
      <c r="R1099">
        <v>0</v>
      </c>
      <c r="S1099">
        <v>0</v>
      </c>
      <c r="T1099">
        <v>17398.05</v>
      </c>
      <c r="U1099" t="s">
        <v>24</v>
      </c>
    </row>
    <row r="1100" spans="1:21">
      <c r="A1100">
        <v>1098</v>
      </c>
      <c r="B1100">
        <v>20000</v>
      </c>
      <c r="C1100" s="8">
        <v>45834</v>
      </c>
      <c r="D1100" t="s">
        <v>20</v>
      </c>
      <c r="E1100" t="s">
        <v>1121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100</v>
      </c>
      <c r="O1100">
        <v>0</v>
      </c>
      <c r="P1100">
        <v>50</v>
      </c>
      <c r="Q1100">
        <v>612</v>
      </c>
      <c r="R1100">
        <v>0</v>
      </c>
      <c r="S1100">
        <v>0</v>
      </c>
      <c r="T1100">
        <v>17398.05</v>
      </c>
      <c r="U1100" t="s">
        <v>22</v>
      </c>
    </row>
    <row r="1101" spans="1:21">
      <c r="A1101">
        <v>1099</v>
      </c>
      <c r="B1101">
        <v>20000</v>
      </c>
      <c r="C1101" s="8">
        <v>45288</v>
      </c>
      <c r="D1101" t="s">
        <v>20</v>
      </c>
      <c r="E1101" t="s">
        <v>1122</v>
      </c>
      <c r="F1101">
        <v>1544</v>
      </c>
      <c r="G1101">
        <v>-45</v>
      </c>
      <c r="H1101">
        <v>-2.83196979232222</v>
      </c>
      <c r="I1101">
        <v>114</v>
      </c>
      <c r="J1101">
        <v>21.52</v>
      </c>
      <c r="K1101">
        <v>1995.8</v>
      </c>
      <c r="L1101">
        <v>-31.3</v>
      </c>
      <c r="M1101">
        <v>-1.54407774653446</v>
      </c>
      <c r="N1101">
        <v>150</v>
      </c>
      <c r="O1101">
        <v>1250</v>
      </c>
      <c r="P1101">
        <v>50</v>
      </c>
      <c r="Q1101">
        <v>2000</v>
      </c>
      <c r="R1101">
        <v>100</v>
      </c>
      <c r="S1101">
        <v>2057.3</v>
      </c>
      <c r="T1101">
        <v>17398.05</v>
      </c>
      <c r="U1101" t="s">
        <v>24</v>
      </c>
    </row>
    <row r="1102" spans="1:21">
      <c r="A1102">
        <v>1100</v>
      </c>
      <c r="B1102">
        <v>20000</v>
      </c>
      <c r="C1102" s="8">
        <v>45288</v>
      </c>
      <c r="D1102" t="s">
        <v>20</v>
      </c>
      <c r="E1102" t="s">
        <v>1123</v>
      </c>
      <c r="F1102">
        <v>5314</v>
      </c>
      <c r="G1102">
        <v>-12</v>
      </c>
      <c r="H1102">
        <v>-0.225309800976342</v>
      </c>
      <c r="I1102">
        <v>641</v>
      </c>
      <c r="J1102">
        <v>0</v>
      </c>
      <c r="K1102">
        <v>111</v>
      </c>
      <c r="L1102">
        <v>-4.95</v>
      </c>
      <c r="M1102">
        <v>-4.26908150064683</v>
      </c>
      <c r="N1102">
        <v>14500</v>
      </c>
      <c r="O1102">
        <v>3700</v>
      </c>
      <c r="P1102">
        <v>200</v>
      </c>
      <c r="Q1102">
        <v>109</v>
      </c>
      <c r="R1102">
        <v>50</v>
      </c>
      <c r="S1102">
        <v>112</v>
      </c>
      <c r="T1102">
        <v>17398.05</v>
      </c>
      <c r="U1102" t="s">
        <v>22</v>
      </c>
    </row>
    <row r="1103" spans="1:21">
      <c r="A1103">
        <v>1101</v>
      </c>
      <c r="B1103">
        <v>20000</v>
      </c>
      <c r="C1103" s="8">
        <v>45379</v>
      </c>
      <c r="D1103" t="s">
        <v>20</v>
      </c>
      <c r="E1103" t="s">
        <v>1124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1800</v>
      </c>
      <c r="O1103">
        <v>0</v>
      </c>
      <c r="P1103">
        <v>900</v>
      </c>
      <c r="Q1103">
        <v>27</v>
      </c>
      <c r="R1103">
        <v>0</v>
      </c>
      <c r="S1103">
        <v>0</v>
      </c>
      <c r="T1103">
        <v>17398.05</v>
      </c>
      <c r="U1103" t="s">
        <v>22</v>
      </c>
    </row>
    <row r="1104" spans="1:21">
      <c r="A1104">
        <v>1102</v>
      </c>
      <c r="B1104">
        <v>20000</v>
      </c>
      <c r="C1104" s="8">
        <v>45379</v>
      </c>
      <c r="D1104" t="s">
        <v>20</v>
      </c>
      <c r="E1104" t="s">
        <v>1125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50</v>
      </c>
      <c r="O1104">
        <v>0</v>
      </c>
      <c r="P1104">
        <v>50</v>
      </c>
      <c r="Q1104">
        <v>825.2</v>
      </c>
      <c r="R1104">
        <v>0</v>
      </c>
      <c r="S1104">
        <v>0</v>
      </c>
      <c r="T1104">
        <v>17398.05</v>
      </c>
      <c r="U1104" t="s">
        <v>24</v>
      </c>
    </row>
    <row r="1105" spans="1:21">
      <c r="A1105">
        <v>1103</v>
      </c>
      <c r="B1105">
        <v>20000</v>
      </c>
      <c r="C1105" s="8">
        <v>45470</v>
      </c>
      <c r="D1105" t="s">
        <v>20</v>
      </c>
      <c r="E1105" t="s">
        <v>1126</v>
      </c>
      <c r="F1105">
        <v>17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250</v>
      </c>
      <c r="P1105">
        <v>0</v>
      </c>
      <c r="Q1105">
        <v>0</v>
      </c>
      <c r="R1105">
        <v>50</v>
      </c>
      <c r="S1105">
        <v>1395</v>
      </c>
      <c r="T1105">
        <v>17398.05</v>
      </c>
      <c r="U1105" t="s">
        <v>22</v>
      </c>
    </row>
    <row r="1106" spans="1:21">
      <c r="A1106">
        <v>1104</v>
      </c>
      <c r="B1106">
        <v>20000</v>
      </c>
      <c r="C1106" s="8">
        <v>45470</v>
      </c>
      <c r="D1106" t="s">
        <v>20</v>
      </c>
      <c r="E1106" t="s">
        <v>1127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50</v>
      </c>
      <c r="O1106">
        <v>0</v>
      </c>
      <c r="P1106">
        <v>50</v>
      </c>
      <c r="Q1106">
        <v>669.45</v>
      </c>
      <c r="R1106">
        <v>0</v>
      </c>
      <c r="S1106">
        <v>0</v>
      </c>
      <c r="T1106">
        <v>17398.05</v>
      </c>
      <c r="U1106" t="s">
        <v>24</v>
      </c>
    </row>
    <row r="1107" spans="1:21">
      <c r="A1107">
        <v>1105</v>
      </c>
      <c r="B1107">
        <v>20000</v>
      </c>
      <c r="C1107" s="8">
        <v>45106</v>
      </c>
      <c r="D1107" t="s">
        <v>20</v>
      </c>
      <c r="E1107" t="s">
        <v>1128</v>
      </c>
      <c r="F1107">
        <v>3712</v>
      </c>
      <c r="G1107">
        <v>21</v>
      </c>
      <c r="H1107">
        <v>0.568951503657545</v>
      </c>
      <c r="I1107">
        <v>150</v>
      </c>
      <c r="J1107">
        <v>0</v>
      </c>
      <c r="K1107">
        <v>2355</v>
      </c>
      <c r="L1107">
        <v>-52.9499999999998</v>
      </c>
      <c r="M1107">
        <v>-2.1989659253722</v>
      </c>
      <c r="N1107">
        <v>2300</v>
      </c>
      <c r="O1107">
        <v>4650</v>
      </c>
      <c r="P1107">
        <v>50</v>
      </c>
      <c r="Q1107">
        <v>2352.4</v>
      </c>
      <c r="R1107">
        <v>50</v>
      </c>
      <c r="S1107">
        <v>2396.95</v>
      </c>
      <c r="T1107">
        <v>17398.05</v>
      </c>
      <c r="U1107" t="s">
        <v>24</v>
      </c>
    </row>
    <row r="1108" spans="1:21">
      <c r="A1108">
        <v>1106</v>
      </c>
      <c r="B1108">
        <v>20000</v>
      </c>
      <c r="C1108" s="8">
        <v>45106</v>
      </c>
      <c r="D1108" t="s">
        <v>20</v>
      </c>
      <c r="E1108" t="s">
        <v>1129</v>
      </c>
      <c r="F1108">
        <v>14576</v>
      </c>
      <c r="G1108">
        <v>-230</v>
      </c>
      <c r="H1108">
        <v>-1.55342428745103</v>
      </c>
      <c r="I1108">
        <v>3429</v>
      </c>
      <c r="J1108">
        <v>0</v>
      </c>
      <c r="K1108">
        <v>13.1</v>
      </c>
      <c r="L1108">
        <v>-2.35</v>
      </c>
      <c r="M1108">
        <v>-15.210355987055</v>
      </c>
      <c r="N1108">
        <v>40300</v>
      </c>
      <c r="O1108">
        <v>19250</v>
      </c>
      <c r="P1108">
        <v>550</v>
      </c>
      <c r="Q1108">
        <v>13.05</v>
      </c>
      <c r="R1108">
        <v>250</v>
      </c>
      <c r="S1108">
        <v>13.25</v>
      </c>
      <c r="T1108">
        <v>17398.05</v>
      </c>
      <c r="U1108" t="s">
        <v>22</v>
      </c>
    </row>
    <row r="1109" spans="1:21">
      <c r="A1109">
        <v>1107</v>
      </c>
      <c r="B1109">
        <v>20000</v>
      </c>
      <c r="C1109" s="8">
        <v>45197</v>
      </c>
      <c r="D1109" t="s">
        <v>20</v>
      </c>
      <c r="E1109" t="s">
        <v>1130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50</v>
      </c>
      <c r="O1109">
        <v>50</v>
      </c>
      <c r="P1109">
        <v>50</v>
      </c>
      <c r="Q1109">
        <v>1238.75</v>
      </c>
      <c r="R1109">
        <v>50</v>
      </c>
      <c r="S1109">
        <v>2500</v>
      </c>
      <c r="T1109">
        <v>17398.05</v>
      </c>
      <c r="U1109" t="s">
        <v>24</v>
      </c>
    </row>
    <row r="1110" spans="1:21">
      <c r="A1110">
        <v>1108</v>
      </c>
      <c r="B1110">
        <v>20000</v>
      </c>
      <c r="C1110" s="8">
        <v>45197</v>
      </c>
      <c r="D1110" t="s">
        <v>20</v>
      </c>
      <c r="E1110" t="s">
        <v>1131</v>
      </c>
      <c r="F1110">
        <v>784</v>
      </c>
      <c r="G1110">
        <v>174</v>
      </c>
      <c r="H1110">
        <v>28.5245901639344</v>
      </c>
      <c r="I1110">
        <v>277</v>
      </c>
      <c r="J1110">
        <v>0</v>
      </c>
      <c r="K1110">
        <v>59</v>
      </c>
      <c r="L1110">
        <v>8.8</v>
      </c>
      <c r="M1110">
        <v>17.5298804780876</v>
      </c>
      <c r="N1110">
        <v>12200</v>
      </c>
      <c r="O1110">
        <v>5400</v>
      </c>
      <c r="P1110">
        <v>50</v>
      </c>
      <c r="Q1110">
        <v>53.75</v>
      </c>
      <c r="R1110">
        <v>50</v>
      </c>
      <c r="S1110">
        <v>58.95</v>
      </c>
      <c r="T1110">
        <v>17398.05</v>
      </c>
      <c r="U1110" t="s">
        <v>22</v>
      </c>
    </row>
    <row r="1111" spans="1:21">
      <c r="A1111">
        <v>1109</v>
      </c>
      <c r="B1111">
        <v>20000</v>
      </c>
      <c r="C1111" s="8">
        <v>46015</v>
      </c>
      <c r="D1111" t="s">
        <v>20</v>
      </c>
      <c r="E1111" t="s">
        <v>1132</v>
      </c>
      <c r="F1111">
        <v>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100</v>
      </c>
      <c r="O1111">
        <v>50</v>
      </c>
      <c r="P1111">
        <v>50</v>
      </c>
      <c r="Q1111">
        <v>1120</v>
      </c>
      <c r="R1111">
        <v>50</v>
      </c>
      <c r="S1111">
        <v>2300</v>
      </c>
      <c r="T1111">
        <v>17398.05</v>
      </c>
      <c r="U1111" t="s">
        <v>22</v>
      </c>
    </row>
    <row r="1112" spans="1:21">
      <c r="A1112">
        <v>1110</v>
      </c>
      <c r="B1112">
        <v>20000</v>
      </c>
      <c r="C1112" s="8">
        <v>46015</v>
      </c>
      <c r="D1112" t="s">
        <v>20</v>
      </c>
      <c r="E1112" t="s">
        <v>1133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750</v>
      </c>
      <c r="O1112">
        <v>0</v>
      </c>
      <c r="P1112">
        <v>750</v>
      </c>
      <c r="Q1112">
        <v>49.25</v>
      </c>
      <c r="R1112">
        <v>0</v>
      </c>
      <c r="S1112">
        <v>0</v>
      </c>
      <c r="T1112">
        <v>17398.05</v>
      </c>
      <c r="U1112" t="s">
        <v>24</v>
      </c>
    </row>
    <row r="1113" spans="1:21">
      <c r="A1113">
        <v>1111</v>
      </c>
      <c r="B1113">
        <v>20000</v>
      </c>
      <c r="C1113" s="8">
        <v>46198</v>
      </c>
      <c r="D1113" t="s">
        <v>20</v>
      </c>
      <c r="E1113" t="s">
        <v>1134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750</v>
      </c>
      <c r="O1113">
        <v>0</v>
      </c>
      <c r="P1113">
        <v>750</v>
      </c>
      <c r="Q1113">
        <v>0.05</v>
      </c>
      <c r="R1113">
        <v>0</v>
      </c>
      <c r="S1113">
        <v>0</v>
      </c>
      <c r="T1113">
        <v>17398.05</v>
      </c>
      <c r="U1113" t="s">
        <v>24</v>
      </c>
    </row>
    <row r="1114" spans="1:21">
      <c r="A1114">
        <v>1112</v>
      </c>
      <c r="B1114">
        <v>20000</v>
      </c>
      <c r="C1114" s="8">
        <v>46387</v>
      </c>
      <c r="D1114" t="s">
        <v>20</v>
      </c>
      <c r="E1114" t="s">
        <v>1135</v>
      </c>
      <c r="F1114">
        <v>15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350</v>
      </c>
      <c r="O1114">
        <v>100</v>
      </c>
      <c r="P1114">
        <v>250</v>
      </c>
      <c r="Q1114">
        <v>1378</v>
      </c>
      <c r="R1114">
        <v>50</v>
      </c>
      <c r="S1114">
        <v>2400</v>
      </c>
      <c r="T1114">
        <v>17398.05</v>
      </c>
      <c r="U1114" t="s">
        <v>24</v>
      </c>
    </row>
    <row r="1115" spans="1:21">
      <c r="A1115">
        <v>1113</v>
      </c>
      <c r="B1115">
        <v>20000</v>
      </c>
      <c r="C1115" s="8">
        <v>46562</v>
      </c>
      <c r="D1115" t="s">
        <v>20</v>
      </c>
      <c r="E1115" t="s">
        <v>1136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750</v>
      </c>
      <c r="O1115">
        <v>0</v>
      </c>
      <c r="P1115">
        <v>750</v>
      </c>
      <c r="Q1115">
        <v>0.05</v>
      </c>
      <c r="R1115">
        <v>0</v>
      </c>
      <c r="S1115">
        <v>0</v>
      </c>
      <c r="T1115">
        <v>17398.05</v>
      </c>
      <c r="U1115" t="s">
        <v>24</v>
      </c>
    </row>
    <row r="1116" spans="1:21">
      <c r="A1116">
        <v>1114</v>
      </c>
      <c r="B1116">
        <v>20000</v>
      </c>
      <c r="C1116" s="8">
        <v>46751</v>
      </c>
      <c r="D1116" t="s">
        <v>20</v>
      </c>
      <c r="E1116" t="s">
        <v>1137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750</v>
      </c>
      <c r="O1116">
        <v>0</v>
      </c>
      <c r="P1116">
        <v>750</v>
      </c>
      <c r="Q1116">
        <v>0.05</v>
      </c>
      <c r="R1116">
        <v>0</v>
      </c>
      <c r="S1116">
        <v>0</v>
      </c>
      <c r="T1116">
        <v>17398.05</v>
      </c>
      <c r="U1116" t="s">
        <v>24</v>
      </c>
    </row>
    <row r="1117" spans="1:21">
      <c r="A1117">
        <v>1115</v>
      </c>
      <c r="B1117">
        <v>20000</v>
      </c>
      <c r="C1117" s="8">
        <v>45652</v>
      </c>
      <c r="D1117" t="s">
        <v>20</v>
      </c>
      <c r="E1117" t="s">
        <v>1138</v>
      </c>
      <c r="F1117">
        <v>29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300</v>
      </c>
      <c r="O1117">
        <v>100</v>
      </c>
      <c r="P1117">
        <v>50</v>
      </c>
      <c r="Q1117">
        <v>780</v>
      </c>
      <c r="R1117">
        <v>50</v>
      </c>
      <c r="S1117">
        <v>967</v>
      </c>
      <c r="T1117">
        <v>17398.05</v>
      </c>
      <c r="U1117" t="s">
        <v>22</v>
      </c>
    </row>
    <row r="1118" spans="1:21">
      <c r="A1118">
        <v>1116</v>
      </c>
      <c r="B1118">
        <v>20000</v>
      </c>
      <c r="C1118" s="8">
        <v>45652</v>
      </c>
      <c r="D1118" t="s">
        <v>20</v>
      </c>
      <c r="E1118" t="s">
        <v>1139</v>
      </c>
      <c r="F1118">
        <v>26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200</v>
      </c>
      <c r="O1118">
        <v>150</v>
      </c>
      <c r="P1118">
        <v>50</v>
      </c>
      <c r="Q1118">
        <v>2003</v>
      </c>
      <c r="R1118">
        <v>50</v>
      </c>
      <c r="S1118">
        <v>2099.95</v>
      </c>
      <c r="T1118">
        <v>17398.05</v>
      </c>
      <c r="U1118" t="s">
        <v>24</v>
      </c>
    </row>
    <row r="1119" spans="1:21">
      <c r="A1119">
        <v>1117</v>
      </c>
      <c r="B1119">
        <v>21000</v>
      </c>
      <c r="C1119" s="8">
        <v>45106</v>
      </c>
      <c r="D1119" t="s">
        <v>20</v>
      </c>
      <c r="E1119" t="s">
        <v>1140</v>
      </c>
      <c r="F1119">
        <v>1632</v>
      </c>
      <c r="G1119">
        <v>-111</v>
      </c>
      <c r="H1119">
        <v>-6.36833046471601</v>
      </c>
      <c r="I1119">
        <v>178</v>
      </c>
      <c r="J1119">
        <v>15.47</v>
      </c>
      <c r="K1119">
        <v>7.5</v>
      </c>
      <c r="L1119">
        <v>-1.3</v>
      </c>
      <c r="M1119">
        <v>-14.7727272727273</v>
      </c>
      <c r="N1119">
        <v>129550</v>
      </c>
      <c r="O1119">
        <v>7200</v>
      </c>
      <c r="P1119">
        <v>200</v>
      </c>
      <c r="Q1119">
        <v>7.35</v>
      </c>
      <c r="R1119">
        <v>50</v>
      </c>
      <c r="S1119">
        <v>7.9</v>
      </c>
      <c r="T1119">
        <v>17398.05</v>
      </c>
      <c r="U1119" t="s">
        <v>22</v>
      </c>
    </row>
    <row r="1120" spans="1:21">
      <c r="A1120">
        <v>1118</v>
      </c>
      <c r="B1120">
        <v>21000</v>
      </c>
      <c r="C1120" s="8">
        <v>45106</v>
      </c>
      <c r="D1120" t="s">
        <v>20</v>
      </c>
      <c r="E1120" t="s">
        <v>1141</v>
      </c>
      <c r="F1120">
        <v>711</v>
      </c>
      <c r="G1120">
        <v>-4</v>
      </c>
      <c r="H1120">
        <v>-0.559440559440559</v>
      </c>
      <c r="I1120">
        <v>14</v>
      </c>
      <c r="J1120">
        <v>0</v>
      </c>
      <c r="K1120">
        <v>3322.75</v>
      </c>
      <c r="L1120">
        <v>-41.5</v>
      </c>
      <c r="M1120">
        <v>-1.23355874266181</v>
      </c>
      <c r="N1120">
        <v>4200</v>
      </c>
      <c r="O1120">
        <v>4450</v>
      </c>
      <c r="P1120">
        <v>200</v>
      </c>
      <c r="Q1120">
        <v>3323.8</v>
      </c>
      <c r="R1120">
        <v>50</v>
      </c>
      <c r="S1120">
        <v>3325</v>
      </c>
      <c r="T1120">
        <v>17398.05</v>
      </c>
      <c r="U1120" t="s">
        <v>24</v>
      </c>
    </row>
    <row r="1121" spans="1:21">
      <c r="A1121">
        <v>1119</v>
      </c>
      <c r="B1121">
        <v>21000</v>
      </c>
      <c r="C1121" s="8">
        <v>45197</v>
      </c>
      <c r="D1121" t="s">
        <v>20</v>
      </c>
      <c r="E1121" t="s">
        <v>1142</v>
      </c>
      <c r="F1121">
        <v>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50</v>
      </c>
      <c r="O1121">
        <v>0</v>
      </c>
      <c r="P1121">
        <v>50</v>
      </c>
      <c r="Q1121">
        <v>2089.3</v>
      </c>
      <c r="R1121">
        <v>0</v>
      </c>
      <c r="S1121">
        <v>0</v>
      </c>
      <c r="T1121">
        <v>17398.05</v>
      </c>
      <c r="U1121" t="s">
        <v>24</v>
      </c>
    </row>
    <row r="1122" spans="1:21">
      <c r="A1122">
        <v>1120</v>
      </c>
      <c r="B1122">
        <v>21000</v>
      </c>
      <c r="C1122" s="8">
        <v>45197</v>
      </c>
      <c r="D1122" t="s">
        <v>20</v>
      </c>
      <c r="E1122" t="s">
        <v>1143</v>
      </c>
      <c r="F1122">
        <v>291</v>
      </c>
      <c r="G1122">
        <v>149</v>
      </c>
      <c r="H1122">
        <v>104.929577464789</v>
      </c>
      <c r="I1122">
        <v>268</v>
      </c>
      <c r="J1122">
        <v>12.33</v>
      </c>
      <c r="K1122">
        <v>35.85</v>
      </c>
      <c r="L1122">
        <v>5.15</v>
      </c>
      <c r="M1122">
        <v>16.7752442996743</v>
      </c>
      <c r="N1122">
        <v>12550</v>
      </c>
      <c r="O1122">
        <v>5000</v>
      </c>
      <c r="P1122">
        <v>100</v>
      </c>
      <c r="Q1122">
        <v>34.6</v>
      </c>
      <c r="R1122">
        <v>50</v>
      </c>
      <c r="S1122">
        <v>36</v>
      </c>
      <c r="T1122">
        <v>17398.05</v>
      </c>
      <c r="U1122" t="s">
        <v>22</v>
      </c>
    </row>
    <row r="1123" spans="1:21">
      <c r="A1123">
        <v>1121</v>
      </c>
      <c r="B1123">
        <v>21000</v>
      </c>
      <c r="C1123" s="8">
        <v>45288</v>
      </c>
      <c r="D1123" t="s">
        <v>20</v>
      </c>
      <c r="E1123" t="s">
        <v>1144</v>
      </c>
      <c r="F1123">
        <v>3782</v>
      </c>
      <c r="G1123">
        <v>27</v>
      </c>
      <c r="H1123">
        <v>0.719041278295606</v>
      </c>
      <c r="I1123">
        <v>157</v>
      </c>
      <c r="J1123">
        <v>9.51</v>
      </c>
      <c r="K1123">
        <v>55.05</v>
      </c>
      <c r="L1123">
        <v>-3.3</v>
      </c>
      <c r="M1123">
        <v>-5.65552699228792</v>
      </c>
      <c r="N1123">
        <v>16800</v>
      </c>
      <c r="O1123">
        <v>6050</v>
      </c>
      <c r="P1123">
        <v>700</v>
      </c>
      <c r="Q1123">
        <v>55</v>
      </c>
      <c r="R1123">
        <v>100</v>
      </c>
      <c r="S1123">
        <v>58.45</v>
      </c>
      <c r="T1123">
        <v>17398.05</v>
      </c>
      <c r="U1123" t="s">
        <v>22</v>
      </c>
    </row>
    <row r="1124" spans="1:21">
      <c r="A1124">
        <v>1122</v>
      </c>
      <c r="B1124">
        <v>21000</v>
      </c>
      <c r="C1124" s="8">
        <v>45288</v>
      </c>
      <c r="D1124" t="s">
        <v>20</v>
      </c>
      <c r="E1124" t="s">
        <v>1145</v>
      </c>
      <c r="F1124">
        <v>397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100</v>
      </c>
      <c r="O1124">
        <v>550</v>
      </c>
      <c r="P1124">
        <v>50</v>
      </c>
      <c r="Q1124">
        <v>2500</v>
      </c>
      <c r="R1124">
        <v>50</v>
      </c>
      <c r="S1124">
        <v>2943.95</v>
      </c>
      <c r="T1124">
        <v>17398.05</v>
      </c>
      <c r="U1124" t="s">
        <v>24</v>
      </c>
    </row>
    <row r="1125" spans="1:21">
      <c r="A1125">
        <v>1123</v>
      </c>
      <c r="B1125">
        <v>21000</v>
      </c>
      <c r="C1125" s="8">
        <v>45379</v>
      </c>
      <c r="D1125" t="s">
        <v>20</v>
      </c>
      <c r="E1125" t="s">
        <v>1146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50</v>
      </c>
      <c r="O1125">
        <v>0</v>
      </c>
      <c r="P1125">
        <v>50</v>
      </c>
      <c r="Q1125">
        <v>1474.55</v>
      </c>
      <c r="R1125">
        <v>0</v>
      </c>
      <c r="S1125">
        <v>0</v>
      </c>
      <c r="T1125">
        <v>17398.05</v>
      </c>
      <c r="U1125" t="s">
        <v>24</v>
      </c>
    </row>
    <row r="1126" spans="1:21">
      <c r="A1126">
        <v>1124</v>
      </c>
      <c r="B1126">
        <v>21000</v>
      </c>
      <c r="C1126" s="8">
        <v>45379</v>
      </c>
      <c r="D1126" t="s">
        <v>20</v>
      </c>
      <c r="E1126" t="s">
        <v>1147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1850</v>
      </c>
      <c r="O1126">
        <v>0</v>
      </c>
      <c r="P1126">
        <v>900</v>
      </c>
      <c r="Q1126">
        <v>18</v>
      </c>
      <c r="R1126">
        <v>0</v>
      </c>
      <c r="S1126">
        <v>0</v>
      </c>
      <c r="T1126">
        <v>17398.05</v>
      </c>
      <c r="U1126" t="s">
        <v>22</v>
      </c>
    </row>
    <row r="1127" spans="1:21">
      <c r="A1127">
        <v>1125</v>
      </c>
      <c r="B1127">
        <v>21000</v>
      </c>
      <c r="C1127" s="8">
        <v>45470</v>
      </c>
      <c r="D1127" t="s">
        <v>20</v>
      </c>
      <c r="E1127" t="s">
        <v>1148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50</v>
      </c>
      <c r="O1127">
        <v>0</v>
      </c>
      <c r="P1127">
        <v>50</v>
      </c>
      <c r="Q1127">
        <v>1241.05</v>
      </c>
      <c r="R1127">
        <v>0</v>
      </c>
      <c r="S1127">
        <v>0</v>
      </c>
      <c r="T1127">
        <v>17398.05</v>
      </c>
      <c r="U1127" t="s">
        <v>24</v>
      </c>
    </row>
    <row r="1128" spans="1:21">
      <c r="A1128">
        <v>1126</v>
      </c>
      <c r="B1128">
        <v>21000</v>
      </c>
      <c r="C1128" s="8">
        <v>45652</v>
      </c>
      <c r="D1128" t="s">
        <v>20</v>
      </c>
      <c r="E1128" t="s">
        <v>1149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200</v>
      </c>
      <c r="O1128">
        <v>50</v>
      </c>
      <c r="P1128">
        <v>50</v>
      </c>
      <c r="Q1128">
        <v>380</v>
      </c>
      <c r="R1128">
        <v>50</v>
      </c>
      <c r="S1128">
        <v>764.95</v>
      </c>
      <c r="T1128">
        <v>17398.05</v>
      </c>
      <c r="U1128" t="s">
        <v>22</v>
      </c>
    </row>
    <row r="1129" spans="1:21">
      <c r="A1129">
        <v>1127</v>
      </c>
      <c r="B1129">
        <v>21000</v>
      </c>
      <c r="C1129" s="8">
        <v>45652</v>
      </c>
      <c r="D1129" t="s">
        <v>20</v>
      </c>
      <c r="E1129" t="s">
        <v>1150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50</v>
      </c>
      <c r="O1129">
        <v>0</v>
      </c>
      <c r="P1129">
        <v>50</v>
      </c>
      <c r="Q1129">
        <v>865.75</v>
      </c>
      <c r="R1129">
        <v>0</v>
      </c>
      <c r="S1129">
        <v>0</v>
      </c>
      <c r="T1129">
        <v>17398.05</v>
      </c>
      <c r="U1129" t="s">
        <v>24</v>
      </c>
    </row>
    <row r="1130" spans="1:21">
      <c r="A1130">
        <v>1128</v>
      </c>
      <c r="B1130">
        <v>21000</v>
      </c>
      <c r="C1130" s="8">
        <v>45834</v>
      </c>
      <c r="D1130" t="s">
        <v>20</v>
      </c>
      <c r="E1130" t="s">
        <v>1151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250</v>
      </c>
      <c r="O1130">
        <v>0</v>
      </c>
      <c r="P1130">
        <v>250</v>
      </c>
      <c r="Q1130">
        <v>572.8</v>
      </c>
      <c r="R1130">
        <v>0</v>
      </c>
      <c r="S1130">
        <v>0</v>
      </c>
      <c r="T1130">
        <v>17398.05</v>
      </c>
      <c r="U1130" t="s">
        <v>24</v>
      </c>
    </row>
    <row r="1131" spans="1:21">
      <c r="A1131">
        <v>1129</v>
      </c>
      <c r="B1131">
        <v>21000</v>
      </c>
      <c r="C1131" s="8">
        <v>46015</v>
      </c>
      <c r="D1131" t="s">
        <v>20</v>
      </c>
      <c r="E1131" t="s">
        <v>1152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800</v>
      </c>
      <c r="O1131">
        <v>0</v>
      </c>
      <c r="P1131">
        <v>750</v>
      </c>
      <c r="Q1131">
        <v>1000.05</v>
      </c>
      <c r="R1131">
        <v>0</v>
      </c>
      <c r="S1131">
        <v>0</v>
      </c>
      <c r="T1131">
        <v>17398.05</v>
      </c>
      <c r="U1131" t="s">
        <v>24</v>
      </c>
    </row>
    <row r="1132" spans="1:21">
      <c r="A1132">
        <v>1130</v>
      </c>
      <c r="B1132">
        <v>21000</v>
      </c>
      <c r="C1132" s="8">
        <v>46015</v>
      </c>
      <c r="D1132" t="s">
        <v>20</v>
      </c>
      <c r="E1132" t="s">
        <v>1153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50</v>
      </c>
      <c r="O1132">
        <v>0</v>
      </c>
      <c r="P1132">
        <v>50</v>
      </c>
      <c r="Q1132">
        <v>700</v>
      </c>
      <c r="R1132">
        <v>0</v>
      </c>
      <c r="S1132">
        <v>0</v>
      </c>
      <c r="T1132">
        <v>17398.05</v>
      </c>
      <c r="U1132" t="s">
        <v>22</v>
      </c>
    </row>
    <row r="1133" spans="1:21">
      <c r="A1133">
        <v>1131</v>
      </c>
      <c r="B1133">
        <v>21000</v>
      </c>
      <c r="C1133" s="8">
        <v>46198</v>
      </c>
      <c r="D1133" t="s">
        <v>20</v>
      </c>
      <c r="E1133" t="s">
        <v>1154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750</v>
      </c>
      <c r="O1133">
        <v>0</v>
      </c>
      <c r="P1133">
        <v>750</v>
      </c>
      <c r="Q1133">
        <v>145.25</v>
      </c>
      <c r="R1133">
        <v>0</v>
      </c>
      <c r="S1133">
        <v>0</v>
      </c>
      <c r="T1133">
        <v>17398.05</v>
      </c>
      <c r="U1133" t="s">
        <v>24</v>
      </c>
    </row>
    <row r="1134" spans="1:21">
      <c r="A1134">
        <v>1132</v>
      </c>
      <c r="B1134">
        <v>21000</v>
      </c>
      <c r="C1134" s="8">
        <v>46387</v>
      </c>
      <c r="D1134" t="s">
        <v>20</v>
      </c>
      <c r="E1134" t="s">
        <v>1155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750</v>
      </c>
      <c r="O1134">
        <v>0</v>
      </c>
      <c r="P1134">
        <v>750</v>
      </c>
      <c r="Q1134">
        <v>0.05</v>
      </c>
      <c r="R1134">
        <v>0</v>
      </c>
      <c r="S1134">
        <v>0</v>
      </c>
      <c r="T1134">
        <v>17398.05</v>
      </c>
      <c r="U1134" t="s">
        <v>24</v>
      </c>
    </row>
    <row r="1135" spans="1:21">
      <c r="A1135">
        <v>1133</v>
      </c>
      <c r="B1135">
        <v>21000</v>
      </c>
      <c r="C1135" s="8">
        <v>46562</v>
      </c>
      <c r="D1135" t="s">
        <v>20</v>
      </c>
      <c r="E1135" t="s">
        <v>1156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750</v>
      </c>
      <c r="O1135">
        <v>0</v>
      </c>
      <c r="P1135">
        <v>750</v>
      </c>
      <c r="Q1135">
        <v>0.05</v>
      </c>
      <c r="R1135">
        <v>0</v>
      </c>
      <c r="S1135">
        <v>0</v>
      </c>
      <c r="T1135">
        <v>17398.05</v>
      </c>
      <c r="U1135" t="s">
        <v>24</v>
      </c>
    </row>
    <row r="1136" spans="1:21">
      <c r="A1136">
        <v>1134</v>
      </c>
      <c r="B1136">
        <v>21000</v>
      </c>
      <c r="C1136" s="8">
        <v>46751</v>
      </c>
      <c r="D1136" t="s">
        <v>20</v>
      </c>
      <c r="E1136" t="s">
        <v>1157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750</v>
      </c>
      <c r="O1136">
        <v>0</v>
      </c>
      <c r="P1136">
        <v>750</v>
      </c>
      <c r="Q1136">
        <v>0.05</v>
      </c>
      <c r="R1136">
        <v>0</v>
      </c>
      <c r="S1136">
        <v>0</v>
      </c>
      <c r="T1136">
        <v>17398.05</v>
      </c>
      <c r="U1136" t="s">
        <v>24</v>
      </c>
    </row>
    <row r="1137" spans="1:21">
      <c r="A1137">
        <v>1135</v>
      </c>
      <c r="B1137">
        <v>22000</v>
      </c>
      <c r="C1137" s="8">
        <v>46015</v>
      </c>
      <c r="D1137" t="s">
        <v>20</v>
      </c>
      <c r="E1137" t="s">
        <v>1158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50</v>
      </c>
      <c r="O1137">
        <v>0</v>
      </c>
      <c r="P1137">
        <v>50</v>
      </c>
      <c r="Q1137">
        <v>704.9</v>
      </c>
      <c r="R1137">
        <v>0</v>
      </c>
      <c r="S1137">
        <v>0</v>
      </c>
      <c r="T1137">
        <v>17398.05</v>
      </c>
      <c r="U1137" t="s">
        <v>24</v>
      </c>
    </row>
    <row r="1138" spans="1:21">
      <c r="A1138">
        <v>1136</v>
      </c>
      <c r="B1138">
        <v>22000</v>
      </c>
      <c r="C1138" s="8">
        <v>46015</v>
      </c>
      <c r="D1138" t="s">
        <v>20</v>
      </c>
      <c r="E1138" t="s">
        <v>1159</v>
      </c>
      <c r="F1138">
        <v>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50</v>
      </c>
      <c r="O1138">
        <v>0</v>
      </c>
      <c r="P1138">
        <v>50</v>
      </c>
      <c r="Q1138">
        <v>500</v>
      </c>
      <c r="R1138">
        <v>0</v>
      </c>
      <c r="S1138">
        <v>0</v>
      </c>
      <c r="T1138">
        <v>17398.05</v>
      </c>
      <c r="U1138" t="s">
        <v>22</v>
      </c>
    </row>
    <row r="1139" spans="1:21">
      <c r="A1139">
        <v>1137</v>
      </c>
      <c r="B1139">
        <v>22000</v>
      </c>
      <c r="C1139" s="8">
        <v>45106</v>
      </c>
      <c r="D1139" t="s">
        <v>20</v>
      </c>
      <c r="E1139" t="s">
        <v>1160</v>
      </c>
      <c r="F1139">
        <v>3895</v>
      </c>
      <c r="G1139">
        <v>0</v>
      </c>
      <c r="H1139">
        <v>0</v>
      </c>
      <c r="I1139">
        <v>142</v>
      </c>
      <c r="J1139">
        <v>0</v>
      </c>
      <c r="K1139">
        <v>5.8</v>
      </c>
      <c r="L1139">
        <v>-0.600000000000001</v>
      </c>
      <c r="M1139">
        <v>-9.37500000000001</v>
      </c>
      <c r="N1139">
        <v>25500</v>
      </c>
      <c r="O1139">
        <v>6550</v>
      </c>
      <c r="P1139">
        <v>1550</v>
      </c>
      <c r="Q1139">
        <v>5.7</v>
      </c>
      <c r="R1139">
        <v>100</v>
      </c>
      <c r="S1139">
        <v>6.4</v>
      </c>
      <c r="T1139">
        <v>17398.05</v>
      </c>
      <c r="U1139" t="s">
        <v>22</v>
      </c>
    </row>
    <row r="1140" spans="1:21">
      <c r="A1140">
        <v>1138</v>
      </c>
      <c r="B1140">
        <v>22000</v>
      </c>
      <c r="C1140" s="8">
        <v>45106</v>
      </c>
      <c r="D1140" t="s">
        <v>20</v>
      </c>
      <c r="E1140" t="s">
        <v>1161</v>
      </c>
      <c r="F1140">
        <v>6798</v>
      </c>
      <c r="G1140">
        <v>-1</v>
      </c>
      <c r="H1140">
        <v>-0.0147080453007795</v>
      </c>
      <c r="I1140">
        <v>12</v>
      </c>
      <c r="J1140">
        <v>38.08</v>
      </c>
      <c r="K1140">
        <v>4311.65</v>
      </c>
      <c r="L1140">
        <v>-38.5</v>
      </c>
      <c r="M1140">
        <v>-0.885026953093572</v>
      </c>
      <c r="N1140">
        <v>2950</v>
      </c>
      <c r="O1140">
        <v>700</v>
      </c>
      <c r="P1140">
        <v>100</v>
      </c>
      <c r="Q1140">
        <v>4303.2</v>
      </c>
      <c r="R1140">
        <v>50</v>
      </c>
      <c r="S1140">
        <v>4314.5</v>
      </c>
      <c r="T1140">
        <v>17398.05</v>
      </c>
      <c r="U1140" t="s">
        <v>24</v>
      </c>
    </row>
    <row r="1141" spans="1:21">
      <c r="A1141">
        <v>1139</v>
      </c>
      <c r="B1141">
        <v>22000</v>
      </c>
      <c r="C1141" s="8">
        <v>45379</v>
      </c>
      <c r="D1141" t="s">
        <v>20</v>
      </c>
      <c r="E1141" t="s">
        <v>1162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1800</v>
      </c>
      <c r="O1141">
        <v>0</v>
      </c>
      <c r="P1141">
        <v>900</v>
      </c>
      <c r="Q1141">
        <v>4.5</v>
      </c>
      <c r="R1141">
        <v>0</v>
      </c>
      <c r="S1141">
        <v>0</v>
      </c>
      <c r="T1141">
        <v>17398.05</v>
      </c>
      <c r="U1141" t="s">
        <v>22</v>
      </c>
    </row>
    <row r="1142" spans="1:21">
      <c r="A1142">
        <v>1140</v>
      </c>
      <c r="B1142">
        <v>22000</v>
      </c>
      <c r="C1142" s="8">
        <v>45379</v>
      </c>
      <c r="D1142" t="s">
        <v>20</v>
      </c>
      <c r="E1142" t="s">
        <v>1163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50</v>
      </c>
      <c r="O1142">
        <v>0</v>
      </c>
      <c r="P1142">
        <v>50</v>
      </c>
      <c r="Q1142">
        <v>2233</v>
      </c>
      <c r="R1142">
        <v>0</v>
      </c>
      <c r="S1142">
        <v>0</v>
      </c>
      <c r="T1142">
        <v>17398.05</v>
      </c>
      <c r="U1142" t="s">
        <v>24</v>
      </c>
    </row>
    <row r="1143" spans="1:21">
      <c r="A1143">
        <v>1141</v>
      </c>
      <c r="B1143">
        <v>22000</v>
      </c>
      <c r="C1143" s="8">
        <v>45470</v>
      </c>
      <c r="D1143" t="s">
        <v>20</v>
      </c>
      <c r="E1143" t="s">
        <v>1164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50</v>
      </c>
      <c r="O1143">
        <v>0</v>
      </c>
      <c r="P1143">
        <v>50</v>
      </c>
      <c r="Q1143">
        <v>1923.15</v>
      </c>
      <c r="R1143">
        <v>0</v>
      </c>
      <c r="S1143">
        <v>0</v>
      </c>
      <c r="T1143">
        <v>17398.05</v>
      </c>
      <c r="U1143" t="s">
        <v>24</v>
      </c>
    </row>
    <row r="1144" spans="1:21">
      <c r="A1144">
        <v>1142</v>
      </c>
      <c r="B1144">
        <v>22000</v>
      </c>
      <c r="C1144" s="8">
        <v>45652</v>
      </c>
      <c r="D1144" t="s">
        <v>20</v>
      </c>
      <c r="E1144" t="s">
        <v>1165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250</v>
      </c>
      <c r="O1144">
        <v>50</v>
      </c>
      <c r="P1144">
        <v>50</v>
      </c>
      <c r="Q1144">
        <v>240</v>
      </c>
      <c r="R1144">
        <v>50</v>
      </c>
      <c r="S1144">
        <v>760</v>
      </c>
      <c r="T1144">
        <v>17398.05</v>
      </c>
      <c r="U1144" t="s">
        <v>22</v>
      </c>
    </row>
    <row r="1145" spans="1:21">
      <c r="A1145">
        <v>1143</v>
      </c>
      <c r="B1145">
        <v>22000</v>
      </c>
      <c r="C1145" s="8">
        <v>45652</v>
      </c>
      <c r="D1145" t="s">
        <v>20</v>
      </c>
      <c r="E1145" t="s">
        <v>1166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50</v>
      </c>
      <c r="O1145">
        <v>0</v>
      </c>
      <c r="P1145">
        <v>50</v>
      </c>
      <c r="Q1145">
        <v>1500.05</v>
      </c>
      <c r="R1145">
        <v>0</v>
      </c>
      <c r="S1145">
        <v>0</v>
      </c>
      <c r="T1145">
        <v>17398.05</v>
      </c>
      <c r="U1145" t="s">
        <v>24</v>
      </c>
    </row>
    <row r="1146" spans="1:21">
      <c r="A1146">
        <v>1144</v>
      </c>
      <c r="B1146">
        <v>22000</v>
      </c>
      <c r="C1146" s="8">
        <v>45834</v>
      </c>
      <c r="D1146" t="s">
        <v>20</v>
      </c>
      <c r="E1146" t="s">
        <v>1167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50</v>
      </c>
      <c r="O1146">
        <v>0</v>
      </c>
      <c r="P1146">
        <v>50</v>
      </c>
      <c r="Q1146">
        <v>1020.95</v>
      </c>
      <c r="R1146">
        <v>0</v>
      </c>
      <c r="S1146">
        <v>0</v>
      </c>
      <c r="T1146">
        <v>17398.05</v>
      </c>
      <c r="U1146" t="s">
        <v>24</v>
      </c>
    </row>
    <row r="1147" spans="1:21">
      <c r="A1147">
        <v>1145</v>
      </c>
      <c r="B1147">
        <v>22000</v>
      </c>
      <c r="C1147" s="8">
        <v>45288</v>
      </c>
      <c r="D1147" t="s">
        <v>20</v>
      </c>
      <c r="E1147" t="s">
        <v>1168</v>
      </c>
      <c r="F1147">
        <v>1263</v>
      </c>
      <c r="G1147">
        <v>-45</v>
      </c>
      <c r="H1147">
        <v>-3.44036697247706</v>
      </c>
      <c r="I1147">
        <v>129</v>
      </c>
      <c r="J1147">
        <v>10.74</v>
      </c>
      <c r="K1147">
        <v>28.5</v>
      </c>
      <c r="L1147">
        <v>1.1</v>
      </c>
      <c r="M1147">
        <v>4.01459854014599</v>
      </c>
      <c r="N1147">
        <v>8850</v>
      </c>
      <c r="O1147">
        <v>4100</v>
      </c>
      <c r="P1147">
        <v>250</v>
      </c>
      <c r="Q1147">
        <v>26</v>
      </c>
      <c r="R1147">
        <v>50</v>
      </c>
      <c r="S1147">
        <v>30.45</v>
      </c>
      <c r="T1147">
        <v>17398.05</v>
      </c>
      <c r="U1147" t="s">
        <v>22</v>
      </c>
    </row>
    <row r="1148" spans="1:21">
      <c r="A1148">
        <v>1146</v>
      </c>
      <c r="B1148">
        <v>22000</v>
      </c>
      <c r="C1148" s="8">
        <v>45288</v>
      </c>
      <c r="D1148" t="s">
        <v>20</v>
      </c>
      <c r="E1148" t="s">
        <v>1169</v>
      </c>
      <c r="F1148">
        <v>12</v>
      </c>
      <c r="G1148">
        <v>0</v>
      </c>
      <c r="H1148">
        <v>0</v>
      </c>
      <c r="I1148">
        <v>2</v>
      </c>
      <c r="J1148">
        <v>26.76</v>
      </c>
      <c r="K1148">
        <v>3653.2</v>
      </c>
      <c r="L1148">
        <v>-446.8</v>
      </c>
      <c r="M1148">
        <v>-10.8975609756098</v>
      </c>
      <c r="N1148">
        <v>100</v>
      </c>
      <c r="O1148">
        <v>100</v>
      </c>
      <c r="P1148">
        <v>50</v>
      </c>
      <c r="Q1148">
        <v>2595.25</v>
      </c>
      <c r="R1148">
        <v>100</v>
      </c>
      <c r="S1148">
        <v>4699.9</v>
      </c>
      <c r="T1148">
        <v>17398.05</v>
      </c>
      <c r="U1148" t="s">
        <v>24</v>
      </c>
    </row>
    <row r="1149" spans="1:21">
      <c r="A1149">
        <v>1147</v>
      </c>
      <c r="B1149">
        <v>22000</v>
      </c>
      <c r="C1149" s="8">
        <v>46198</v>
      </c>
      <c r="D1149" t="s">
        <v>20</v>
      </c>
      <c r="E1149" t="s">
        <v>1170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750</v>
      </c>
      <c r="O1149">
        <v>0</v>
      </c>
      <c r="P1149">
        <v>750</v>
      </c>
      <c r="Q1149">
        <v>444.05</v>
      </c>
      <c r="R1149">
        <v>0</v>
      </c>
      <c r="S1149">
        <v>0</v>
      </c>
      <c r="T1149">
        <v>17398.05</v>
      </c>
      <c r="U1149" t="s">
        <v>24</v>
      </c>
    </row>
    <row r="1150" spans="1:21">
      <c r="A1150">
        <v>1148</v>
      </c>
      <c r="B1150">
        <v>22000</v>
      </c>
      <c r="C1150" s="8">
        <v>46387</v>
      </c>
      <c r="D1150" t="s">
        <v>20</v>
      </c>
      <c r="E1150" t="s">
        <v>1171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750</v>
      </c>
      <c r="O1150">
        <v>0</v>
      </c>
      <c r="P1150">
        <v>750</v>
      </c>
      <c r="Q1150">
        <v>222.8</v>
      </c>
      <c r="R1150">
        <v>0</v>
      </c>
      <c r="S1150">
        <v>0</v>
      </c>
      <c r="T1150">
        <v>17398.05</v>
      </c>
      <c r="U1150" t="s">
        <v>24</v>
      </c>
    </row>
    <row r="1151" spans="1:21">
      <c r="A1151">
        <v>1149</v>
      </c>
      <c r="B1151">
        <v>22000</v>
      </c>
      <c r="C1151" s="8">
        <v>46562</v>
      </c>
      <c r="D1151" t="s">
        <v>20</v>
      </c>
      <c r="E1151" t="s">
        <v>1172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750</v>
      </c>
      <c r="O1151">
        <v>0</v>
      </c>
      <c r="P1151">
        <v>750</v>
      </c>
      <c r="Q1151">
        <v>53.15</v>
      </c>
      <c r="R1151">
        <v>0</v>
      </c>
      <c r="S1151">
        <v>0</v>
      </c>
      <c r="T1151">
        <v>17398.05</v>
      </c>
      <c r="U1151" t="s">
        <v>24</v>
      </c>
    </row>
    <row r="1152" spans="1:21">
      <c r="A1152">
        <v>1150</v>
      </c>
      <c r="B1152">
        <v>22000</v>
      </c>
      <c r="C1152" s="8">
        <v>46751</v>
      </c>
      <c r="D1152" t="s">
        <v>20</v>
      </c>
      <c r="E1152" t="s">
        <v>1173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750</v>
      </c>
      <c r="O1152">
        <v>0</v>
      </c>
      <c r="P1152">
        <v>750</v>
      </c>
      <c r="Q1152">
        <v>0.05</v>
      </c>
      <c r="R1152">
        <v>0</v>
      </c>
      <c r="S1152">
        <v>0</v>
      </c>
      <c r="T1152">
        <v>17398.05</v>
      </c>
      <c r="U1152" t="s">
        <v>24</v>
      </c>
    </row>
    <row r="1153" spans="1:21">
      <c r="A1153">
        <v>1151</v>
      </c>
      <c r="B1153">
        <v>22000</v>
      </c>
      <c r="C1153" s="8">
        <v>45197</v>
      </c>
      <c r="D1153" t="s">
        <v>20</v>
      </c>
      <c r="E1153" t="s">
        <v>1174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50</v>
      </c>
      <c r="O1153">
        <v>0</v>
      </c>
      <c r="P1153">
        <v>50</v>
      </c>
      <c r="Q1153">
        <v>3020.3</v>
      </c>
      <c r="R1153">
        <v>0</v>
      </c>
      <c r="S1153">
        <v>0</v>
      </c>
      <c r="T1153">
        <v>17398.05</v>
      </c>
      <c r="U1153" t="s">
        <v>24</v>
      </c>
    </row>
    <row r="1154" spans="1:21">
      <c r="A1154">
        <v>1152</v>
      </c>
      <c r="B1154">
        <v>22000</v>
      </c>
      <c r="C1154" s="8">
        <v>45197</v>
      </c>
      <c r="D1154" t="s">
        <v>20</v>
      </c>
      <c r="E1154" t="s">
        <v>1175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7350</v>
      </c>
      <c r="O1154">
        <v>3650</v>
      </c>
      <c r="P1154">
        <v>300</v>
      </c>
      <c r="Q1154">
        <v>6</v>
      </c>
      <c r="R1154">
        <v>400</v>
      </c>
      <c r="S1154">
        <v>41.05</v>
      </c>
      <c r="T1154">
        <v>17398.05</v>
      </c>
      <c r="U1154" t="s">
        <v>22</v>
      </c>
    </row>
    <row r="1155" spans="1:21">
      <c r="A1155">
        <v>1153</v>
      </c>
      <c r="B1155">
        <v>23000</v>
      </c>
      <c r="C1155" s="8">
        <v>45106</v>
      </c>
      <c r="D1155" t="s">
        <v>20</v>
      </c>
      <c r="E1155" t="s">
        <v>1176</v>
      </c>
      <c r="F1155">
        <v>304</v>
      </c>
      <c r="G1155">
        <v>18</v>
      </c>
      <c r="H1155">
        <v>6.29370629370629</v>
      </c>
      <c r="I1155">
        <v>26</v>
      </c>
      <c r="J1155">
        <v>21.03</v>
      </c>
      <c r="K1155">
        <v>4.25</v>
      </c>
      <c r="L1155">
        <v>-0.9</v>
      </c>
      <c r="M1155">
        <v>-17.4757281553398</v>
      </c>
      <c r="N1155">
        <v>26900</v>
      </c>
      <c r="O1155">
        <v>0</v>
      </c>
      <c r="P1155">
        <v>8950</v>
      </c>
      <c r="Q1155">
        <v>4.25</v>
      </c>
      <c r="R1155">
        <v>0</v>
      </c>
      <c r="S1155">
        <v>0</v>
      </c>
      <c r="T1155">
        <v>17398.05</v>
      </c>
      <c r="U1155" t="s">
        <v>22</v>
      </c>
    </row>
    <row r="1156" spans="1:21">
      <c r="A1156">
        <v>1154</v>
      </c>
      <c r="B1156">
        <v>23000</v>
      </c>
      <c r="C1156" s="8">
        <v>45106</v>
      </c>
      <c r="D1156" t="s">
        <v>20</v>
      </c>
      <c r="E1156" t="s">
        <v>1177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5454</v>
      </c>
      <c r="L1156">
        <v>782.25</v>
      </c>
      <c r="M1156">
        <v>16.7442607160058</v>
      </c>
      <c r="N1156">
        <v>950</v>
      </c>
      <c r="O1156">
        <v>650</v>
      </c>
      <c r="P1156">
        <v>650</v>
      </c>
      <c r="Q1156">
        <v>4802.55</v>
      </c>
      <c r="R1156">
        <v>600</v>
      </c>
      <c r="S1156">
        <v>5790</v>
      </c>
      <c r="T1156">
        <v>17398.05</v>
      </c>
      <c r="U1156" t="s">
        <v>24</v>
      </c>
    </row>
    <row r="1157" spans="1:21">
      <c r="A1157">
        <v>1155</v>
      </c>
      <c r="B1157">
        <v>23000</v>
      </c>
      <c r="C1157" s="8">
        <v>45197</v>
      </c>
      <c r="D1157" t="s">
        <v>20</v>
      </c>
      <c r="E1157" t="s">
        <v>1178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50</v>
      </c>
      <c r="O1157">
        <v>0</v>
      </c>
      <c r="P1157">
        <v>50</v>
      </c>
      <c r="Q1157">
        <v>3984</v>
      </c>
      <c r="R1157">
        <v>0</v>
      </c>
      <c r="S1157">
        <v>0</v>
      </c>
      <c r="T1157">
        <v>17398.05</v>
      </c>
      <c r="U1157" t="s">
        <v>24</v>
      </c>
    </row>
    <row r="1158" spans="1:21">
      <c r="A1158">
        <v>1156</v>
      </c>
      <c r="B1158">
        <v>23000</v>
      </c>
      <c r="C1158" s="8">
        <v>45197</v>
      </c>
      <c r="D1158" t="s">
        <v>20</v>
      </c>
      <c r="E1158" t="s">
        <v>1179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7100</v>
      </c>
      <c r="O1158">
        <v>1900</v>
      </c>
      <c r="P1158">
        <v>600</v>
      </c>
      <c r="Q1158">
        <v>5.2</v>
      </c>
      <c r="R1158">
        <v>200</v>
      </c>
      <c r="S1158">
        <v>38</v>
      </c>
      <c r="T1158">
        <v>17398.05</v>
      </c>
      <c r="U1158" t="s">
        <v>22</v>
      </c>
    </row>
    <row r="1159" spans="1:21">
      <c r="A1159">
        <v>1157</v>
      </c>
      <c r="B1159">
        <v>23000</v>
      </c>
      <c r="C1159" s="8">
        <v>45288</v>
      </c>
      <c r="D1159" t="s">
        <v>20</v>
      </c>
      <c r="E1159" t="s">
        <v>1180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50</v>
      </c>
      <c r="O1159">
        <v>0</v>
      </c>
      <c r="P1159">
        <v>50</v>
      </c>
      <c r="Q1159">
        <v>3501.95</v>
      </c>
      <c r="R1159">
        <v>0</v>
      </c>
      <c r="S1159">
        <v>0</v>
      </c>
      <c r="T1159">
        <v>17398.05</v>
      </c>
      <c r="U1159" t="s">
        <v>24</v>
      </c>
    </row>
    <row r="1160" spans="1:21">
      <c r="A1160">
        <v>1158</v>
      </c>
      <c r="B1160">
        <v>23000</v>
      </c>
      <c r="C1160" s="8">
        <v>45288</v>
      </c>
      <c r="D1160" t="s">
        <v>20</v>
      </c>
      <c r="E1160" t="s">
        <v>1181</v>
      </c>
      <c r="F1160">
        <v>775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5650</v>
      </c>
      <c r="O1160">
        <v>1450</v>
      </c>
      <c r="P1160">
        <v>1500</v>
      </c>
      <c r="Q1160">
        <v>20</v>
      </c>
      <c r="R1160">
        <v>50</v>
      </c>
      <c r="S1160">
        <v>69.8</v>
      </c>
      <c r="T1160">
        <v>17398.05</v>
      </c>
      <c r="U1160" t="s">
        <v>22</v>
      </c>
    </row>
    <row r="1161" spans="1:21">
      <c r="A1161">
        <v>1159</v>
      </c>
      <c r="B1161">
        <v>23000</v>
      </c>
      <c r="C1161" s="8">
        <v>45470</v>
      </c>
      <c r="D1161" t="s">
        <v>20</v>
      </c>
      <c r="E1161" t="s">
        <v>1182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50</v>
      </c>
      <c r="O1161">
        <v>0</v>
      </c>
      <c r="P1161">
        <v>50</v>
      </c>
      <c r="Q1161">
        <v>4.8</v>
      </c>
      <c r="R1161">
        <v>0</v>
      </c>
      <c r="S1161">
        <v>0</v>
      </c>
      <c r="T1161">
        <v>17398.05</v>
      </c>
      <c r="U1161" t="s">
        <v>22</v>
      </c>
    </row>
    <row r="1162" spans="1:21">
      <c r="A1162">
        <v>1160</v>
      </c>
      <c r="B1162">
        <v>23000</v>
      </c>
      <c r="C1162" s="8">
        <v>45470</v>
      </c>
      <c r="D1162" t="s">
        <v>20</v>
      </c>
      <c r="E1162" t="s">
        <v>1183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50</v>
      </c>
      <c r="O1162">
        <v>0</v>
      </c>
      <c r="P1162">
        <v>50</v>
      </c>
      <c r="Q1162">
        <v>2688.5</v>
      </c>
      <c r="R1162">
        <v>0</v>
      </c>
      <c r="S1162">
        <v>0</v>
      </c>
      <c r="T1162">
        <v>17398.05</v>
      </c>
      <c r="U1162" t="s">
        <v>24</v>
      </c>
    </row>
    <row r="1163" spans="1:21">
      <c r="A1163">
        <v>1161</v>
      </c>
      <c r="B1163">
        <v>23000</v>
      </c>
      <c r="C1163" s="8">
        <v>45652</v>
      </c>
      <c r="D1163" t="s">
        <v>20</v>
      </c>
      <c r="E1163" t="s">
        <v>1184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50</v>
      </c>
      <c r="O1163">
        <v>0</v>
      </c>
      <c r="P1163">
        <v>50</v>
      </c>
      <c r="Q1163">
        <v>2054</v>
      </c>
      <c r="R1163">
        <v>0</v>
      </c>
      <c r="S1163">
        <v>0</v>
      </c>
      <c r="T1163">
        <v>17398.05</v>
      </c>
      <c r="U1163" t="s">
        <v>24</v>
      </c>
    </row>
    <row r="1164" spans="1:21">
      <c r="A1164">
        <v>1162</v>
      </c>
      <c r="B1164">
        <v>23000</v>
      </c>
      <c r="C1164" s="8">
        <v>45652</v>
      </c>
      <c r="D1164" t="s">
        <v>20</v>
      </c>
      <c r="E1164" t="s">
        <v>1185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200</v>
      </c>
      <c r="O1164">
        <v>150</v>
      </c>
      <c r="P1164">
        <v>50</v>
      </c>
      <c r="Q1164">
        <v>110</v>
      </c>
      <c r="R1164">
        <v>50</v>
      </c>
      <c r="S1164">
        <v>580</v>
      </c>
      <c r="T1164">
        <v>17398.05</v>
      </c>
      <c r="U1164" t="s">
        <v>22</v>
      </c>
    </row>
    <row r="1165" spans="1:21">
      <c r="A1165">
        <v>1163</v>
      </c>
      <c r="B1165">
        <v>23000</v>
      </c>
      <c r="C1165" s="8">
        <v>45834</v>
      </c>
      <c r="D1165" t="s">
        <v>20</v>
      </c>
      <c r="E1165" t="s">
        <v>1186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50</v>
      </c>
      <c r="O1165">
        <v>0</v>
      </c>
      <c r="P1165">
        <v>50</v>
      </c>
      <c r="Q1165">
        <v>1549.2</v>
      </c>
      <c r="R1165">
        <v>0</v>
      </c>
      <c r="S1165">
        <v>0</v>
      </c>
      <c r="T1165">
        <v>17398.05</v>
      </c>
      <c r="U1165" t="s">
        <v>24</v>
      </c>
    </row>
    <row r="1166" spans="1:21">
      <c r="A1166">
        <v>1164</v>
      </c>
      <c r="B1166">
        <v>23000</v>
      </c>
      <c r="C1166" s="8">
        <v>46015</v>
      </c>
      <c r="D1166" t="s">
        <v>20</v>
      </c>
      <c r="E1166" t="s">
        <v>1187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50</v>
      </c>
      <c r="O1166">
        <v>0</v>
      </c>
      <c r="P1166">
        <v>50</v>
      </c>
      <c r="Q1166">
        <v>300</v>
      </c>
      <c r="R1166">
        <v>0</v>
      </c>
      <c r="S1166">
        <v>0</v>
      </c>
      <c r="T1166">
        <v>17398.05</v>
      </c>
      <c r="U1166" t="s">
        <v>22</v>
      </c>
    </row>
    <row r="1167" spans="1:21">
      <c r="A1167">
        <v>1165</v>
      </c>
      <c r="B1167">
        <v>23000</v>
      </c>
      <c r="C1167" s="8">
        <v>46015</v>
      </c>
      <c r="D1167" t="s">
        <v>20</v>
      </c>
      <c r="E1167" t="s">
        <v>1188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50</v>
      </c>
      <c r="O1167">
        <v>0</v>
      </c>
      <c r="P1167">
        <v>50</v>
      </c>
      <c r="Q1167">
        <v>1143.85</v>
      </c>
      <c r="R1167">
        <v>0</v>
      </c>
      <c r="S1167">
        <v>0</v>
      </c>
      <c r="T1167">
        <v>17398.05</v>
      </c>
      <c r="U1167" t="s">
        <v>24</v>
      </c>
    </row>
    <row r="1168" spans="1:21">
      <c r="A1168">
        <v>1166</v>
      </c>
      <c r="B1168">
        <v>23000</v>
      </c>
      <c r="C1168" s="8">
        <v>46198</v>
      </c>
      <c r="D1168" t="s">
        <v>20</v>
      </c>
      <c r="E1168" t="s">
        <v>1189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50</v>
      </c>
      <c r="O1168">
        <v>0</v>
      </c>
      <c r="P1168">
        <v>50</v>
      </c>
      <c r="Q1168">
        <v>807.75</v>
      </c>
      <c r="R1168">
        <v>0</v>
      </c>
      <c r="S1168">
        <v>0</v>
      </c>
      <c r="T1168">
        <v>17398.05</v>
      </c>
      <c r="U1168" t="s">
        <v>24</v>
      </c>
    </row>
    <row r="1169" spans="1:21">
      <c r="A1169">
        <v>1167</v>
      </c>
      <c r="B1169">
        <v>23000</v>
      </c>
      <c r="C1169" s="8">
        <v>46387</v>
      </c>
      <c r="D1169" t="s">
        <v>20</v>
      </c>
      <c r="E1169" t="s">
        <v>1190</v>
      </c>
      <c r="F1169">
        <v>16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750</v>
      </c>
      <c r="O1169">
        <v>0</v>
      </c>
      <c r="P1169">
        <v>750</v>
      </c>
      <c r="Q1169">
        <v>521.7</v>
      </c>
      <c r="R1169">
        <v>0</v>
      </c>
      <c r="S1169">
        <v>0</v>
      </c>
      <c r="T1169">
        <v>17398.05</v>
      </c>
      <c r="U1169" t="s">
        <v>24</v>
      </c>
    </row>
    <row r="1170" spans="1:21">
      <c r="A1170">
        <v>1168</v>
      </c>
      <c r="B1170">
        <v>23000</v>
      </c>
      <c r="C1170" s="8">
        <v>46562</v>
      </c>
      <c r="D1170" t="s">
        <v>20</v>
      </c>
      <c r="E1170" t="s">
        <v>1191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750</v>
      </c>
      <c r="O1170">
        <v>0</v>
      </c>
      <c r="P1170">
        <v>750</v>
      </c>
      <c r="Q1170">
        <v>301.45</v>
      </c>
      <c r="R1170">
        <v>0</v>
      </c>
      <c r="S1170">
        <v>0</v>
      </c>
      <c r="T1170">
        <v>17398.05</v>
      </c>
      <c r="U1170" t="s">
        <v>24</v>
      </c>
    </row>
    <row r="1171" spans="1:21">
      <c r="A1171">
        <v>1169</v>
      </c>
      <c r="B1171">
        <v>23000</v>
      </c>
      <c r="C1171" s="8">
        <v>46751</v>
      </c>
      <c r="D1171" t="s">
        <v>20</v>
      </c>
      <c r="E1171" t="s">
        <v>1192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750</v>
      </c>
      <c r="O1171">
        <v>0</v>
      </c>
      <c r="P1171">
        <v>750</v>
      </c>
      <c r="Q1171">
        <v>102.8</v>
      </c>
      <c r="R1171">
        <v>0</v>
      </c>
      <c r="S1171">
        <v>0</v>
      </c>
      <c r="T1171">
        <v>17398.05</v>
      </c>
      <c r="U1171" t="s">
        <v>24</v>
      </c>
    </row>
    <row r="1172" spans="1:21">
      <c r="A1172">
        <v>1170</v>
      </c>
      <c r="B1172">
        <v>24000</v>
      </c>
      <c r="C1172" s="8">
        <v>45288</v>
      </c>
      <c r="D1172" t="s">
        <v>20</v>
      </c>
      <c r="E1172" t="s">
        <v>1193</v>
      </c>
      <c r="F1172">
        <v>211</v>
      </c>
      <c r="G1172">
        <v>0</v>
      </c>
      <c r="H1172">
        <v>0</v>
      </c>
      <c r="I1172">
        <v>4</v>
      </c>
      <c r="J1172">
        <v>14.58</v>
      </c>
      <c r="K1172">
        <v>22</v>
      </c>
      <c r="L1172">
        <v>-0.0500000000000007</v>
      </c>
      <c r="M1172">
        <v>-0.226757369614516</v>
      </c>
      <c r="N1172">
        <v>3050</v>
      </c>
      <c r="O1172">
        <v>2100</v>
      </c>
      <c r="P1172">
        <v>50</v>
      </c>
      <c r="Q1172">
        <v>20</v>
      </c>
      <c r="R1172">
        <v>100</v>
      </c>
      <c r="S1172">
        <v>25.8</v>
      </c>
      <c r="T1172">
        <v>17398.05</v>
      </c>
      <c r="U1172" t="s">
        <v>22</v>
      </c>
    </row>
    <row r="1173" spans="3:3">
      <c r="C1173" s="8"/>
    </row>
    <row r="1174" spans="3:3">
      <c r="C1174" s="8"/>
    </row>
    <row r="1175" spans="3:3">
      <c r="C1175" s="8"/>
    </row>
    <row r="1176" spans="3:3">
      <c r="C1176" s="8"/>
    </row>
    <row r="1177" spans="3:3">
      <c r="C1177" s="8"/>
    </row>
    <row r="1178" spans="3:3">
      <c r="C1178" s="8"/>
    </row>
    <row r="1179" spans="3:3">
      <c r="C1179" s="8"/>
    </row>
    <row r="1180" spans="3:3">
      <c r="C1180" s="8"/>
    </row>
    <row r="1181" spans="3:3">
      <c r="C1181" s="8"/>
    </row>
    <row r="1182" spans="3:3">
      <c r="C1182" s="8"/>
    </row>
    <row r="1183" spans="3:3">
      <c r="C1183" s="8"/>
    </row>
    <row r="1184" spans="3:3">
      <c r="C1184" s="8"/>
    </row>
    <row r="1185" spans="3:3">
      <c r="C1185" s="8"/>
    </row>
    <row r="1186" spans="3:3">
      <c r="C1186" s="8"/>
    </row>
    <row r="1187" spans="3:3">
      <c r="C1187" s="8"/>
    </row>
    <row r="1188" spans="3:3">
      <c r="C1188" s="8"/>
    </row>
    <row r="1189" spans="3:3">
      <c r="C1189" s="8"/>
    </row>
    <row r="1190" spans="3:3">
      <c r="C1190" s="8"/>
    </row>
    <row r="1191" spans="3:3">
      <c r="C1191" s="8"/>
    </row>
    <row r="1192" spans="3:3">
      <c r="C1192" s="8"/>
    </row>
    <row r="1193" spans="3:3">
      <c r="C1193" s="8"/>
    </row>
    <row r="1194" spans="3:3">
      <c r="C1194" s="8"/>
    </row>
    <row r="1195" spans="3:3">
      <c r="C1195" s="8"/>
    </row>
    <row r="1196" spans="3:3">
      <c r="C1196" s="8"/>
    </row>
    <row r="1197" spans="3:3">
      <c r="C1197" s="8"/>
    </row>
    <row r="1198" spans="3:3">
      <c r="C1198" s="8"/>
    </row>
    <row r="1199" spans="3:3">
      <c r="C1199" s="8"/>
    </row>
    <row r="1200" spans="3:3">
      <c r="C1200" s="8"/>
    </row>
    <row r="1201" spans="3:3">
      <c r="C1201" s="8"/>
    </row>
    <row r="1202" spans="3:3">
      <c r="C1202" s="8"/>
    </row>
    <row r="1203" spans="3:3">
      <c r="C1203" s="8"/>
    </row>
    <row r="1204" spans="3:3">
      <c r="C1204" s="8"/>
    </row>
    <row r="1205" spans="3:3">
      <c r="C1205" s="8"/>
    </row>
    <row r="1206" spans="3:3">
      <c r="C1206" s="8"/>
    </row>
    <row r="1207" spans="3:3">
      <c r="C1207" s="8"/>
    </row>
    <row r="1208" spans="3:3">
      <c r="C1208" s="8"/>
    </row>
    <row r="1209" spans="3:3">
      <c r="C1209" s="8"/>
    </row>
    <row r="1210" spans="3:3">
      <c r="C1210" s="8"/>
    </row>
    <row r="1211" spans="3:3">
      <c r="C1211" s="8"/>
    </row>
    <row r="1212" spans="3:3">
      <c r="C1212" s="8"/>
    </row>
    <row r="1213" spans="3:3">
      <c r="C1213" s="8"/>
    </row>
    <row r="1214" spans="3:3">
      <c r="C1214" s="8"/>
    </row>
    <row r="1215" spans="3:3">
      <c r="C1215" s="8"/>
    </row>
    <row r="1216" spans="3:3">
      <c r="C1216" s="8"/>
    </row>
    <row r="1217" spans="3:3">
      <c r="C1217" s="8"/>
    </row>
    <row r="1218" spans="3:3">
      <c r="C1218" s="8"/>
    </row>
    <row r="1219" spans="3:3">
      <c r="C1219" s="8"/>
    </row>
    <row r="1220" spans="3:3">
      <c r="C1220" s="8"/>
    </row>
    <row r="1221" spans="3:3">
      <c r="C1221" s="8"/>
    </row>
    <row r="1222" spans="3:3">
      <c r="C1222" s="8"/>
    </row>
    <row r="1223" spans="3:3">
      <c r="C1223" s="8"/>
    </row>
    <row r="1224" spans="3:3">
      <c r="C1224" s="8"/>
    </row>
    <row r="1225" spans="3:3">
      <c r="C1225" s="8"/>
    </row>
    <row r="1226" spans="3:3">
      <c r="C1226" s="8"/>
    </row>
    <row r="1227" spans="3:3">
      <c r="C1227" s="8"/>
    </row>
    <row r="1228" spans="3:3">
      <c r="C1228" s="8"/>
    </row>
    <row r="1229" spans="3:3">
      <c r="C1229" s="8"/>
    </row>
    <row r="1230" spans="3:3">
      <c r="C1230" s="8"/>
    </row>
    <row r="1231" spans="3:3">
      <c r="C1231" s="8"/>
    </row>
    <row r="1232" spans="3:3">
      <c r="C1232" s="8"/>
    </row>
    <row r="1233" spans="3:3">
      <c r="C1233" s="8"/>
    </row>
    <row r="1234" spans="3:3">
      <c r="C1234" s="8"/>
    </row>
    <row r="1235" spans="3:3">
      <c r="C1235" s="8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8"/>
    </row>
    <row r="1252" spans="3:3">
      <c r="C1252" s="8"/>
    </row>
    <row r="1253" spans="3:3">
      <c r="C1253" s="8"/>
    </row>
    <row r="1254" spans="3:3">
      <c r="C1254" s="8"/>
    </row>
    <row r="1255" spans="3:3">
      <c r="C1255" s="8"/>
    </row>
    <row r="1256" spans="3:3">
      <c r="C1256" s="8"/>
    </row>
    <row r="1257" spans="3:3">
      <c r="C1257" s="8"/>
    </row>
    <row r="1258" spans="3:3">
      <c r="C1258" s="8"/>
    </row>
    <row r="1259" spans="3:3">
      <c r="C1259" s="8"/>
    </row>
    <row r="1260" spans="3:3">
      <c r="C1260" s="8"/>
    </row>
    <row r="1261" spans="3:3">
      <c r="C1261" s="8"/>
    </row>
    <row r="1262" spans="3:3">
      <c r="C1262" s="8"/>
    </row>
    <row r="1263" spans="3:3">
      <c r="C1263" s="8"/>
    </row>
    <row r="1264" spans="3:3">
      <c r="C1264" s="8"/>
    </row>
    <row r="1265" spans="3:3">
      <c r="C1265" s="8"/>
    </row>
    <row r="1266" spans="3:3">
      <c r="C1266" s="8"/>
    </row>
    <row r="1267" spans="3:3">
      <c r="C1267" s="8"/>
    </row>
    <row r="1268" spans="3:3">
      <c r="C1268" s="8"/>
    </row>
    <row r="1269" spans="3:3">
      <c r="C1269" s="8"/>
    </row>
    <row r="1270" spans="3:3">
      <c r="C1270" s="8"/>
    </row>
    <row r="1271" spans="3:3">
      <c r="C1271" s="8"/>
    </row>
    <row r="1272" spans="3:3">
      <c r="C1272" s="8"/>
    </row>
    <row r="1273" spans="3:3">
      <c r="C1273" s="8"/>
    </row>
    <row r="1274" spans="3:3">
      <c r="C1274" s="8"/>
    </row>
    <row r="1275" spans="3:3">
      <c r="C1275" s="8"/>
    </row>
    <row r="1276" spans="3:3">
      <c r="C1276" s="8"/>
    </row>
    <row r="1277" spans="3:3">
      <c r="C1277" s="8"/>
    </row>
    <row r="1278" spans="3:3">
      <c r="C1278" s="8"/>
    </row>
    <row r="1279" spans="3:3">
      <c r="C1279" s="8"/>
    </row>
    <row r="1280" spans="3:3">
      <c r="C1280" s="8"/>
    </row>
    <row r="1281" spans="3:3">
      <c r="C1281" s="8"/>
    </row>
    <row r="1282" spans="3:3">
      <c r="C1282" s="8"/>
    </row>
    <row r="1283" spans="3:3">
      <c r="C1283" s="8"/>
    </row>
    <row r="1284" spans="3:3">
      <c r="C1284" s="8"/>
    </row>
    <row r="1285" spans="3:3">
      <c r="C1285" s="8"/>
    </row>
    <row r="1286" spans="3:3">
      <c r="C1286" s="8"/>
    </row>
    <row r="1287" spans="3:3">
      <c r="C1287" s="8"/>
    </row>
    <row r="1288" spans="3:3">
      <c r="C1288" s="8"/>
    </row>
    <row r="1289" spans="3:3">
      <c r="C1289" s="8"/>
    </row>
    <row r="1290" spans="3:3">
      <c r="C1290" s="8"/>
    </row>
    <row r="1291" spans="3:3">
      <c r="C1291" s="8"/>
    </row>
    <row r="1292" spans="3:3">
      <c r="C1292" s="8"/>
    </row>
    <row r="1293" spans="3:3">
      <c r="C1293" s="8"/>
    </row>
    <row r="1294" spans="3:3">
      <c r="C1294" s="8"/>
    </row>
    <row r="1295" spans="3:3">
      <c r="C1295" s="8"/>
    </row>
    <row r="1296" spans="3:3">
      <c r="C1296" s="8"/>
    </row>
    <row r="1297" spans="3:3">
      <c r="C1297" s="8"/>
    </row>
    <row r="1298" spans="3:3">
      <c r="C1298" s="8"/>
    </row>
    <row r="1299" spans="3:3">
      <c r="C1299" s="8"/>
    </row>
    <row r="1300" spans="3:3">
      <c r="C1300" s="8"/>
    </row>
    <row r="1301" spans="3:3">
      <c r="C1301" s="8"/>
    </row>
    <row r="1302" spans="3:3">
      <c r="C1302" s="8"/>
    </row>
    <row r="1303" spans="3:3">
      <c r="C1303" s="8"/>
    </row>
    <row r="1304" spans="3:3">
      <c r="C1304" s="8"/>
    </row>
    <row r="1305" spans="3:3">
      <c r="C1305" s="8"/>
    </row>
    <row r="1306" spans="3:3">
      <c r="C1306" s="8"/>
    </row>
    <row r="1307" spans="3:3">
      <c r="C1307" s="8"/>
    </row>
    <row r="1308" spans="3:3">
      <c r="C1308" s="8"/>
    </row>
    <row r="1309" spans="3:3">
      <c r="C1309" s="8"/>
    </row>
    <row r="1310" spans="3:3">
      <c r="C1310" s="8"/>
    </row>
    <row r="1311" spans="3:3">
      <c r="C1311" s="8"/>
    </row>
    <row r="1312" spans="3:3">
      <c r="C1312" s="8"/>
    </row>
    <row r="1313" spans="3:3">
      <c r="C1313" s="8"/>
    </row>
    <row r="1314" spans="3:3">
      <c r="C1314" s="8"/>
    </row>
    <row r="1315" spans="3:3">
      <c r="C1315" s="8"/>
    </row>
    <row r="1316" spans="3:3">
      <c r="C1316" s="8"/>
    </row>
    <row r="1317" spans="3:3">
      <c r="C1317" s="8"/>
    </row>
    <row r="1318" spans="3:3">
      <c r="C1318" s="8"/>
    </row>
    <row r="1319" spans="3:3">
      <c r="C1319" s="8"/>
    </row>
    <row r="1320" spans="3:3">
      <c r="C1320" s="8"/>
    </row>
    <row r="1321" spans="3:3">
      <c r="C1321" s="8"/>
    </row>
    <row r="1322" spans="3:3">
      <c r="C1322" s="8"/>
    </row>
    <row r="1323" spans="3:3">
      <c r="C1323" s="8"/>
    </row>
    <row r="1324" spans="3:3">
      <c r="C1324" s="8"/>
    </row>
    <row r="1325" spans="3:3">
      <c r="C1325" s="8"/>
    </row>
    <row r="1326" spans="3:3">
      <c r="C1326" s="8"/>
    </row>
    <row r="1327" spans="3:3">
      <c r="C1327" s="8"/>
    </row>
    <row r="1328" spans="3:3">
      <c r="C1328" s="8"/>
    </row>
    <row r="1329" spans="3:3">
      <c r="C1329" s="8"/>
    </row>
    <row r="1330" spans="3:3">
      <c r="C1330" s="8"/>
    </row>
    <row r="1331" spans="3:3">
      <c r="C1331" s="8"/>
    </row>
    <row r="1332" spans="3:3">
      <c r="C1332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B504"/>
  <sheetViews>
    <sheetView topLeftCell="A2" workbookViewId="0">
      <selection activeCell="J3" sqref="J3"/>
    </sheetView>
  </sheetViews>
  <sheetFormatPr defaultColWidth="12.4444444444444" defaultRowHeight="10.2"/>
  <cols>
    <col min="1" max="1" width="7.55555555555556" style="30" customWidth="1"/>
    <col min="2" max="2" width="7.88888888888889" style="30" customWidth="1"/>
    <col min="3" max="3" width="6.55555555555556" style="30" customWidth="1"/>
    <col min="4" max="4" width="11.6666666666667" style="30" customWidth="1"/>
    <col min="5" max="5" width="11.2222222222222" style="30" customWidth="1"/>
    <col min="6" max="6" width="9.55555555555556" style="30" customWidth="1"/>
    <col min="7" max="7" width="10.5555555555556" style="30" customWidth="1"/>
    <col min="8" max="8" width="10.4444444444444" style="30" customWidth="1"/>
    <col min="9" max="9" width="9.11111111111111" style="30" customWidth="1"/>
    <col min="10" max="10" width="9.33333333333333" style="30" customWidth="1"/>
    <col min="11" max="12" width="12.7777777777778" style="30" customWidth="1"/>
    <col min="13" max="13" width="11.5555555555556" style="30" customWidth="1"/>
    <col min="14" max="14" width="10.2222222222222" style="31" customWidth="1"/>
    <col min="15" max="15" width="8.77777777777778" style="30" customWidth="1"/>
    <col min="16" max="16" width="10.3333333333333" style="30" customWidth="1"/>
    <col min="17" max="17" width="9.11111111111111" style="30" customWidth="1"/>
    <col min="18" max="18" width="9.88888888888889" style="30" customWidth="1"/>
    <col min="19" max="19" width="7.77777777777778" style="30" customWidth="1"/>
    <col min="20" max="20" width="7.88888888888889" style="30" customWidth="1"/>
    <col min="21" max="21" width="9.88888888888889" style="30" customWidth="1"/>
    <col min="22" max="22" width="14" style="30" customWidth="1"/>
    <col min="23" max="16384" width="12.4444444444444" style="30"/>
  </cols>
  <sheetData>
    <row r="1" hidden="1" spans="10:12">
      <c r="J1" s="77">
        <f ca="1">TODAY()</f>
        <v>45033</v>
      </c>
      <c r="K1" s="78"/>
      <c r="L1" s="78"/>
    </row>
    <row r="2" ht="13.2" spans="1:28">
      <c r="A2" s="32"/>
      <c r="B2" s="32"/>
      <c r="C2" s="32"/>
      <c r="D2" s="32"/>
      <c r="E2" s="32"/>
      <c r="F2" s="32"/>
      <c r="G2" s="32"/>
      <c r="H2" s="32"/>
      <c r="I2" s="79" t="s">
        <v>1194</v>
      </c>
      <c r="J2" s="79" t="s">
        <v>1195</v>
      </c>
      <c r="K2" s="80" t="s">
        <v>1196</v>
      </c>
      <c r="L2" s="81" t="s">
        <v>1197</v>
      </c>
      <c r="M2" s="82"/>
      <c r="N2" s="83"/>
      <c r="O2" s="82"/>
      <c r="P2" s="82"/>
      <c r="Q2" s="82"/>
      <c r="R2" s="82"/>
      <c r="S2" s="82"/>
      <c r="T2" s="82"/>
      <c r="U2" s="32"/>
      <c r="V2" s="32"/>
      <c r="W2" s="32"/>
      <c r="X2" s="32"/>
      <c r="Y2" s="32"/>
      <c r="Z2" s="29"/>
      <c r="AA2" s="29"/>
      <c r="AB2" s="29"/>
    </row>
    <row r="3" ht="15" customHeight="1" spans="1:28">
      <c r="A3" s="33" t="str">
        <f>IF(G4&gt;75%,"OI IS WEAK","OI IS STRONG")</f>
        <v>OI IS WEAK</v>
      </c>
      <c r="B3" s="34"/>
      <c r="C3" s="35" t="str">
        <f>IF(H4&gt;75%,"VOLUME IS WEAK","VOLUME IS STRONG")</f>
        <v>VOLUME IS STRONG</v>
      </c>
      <c r="D3" s="36"/>
      <c r="E3" s="32"/>
      <c r="F3" s="32"/>
      <c r="G3" s="32"/>
      <c r="H3" s="37"/>
      <c r="I3" s="84">
        <f>P26/F26</f>
        <v>0.694423510472153</v>
      </c>
      <c r="J3" s="85">
        <f ca="1">NOW()</f>
        <v>45033.025775463</v>
      </c>
      <c r="K3" s="86">
        <v>45022</v>
      </c>
      <c r="L3" s="87">
        <f ca="1">K3-J1</f>
        <v>-11</v>
      </c>
      <c r="M3" s="32"/>
      <c r="N3" s="88"/>
      <c r="O3" s="32"/>
      <c r="P3" s="32"/>
      <c r="Q3" s="112" t="str">
        <f>IF(N4&gt;75%,"VOLUME IS WEAK","VOLUME IS STRONG")</f>
        <v>VOLUME IS WEAK</v>
      </c>
      <c r="R3" s="113"/>
      <c r="S3" s="114" t="str">
        <f>IF(G4&gt;75%,"OI IS WEAK","OI IS STRONG")</f>
        <v>OI IS WEAK</v>
      </c>
      <c r="T3" s="115"/>
      <c r="U3" s="32"/>
      <c r="V3" s="32"/>
      <c r="W3" s="32"/>
      <c r="X3" s="32"/>
      <c r="Y3" s="32"/>
      <c r="Z3" s="29"/>
      <c r="AA3" s="29"/>
      <c r="AB3" s="29"/>
    </row>
    <row r="4" ht="13.2" spans="1:25">
      <c r="A4" s="38" t="s">
        <v>1198</v>
      </c>
      <c r="B4" s="39">
        <f>Sheet2!F5/Sheet2!F4</f>
        <v>0.998870340153132</v>
      </c>
      <c r="C4" s="40"/>
      <c r="D4" s="41" t="s">
        <v>1199</v>
      </c>
      <c r="E4" s="40"/>
      <c r="F4" s="42">
        <f>Sheet2!F4/Sheet2!F3</f>
        <v>0.813471061722512</v>
      </c>
      <c r="G4" s="43">
        <f>Sheet2!E4/Sheet2!E3</f>
        <v>0.854280772556933</v>
      </c>
      <c r="H4" s="44">
        <f>Sheet2!D4/Sheet2!D3</f>
        <v>0.703277641437663</v>
      </c>
      <c r="I4" s="41"/>
      <c r="J4" s="89"/>
      <c r="K4" s="90" t="s">
        <v>1200</v>
      </c>
      <c r="L4" s="91"/>
      <c r="M4" s="40"/>
      <c r="N4" s="44">
        <f>Sheet2!I4/Sheet2!I3</f>
        <v>0.930714184783706</v>
      </c>
      <c r="O4" s="92">
        <f>Sheet2!J4/Sheet2!J3</f>
        <v>0.764886954079483</v>
      </c>
      <c r="P4" s="42">
        <f>Sheet2!K4/Sheet2!K3</f>
        <v>0.825550737207285</v>
      </c>
      <c r="Q4" s="116" t="s">
        <v>1199</v>
      </c>
      <c r="R4" s="117"/>
      <c r="S4" s="116"/>
      <c r="T4" s="39">
        <f>Sheet2!K5/Sheet2!K4</f>
        <v>0.551803836698674</v>
      </c>
      <c r="U4" s="118" t="s">
        <v>1201</v>
      </c>
      <c r="V4" s="32"/>
      <c r="W4" s="32"/>
      <c r="X4" s="32"/>
      <c r="Y4" s="32"/>
    </row>
    <row r="5" s="28" customFormat="1" ht="13.8" spans="1:25">
      <c r="A5" s="45" t="s">
        <v>1202</v>
      </c>
      <c r="B5" s="46" t="s">
        <v>1203</v>
      </c>
      <c r="C5" s="46" t="s">
        <v>1204</v>
      </c>
      <c r="D5" s="45" t="s">
        <v>1205</v>
      </c>
      <c r="E5" s="46" t="s">
        <v>1206</v>
      </c>
      <c r="F5" s="47" t="s">
        <v>1207</v>
      </c>
      <c r="G5" s="48" t="s">
        <v>1208</v>
      </c>
      <c r="H5" s="49" t="s">
        <v>1209</v>
      </c>
      <c r="I5" s="48" t="s">
        <v>1210</v>
      </c>
      <c r="J5" s="49" t="s">
        <v>1211</v>
      </c>
      <c r="K5" s="93">
        <f>nifty!T617</f>
        <v>17398.05</v>
      </c>
      <c r="L5" s="49" t="s">
        <v>1211</v>
      </c>
      <c r="M5" s="48" t="s">
        <v>1212</v>
      </c>
      <c r="N5" s="94" t="s">
        <v>1209</v>
      </c>
      <c r="O5" s="95" t="s">
        <v>1208</v>
      </c>
      <c r="P5" s="48" t="s">
        <v>1207</v>
      </c>
      <c r="Q5" s="45" t="s">
        <v>1205</v>
      </c>
      <c r="R5" s="46" t="s">
        <v>1206</v>
      </c>
      <c r="S5" s="45" t="s">
        <v>1204</v>
      </c>
      <c r="T5" s="45" t="s">
        <v>1213</v>
      </c>
      <c r="U5" s="46" t="s">
        <v>1214</v>
      </c>
      <c r="V5" s="119"/>
      <c r="W5" s="119"/>
      <c r="X5" s="119"/>
      <c r="Y5" s="119"/>
    </row>
    <row r="6" s="29" customFormat="1" ht="22.95" customHeight="1" spans="1:25">
      <c r="A6" s="50" t="e">
        <f>#REF!</f>
        <v>#REF!</v>
      </c>
      <c r="B6" s="51" t="e">
        <f>#REF!</f>
        <v>#REF!</v>
      </c>
      <c r="C6" s="52">
        <v>0</v>
      </c>
      <c r="D6" s="53" t="e">
        <f>#REF!</f>
        <v>#REF!</v>
      </c>
      <c r="E6" s="53" t="e">
        <f>#REF!</f>
        <v>#REF!</v>
      </c>
      <c r="F6" s="3">
        <f>SUMIFS(CE_Nifty!G:G,CE_Nifty!C:C,'Nifty Option Chain'!$K$3,CE_Nifty!B:B,'Nifty Option Chain'!K6)</f>
        <v>-461</v>
      </c>
      <c r="G6" s="54">
        <f>SUMIFS(CE_Nifty!F:F,CE_Nifty!C:C,'Nifty Option Chain'!$K$3,CE_Nifty!B:B,'Nifty Option Chain'!K6)</f>
        <v>4015</v>
      </c>
      <c r="H6" s="54">
        <f>SUMIFS(CE_Nifty!I:I,CE_Nifty!C:C,'Nifty Option Chain'!$K$3,CE_Nifty!B:B,'Nifty Option Chain'!K6)</f>
        <v>3953</v>
      </c>
      <c r="I6" s="96">
        <f>SUMIFS(CE_Nifty!L:L,CE_Nifty!C:C,'Nifty Option Chain'!$K$3,CE_Nifty!B:B,'Nifty Option Chain'!K6)</f>
        <v>30.8</v>
      </c>
      <c r="J6" s="97">
        <f>SUMIFS(CE_Nifty!K:K,CE_Nifty!C:C,'Nifty Option Chain'!$K$3,CE_Nifty!B:B,'Nifty Option Chain'!K6)</f>
        <v>501.75</v>
      </c>
      <c r="K6" s="2">
        <f t="shared" ref="K6:K15" si="0">K7-50</f>
        <v>16900</v>
      </c>
      <c r="L6" s="97">
        <f>SUMIFS(PE_Nifty!J:J,PE_Nifty!B:B,'Nifty Option Chain'!$K$3,PE_Nifty!A:A,'Nifty Option Chain'!K6)</f>
        <v>2.7</v>
      </c>
      <c r="M6" s="96">
        <f>SUMIFS(PE_Nifty!K:K,PE_Nifty!B:B,'Nifty Option Chain'!$K$3,PE_Nifty!A:A,'Nifty Option Chain'!K6)</f>
        <v>-9.5</v>
      </c>
      <c r="N6" s="54">
        <f>SUMIFS(PE_Nifty!H:H,PE_Nifty!B:B,'Nifty Option Chain'!$K$3,PE_Nifty!A:A,'Nifty Option Chain'!K6)</f>
        <v>903356</v>
      </c>
      <c r="O6" s="54">
        <f>SUMIFS(PE_Nifty!E:E,PE_Nifty!B:B,'Nifty Option Chain'!$K$3,PE_Nifty!A:A,'Nifty Option Chain'!K6)</f>
        <v>71509</v>
      </c>
      <c r="P6" s="4">
        <f>SUMIFS(PE_Nifty!F:F,PE_Nifty!B:B,'Nifty Option Chain'!$K$3,PE_Nifty!A:A,'Nifty Option Chain'!K6)</f>
        <v>12479</v>
      </c>
      <c r="Q6" s="53" t="e">
        <f>#REF!</f>
        <v>#REF!</v>
      </c>
      <c r="R6" s="53" t="e">
        <f>#REF!</f>
        <v>#REF!</v>
      </c>
      <c r="S6" s="97">
        <f>SUMIFS(PE_Nifty!I:I,PE_Nifty!B:B,'Nifty Option Chain'!$K$3,PE_Nifty!A:A,'Nifty Option Chain'!K6)</f>
        <v>17.37</v>
      </c>
      <c r="T6" s="120" t="e">
        <f>#REF!</f>
        <v>#REF!</v>
      </c>
      <c r="U6" s="120" t="e">
        <f>#REF!</f>
        <v>#REF!</v>
      </c>
      <c r="V6" s="121"/>
      <c r="W6" s="121"/>
      <c r="X6" s="121"/>
      <c r="Y6" s="121"/>
    </row>
    <row r="7" s="29" customFormat="1" ht="22.95" customHeight="1" spans="1:25">
      <c r="A7" s="50" t="e">
        <f>#REF!</f>
        <v>#REF!</v>
      </c>
      <c r="B7" s="51" t="e">
        <f>#REF!</f>
        <v>#REF!</v>
      </c>
      <c r="C7" s="52">
        <f>SUMIFS(CE_Nifty!J:J,CE_Nifty!C:C,'Nifty Option Chain'!$K$3,CE_Nifty!B:B,'Nifty Option Chain'!K7)</f>
        <v>0</v>
      </c>
      <c r="D7" s="53" t="e">
        <f>#REF!</f>
        <v>#REF!</v>
      </c>
      <c r="E7" s="53" t="e">
        <f>#REF!</f>
        <v>#REF!</v>
      </c>
      <c r="F7" s="3">
        <f>SUMIFS(CE_Nifty!G:G,CE_Nifty!C:C,'Nifty Option Chain'!$K$3,CE_Nifty!B:B,'Nifty Option Chain'!K7)</f>
        <v>-295</v>
      </c>
      <c r="G7" s="54">
        <f>SUMIFS(CE_Nifty!F:F,CE_Nifty!C:C,'Nifty Option Chain'!$K$3,CE_Nifty!B:B,'Nifty Option Chain'!K7)</f>
        <v>1321</v>
      </c>
      <c r="H7" s="54">
        <f>SUMIFS(CE_Nifty!I:I,CE_Nifty!C:C,'Nifty Option Chain'!$K$3,CE_Nifty!B:B,'Nifty Option Chain'!K7)</f>
        <v>1254</v>
      </c>
      <c r="I7" s="96">
        <f>SUMIFS(CE_Nifty!L:L,CE_Nifty!C:C,'Nifty Option Chain'!$K$3,CE_Nifty!B:B,'Nifty Option Chain'!K7)</f>
        <v>23.9</v>
      </c>
      <c r="J7" s="97">
        <f>SUMIFS(CE_Nifty!K:K,CE_Nifty!C:C,'Nifty Option Chain'!$K$3,CE_Nifty!B:B,'Nifty Option Chain'!K7)</f>
        <v>452.8</v>
      </c>
      <c r="K7" s="2">
        <f t="shared" si="0"/>
        <v>16950</v>
      </c>
      <c r="L7" s="97">
        <f>SUMIFS(PE_Nifty!J:J,PE_Nifty!B:B,'Nifty Option Chain'!$K$3,PE_Nifty!A:A,'Nifty Option Chain'!K7)</f>
        <v>3.6</v>
      </c>
      <c r="M7" s="96">
        <f>SUMIFS(PE_Nifty!K:K,PE_Nifty!B:B,'Nifty Option Chain'!$K$3,PE_Nifty!A:A,'Nifty Option Chain'!K7)</f>
        <v>-11.55</v>
      </c>
      <c r="N7" s="54">
        <f>SUMIFS(PE_Nifty!H:H,PE_Nifty!B:B,'Nifty Option Chain'!$K$3,PE_Nifty!A:A,'Nifty Option Chain'!K7)</f>
        <v>627051</v>
      </c>
      <c r="O7" s="54">
        <f>SUMIFS(PE_Nifty!E:E,PE_Nifty!B:B,'Nifty Option Chain'!$K$3,PE_Nifty!A:A,'Nifty Option Chain'!K7)</f>
        <v>52050</v>
      </c>
      <c r="P7" s="4">
        <f>SUMIFS(PE_Nifty!F:F,PE_Nifty!B:B,'Nifty Option Chain'!$K$3,PE_Nifty!A:A,'Nifty Option Chain'!K7)</f>
        <v>20863</v>
      </c>
      <c r="Q7" s="53" t="e">
        <f>#REF!</f>
        <v>#REF!</v>
      </c>
      <c r="R7" s="53" t="e">
        <f>#REF!</f>
        <v>#REF!</v>
      </c>
      <c r="S7" s="97">
        <f>SUMIFS(PE_Nifty!I:I,PE_Nifty!B:B,'Nifty Option Chain'!$K$3,PE_Nifty!A:A,'Nifty Option Chain'!K7)</f>
        <v>16.46</v>
      </c>
      <c r="T7" s="120" t="e">
        <f>#REF!</f>
        <v>#REF!</v>
      </c>
      <c r="U7" s="120" t="e">
        <f>#REF!</f>
        <v>#REF!</v>
      </c>
      <c r="V7" s="121"/>
      <c r="W7" s="121"/>
      <c r="X7" s="121"/>
      <c r="Y7" s="121"/>
    </row>
    <row r="8" s="29" customFormat="1" ht="22.95" customHeight="1" spans="1:25">
      <c r="A8" s="50" t="e">
        <f>#REF!</f>
        <v>#REF!</v>
      </c>
      <c r="B8" s="51" t="e">
        <f>#REF!</f>
        <v>#REF!</v>
      </c>
      <c r="C8" s="52">
        <f>SUMIFS(CE_Nifty!J:J,CE_Nifty!C:C,'Nifty Option Chain'!$K$3,CE_Nifty!B:B,'Nifty Option Chain'!K8)</f>
        <v>0</v>
      </c>
      <c r="D8" s="53" t="e">
        <f>#REF!</f>
        <v>#REF!</v>
      </c>
      <c r="E8" s="53" t="e">
        <f>#REF!</f>
        <v>#REF!</v>
      </c>
      <c r="F8" s="3">
        <f>SUMIFS(CE_Nifty!G:G,CE_Nifty!C:C,'Nifty Option Chain'!$K$3,CE_Nifty!B:B,'Nifty Option Chain'!K8)</f>
        <v>-5695</v>
      </c>
      <c r="G8" s="54">
        <f>SUMIFS(CE_Nifty!F:F,CE_Nifty!C:C,'Nifty Option Chain'!$K$3,CE_Nifty!B:B,'Nifty Option Chain'!K8)</f>
        <v>50155</v>
      </c>
      <c r="H8" s="54">
        <f>SUMIFS(CE_Nifty!I:I,CE_Nifty!C:C,'Nifty Option Chain'!$K$3,CE_Nifty!B:B,'Nifty Option Chain'!K8)</f>
        <v>62992</v>
      </c>
      <c r="I8" s="96">
        <f>SUMIFS(CE_Nifty!L:L,CE_Nifty!C:C,'Nifty Option Chain'!$K$3,CE_Nifty!B:B,'Nifty Option Chain'!K8)</f>
        <v>26.2</v>
      </c>
      <c r="J8" s="97">
        <f>SUMIFS(CE_Nifty!K:K,CE_Nifty!C:C,'Nifty Option Chain'!$K$3,CE_Nifty!B:B,'Nifty Option Chain'!K8)</f>
        <v>401.4</v>
      </c>
      <c r="K8" s="2">
        <f t="shared" si="0"/>
        <v>17000</v>
      </c>
      <c r="L8" s="97">
        <f>SUMIFS(PE_Nifty!J:J,PE_Nifty!B:B,'Nifty Option Chain'!$K$3,PE_Nifty!A:A,'Nifty Option Chain'!K8)</f>
        <v>3.9</v>
      </c>
      <c r="M8" s="96">
        <f>SUMIFS(PE_Nifty!K:K,PE_Nifty!B:B,'Nifty Option Chain'!$K$3,PE_Nifty!A:A,'Nifty Option Chain'!K8)</f>
        <v>-15.05</v>
      </c>
      <c r="N8" s="54">
        <f>SUMIFS(PE_Nifty!H:H,PE_Nifty!B:B,'Nifty Option Chain'!$K$3,PE_Nifty!A:A,'Nifty Option Chain'!K8)</f>
        <v>1530913</v>
      </c>
      <c r="O8" s="54">
        <f>SUMIFS(PE_Nifty!E:E,PE_Nifty!B:B,'Nifty Option Chain'!$K$3,PE_Nifty!A:A,'Nifty Option Chain'!K8)</f>
        <v>178025</v>
      </c>
      <c r="P8" s="4">
        <f>SUMIFS(PE_Nifty!F:F,PE_Nifty!B:B,'Nifty Option Chain'!$K$3,PE_Nifty!A:A,'Nifty Option Chain'!K8)</f>
        <v>15759</v>
      </c>
      <c r="Q8" s="53" t="e">
        <f>#REF!</f>
        <v>#REF!</v>
      </c>
      <c r="R8" s="53" t="e">
        <f>#REF!</f>
        <v>#REF!</v>
      </c>
      <c r="S8" s="97">
        <f>SUMIFS(PE_Nifty!I:I,PE_Nifty!B:B,'Nifty Option Chain'!$K$3,PE_Nifty!A:A,'Nifty Option Chain'!K8)</f>
        <v>15.42</v>
      </c>
      <c r="T8" s="120" t="e">
        <f>#REF!</f>
        <v>#REF!</v>
      </c>
      <c r="U8" s="120" t="e">
        <f>#REF!</f>
        <v>#REF!</v>
      </c>
      <c r="V8" s="121"/>
      <c r="W8" s="121"/>
      <c r="X8" s="121"/>
      <c r="Y8" s="121"/>
    </row>
    <row r="9" s="29" customFormat="1" ht="22.95" customHeight="1" spans="1:25">
      <c r="A9" s="50" t="e">
        <f>#REF!</f>
        <v>#REF!</v>
      </c>
      <c r="B9" s="51" t="e">
        <f>#REF!</f>
        <v>#REF!</v>
      </c>
      <c r="C9" s="52">
        <f>SUMIFS(CE_Nifty!J:J,CE_Nifty!C:C,'Nifty Option Chain'!$K$3,CE_Nifty!B:B,'Nifty Option Chain'!K9)</f>
        <v>0</v>
      </c>
      <c r="D9" s="53" t="e">
        <f>#REF!</f>
        <v>#REF!</v>
      </c>
      <c r="E9" s="53" t="e">
        <f>#REF!</f>
        <v>#REF!</v>
      </c>
      <c r="F9" s="3">
        <f>SUMIFS(CE_Nifty!G:G,CE_Nifty!C:C,'Nifty Option Chain'!$K$3,CE_Nifty!B:B,'Nifty Option Chain'!K9)</f>
        <v>-1411</v>
      </c>
      <c r="G9" s="54">
        <f>SUMIFS(CE_Nifty!F:F,CE_Nifty!C:C,'Nifty Option Chain'!$K$3,CE_Nifty!B:B,'Nifty Option Chain'!K9)</f>
        <v>6103</v>
      </c>
      <c r="H9" s="54">
        <f>SUMIFS(CE_Nifty!I:I,CE_Nifty!C:C,'Nifty Option Chain'!$K$3,CE_Nifty!B:B,'Nifty Option Chain'!K9)</f>
        <v>10004</v>
      </c>
      <c r="I9" s="96">
        <f>SUMIFS(CE_Nifty!L:L,CE_Nifty!C:C,'Nifty Option Chain'!$K$3,CE_Nifty!B:B,'Nifty Option Chain'!K9)</f>
        <v>27.35</v>
      </c>
      <c r="J9" s="97">
        <f>SUMIFS(CE_Nifty!K:K,CE_Nifty!C:C,'Nifty Option Chain'!$K$3,CE_Nifty!B:B,'Nifty Option Chain'!K9)</f>
        <v>354.9</v>
      </c>
      <c r="K9" s="2">
        <f t="shared" si="0"/>
        <v>17050</v>
      </c>
      <c r="L9" s="97">
        <f>SUMIFS(PE_Nifty!J:J,PE_Nifty!B:B,'Nifty Option Chain'!$K$3,PE_Nifty!A:A,'Nifty Option Chain'!K9)</f>
        <v>4.6</v>
      </c>
      <c r="M9" s="96">
        <f>SUMIFS(PE_Nifty!K:K,PE_Nifty!B:B,'Nifty Option Chain'!$K$3,PE_Nifty!A:A,'Nifty Option Chain'!K9)</f>
        <v>-19</v>
      </c>
      <c r="N9" s="54">
        <f>SUMIFS(PE_Nifty!H:H,PE_Nifty!B:B,'Nifty Option Chain'!$K$3,PE_Nifty!A:A,'Nifty Option Chain'!K9)</f>
        <v>733834</v>
      </c>
      <c r="O9" s="54">
        <f>SUMIFS(PE_Nifty!E:E,PE_Nifty!B:B,'Nifty Option Chain'!$K$3,PE_Nifty!A:A,'Nifty Option Chain'!K9)</f>
        <v>46015</v>
      </c>
      <c r="P9" s="4">
        <f>SUMIFS(PE_Nifty!F:F,PE_Nifty!B:B,'Nifty Option Chain'!$K$3,PE_Nifty!A:A,'Nifty Option Chain'!K9)</f>
        <v>11014</v>
      </c>
      <c r="Q9" s="53" t="e">
        <f>#REF!</f>
        <v>#REF!</v>
      </c>
      <c r="R9" s="53" t="e">
        <f>#REF!</f>
        <v>#REF!</v>
      </c>
      <c r="S9" s="97">
        <f>SUMIFS(PE_Nifty!I:I,PE_Nifty!B:B,'Nifty Option Chain'!$K$3,PE_Nifty!A:A,'Nifty Option Chain'!K9)</f>
        <v>14.53</v>
      </c>
      <c r="T9" s="120" t="e">
        <f>#REF!</f>
        <v>#REF!</v>
      </c>
      <c r="U9" s="120" t="e">
        <f>#REF!</f>
        <v>#REF!</v>
      </c>
      <c r="V9" s="121"/>
      <c r="W9" s="121"/>
      <c r="X9" s="121"/>
      <c r="Y9" s="121"/>
    </row>
    <row r="10" s="29" customFormat="1" ht="22.95" customHeight="1" spans="1:25">
      <c r="A10" s="50" t="e">
        <f>#REF!</f>
        <v>#REF!</v>
      </c>
      <c r="B10" s="51" t="e">
        <f>#REF!</f>
        <v>#REF!</v>
      </c>
      <c r="C10" s="52">
        <f>SUMIFS(CE_Nifty!J:J,CE_Nifty!C:C,'Nifty Option Chain'!$K$3,CE_Nifty!B:B,'Nifty Option Chain'!K10)</f>
        <v>0</v>
      </c>
      <c r="D10" s="53" t="e">
        <f>#REF!</f>
        <v>#REF!</v>
      </c>
      <c r="E10" s="53" t="e">
        <f>#REF!</f>
        <v>#REF!</v>
      </c>
      <c r="F10" s="3">
        <f>SUMIFS(CE_Nifty!G:G,CE_Nifty!C:C,'Nifty Option Chain'!$K$3,CE_Nifty!B:B,'Nifty Option Chain'!K10)</f>
        <v>-6072</v>
      </c>
      <c r="G10" s="54">
        <f>SUMIFS(CE_Nifty!F:F,CE_Nifty!C:C,'Nifty Option Chain'!$K$3,CE_Nifty!B:B,'Nifty Option Chain'!K10)</f>
        <v>21070</v>
      </c>
      <c r="H10" s="54">
        <f>SUMIFS(CE_Nifty!I:I,CE_Nifty!C:C,'Nifty Option Chain'!$K$3,CE_Nifty!B:B,'Nifty Option Chain'!K10)</f>
        <v>111542</v>
      </c>
      <c r="I10" s="96">
        <f>SUMIFS(CE_Nifty!L:L,CE_Nifty!C:C,'Nifty Option Chain'!$K$3,CE_Nifty!B:B,'Nifty Option Chain'!K10)</f>
        <v>14.35</v>
      </c>
      <c r="J10" s="97">
        <f>SUMIFS(CE_Nifty!K:K,CE_Nifty!C:C,'Nifty Option Chain'!$K$3,CE_Nifty!B:B,'Nifty Option Chain'!K10)</f>
        <v>304</v>
      </c>
      <c r="K10" s="2">
        <f t="shared" si="0"/>
        <v>17100</v>
      </c>
      <c r="L10" s="97">
        <f>SUMIFS(PE_Nifty!J:J,PE_Nifty!B:B,'Nifty Option Chain'!$K$3,PE_Nifty!A:A,'Nifty Option Chain'!K10)</f>
        <v>6.8</v>
      </c>
      <c r="M10" s="96">
        <f>SUMIFS(PE_Nifty!K:K,PE_Nifty!B:B,'Nifty Option Chain'!$K$3,PE_Nifty!A:A,'Nifty Option Chain'!K10)</f>
        <v>-23.1</v>
      </c>
      <c r="N10" s="54">
        <f>SUMIFS(PE_Nifty!H:H,PE_Nifty!B:B,'Nifty Option Chain'!$K$3,PE_Nifty!A:A,'Nifty Option Chain'!K10)</f>
        <v>1381908</v>
      </c>
      <c r="O10" s="54">
        <f>SUMIFS(PE_Nifty!E:E,PE_Nifty!B:B,'Nifty Option Chain'!$K$3,PE_Nifty!A:A,'Nifty Option Chain'!K10)</f>
        <v>118591</v>
      </c>
      <c r="P10" s="4">
        <f>SUMIFS(PE_Nifty!F:F,PE_Nifty!B:B,'Nifty Option Chain'!$K$3,PE_Nifty!A:A,'Nifty Option Chain'!K10)</f>
        <v>26262</v>
      </c>
      <c r="Q10" s="53" t="e">
        <f>#REF!</f>
        <v>#REF!</v>
      </c>
      <c r="R10" s="53" t="e">
        <f>#REF!</f>
        <v>#REF!</v>
      </c>
      <c r="S10" s="97">
        <f>SUMIFS(PE_Nifty!I:I,PE_Nifty!B:B,'Nifty Option Chain'!$K$3,PE_Nifty!A:A,'Nifty Option Chain'!K10)</f>
        <v>0</v>
      </c>
      <c r="T10" s="120" t="e">
        <f>#REF!</f>
        <v>#REF!</v>
      </c>
      <c r="U10" s="120" t="e">
        <f>#REF!</f>
        <v>#REF!</v>
      </c>
      <c r="V10" s="121"/>
      <c r="W10" s="121"/>
      <c r="X10" s="121"/>
      <c r="Y10" s="121"/>
    </row>
    <row r="11" s="29" customFormat="1" ht="22.95" customHeight="1" spans="1:25">
      <c r="A11" s="50" t="e">
        <f>#REF!</f>
        <v>#REF!</v>
      </c>
      <c r="B11" s="51" t="e">
        <f>#REF!</f>
        <v>#REF!</v>
      </c>
      <c r="C11" s="52">
        <f>SUMIFS(CE_Nifty!J:J,CE_Nifty!C:C,'Nifty Option Chain'!$K$3,CE_Nifty!B:B,'Nifty Option Chain'!K11)</f>
        <v>0</v>
      </c>
      <c r="D11" s="53" t="e">
        <f>#REF!</f>
        <v>#REF!</v>
      </c>
      <c r="E11" s="53" t="e">
        <f>#REF!</f>
        <v>#REF!</v>
      </c>
      <c r="F11" s="3">
        <f>SUMIFS(CE_Nifty!G:G,CE_Nifty!C:C,'Nifty Option Chain'!$K$3,CE_Nifty!B:B,'Nifty Option Chain'!K11)</f>
        <v>-1412</v>
      </c>
      <c r="G11" s="54">
        <f>SUMIFS(CE_Nifty!F:F,CE_Nifty!C:C,'Nifty Option Chain'!$K$3,CE_Nifty!B:B,'Nifty Option Chain'!K11)</f>
        <v>7675</v>
      </c>
      <c r="H11" s="54">
        <f>SUMIFS(CE_Nifty!I:I,CE_Nifty!C:C,'Nifty Option Chain'!$K$3,CE_Nifty!B:B,'Nifty Option Chain'!K11)</f>
        <v>61288</v>
      </c>
      <c r="I11" s="96">
        <f>SUMIFS(CE_Nifty!L:L,CE_Nifty!C:C,'Nifty Option Chain'!$K$3,CE_Nifty!B:B,'Nifty Option Chain'!K11)</f>
        <v>13</v>
      </c>
      <c r="J11" s="97">
        <f>SUMIFS(CE_Nifty!K:K,CE_Nifty!C:C,'Nifty Option Chain'!$K$3,CE_Nifty!B:B,'Nifty Option Chain'!K11)</f>
        <v>258.95</v>
      </c>
      <c r="K11" s="2">
        <f t="shared" si="0"/>
        <v>17150</v>
      </c>
      <c r="L11" s="97">
        <f>SUMIFS(PE_Nifty!J:J,PE_Nifty!B:B,'Nifty Option Chain'!$K$3,PE_Nifty!A:A,'Nifty Option Chain'!K11)</f>
        <v>9.7</v>
      </c>
      <c r="M11" s="96">
        <f>SUMIFS(PE_Nifty!K:K,PE_Nifty!B:B,'Nifty Option Chain'!$K$3,PE_Nifty!A:A,'Nifty Option Chain'!K11)</f>
        <v>-27.7</v>
      </c>
      <c r="N11" s="54">
        <f>SUMIFS(PE_Nifty!H:H,PE_Nifty!B:B,'Nifty Option Chain'!$K$3,PE_Nifty!A:A,'Nifty Option Chain'!K11)</f>
        <v>954161</v>
      </c>
      <c r="O11" s="54">
        <f>SUMIFS(PE_Nifty!E:E,PE_Nifty!B:B,'Nifty Option Chain'!$K$3,PE_Nifty!A:A,'Nifty Option Chain'!K11)</f>
        <v>49940</v>
      </c>
      <c r="P11" s="4">
        <f>SUMIFS(PE_Nifty!F:F,PE_Nifty!B:B,'Nifty Option Chain'!$K$3,PE_Nifty!A:A,'Nifty Option Chain'!K11)</f>
        <v>16363</v>
      </c>
      <c r="Q11" s="53" t="e">
        <f>#REF!</f>
        <v>#REF!</v>
      </c>
      <c r="R11" s="53" t="e">
        <f>#REF!</f>
        <v>#REF!</v>
      </c>
      <c r="S11" s="97">
        <f>SUMIFS(PE_Nifty!I:I,PE_Nifty!B:B,'Nifty Option Chain'!$K$3,PE_Nifty!A:A,'Nifty Option Chain'!K11)</f>
        <v>13.19</v>
      </c>
      <c r="T11" s="120" t="e">
        <f>#REF!</f>
        <v>#REF!</v>
      </c>
      <c r="U11" s="120" t="e">
        <f>#REF!</f>
        <v>#REF!</v>
      </c>
      <c r="V11" s="121"/>
      <c r="W11" s="121"/>
      <c r="X11" s="121"/>
      <c r="Y11" s="121"/>
    </row>
    <row r="12" s="29" customFormat="1" ht="22.95" customHeight="1" spans="1:25">
      <c r="A12" s="50" t="e">
        <f>#REF!</f>
        <v>#REF!</v>
      </c>
      <c r="B12" s="51" t="e">
        <f>#REF!</f>
        <v>#REF!</v>
      </c>
      <c r="C12" s="52">
        <f>SUMIFS(CE_Nifty!J:J,CE_Nifty!C:C,'Nifty Option Chain'!$K$3,CE_Nifty!B:B,'Nifty Option Chain'!K12)</f>
        <v>6.91</v>
      </c>
      <c r="D12" s="53" t="e">
        <f>#REF!</f>
        <v>#REF!</v>
      </c>
      <c r="E12" s="53" t="e">
        <f>#REF!</f>
        <v>#REF!</v>
      </c>
      <c r="F12" s="3">
        <f>SUMIFS(CE_Nifty!G:G,CE_Nifty!C:C,'Nifty Option Chain'!$K$3,CE_Nifty!B:B,'Nifty Option Chain'!K12)</f>
        <v>-11245</v>
      </c>
      <c r="G12" s="54">
        <f>SUMIFS(CE_Nifty!F:F,CE_Nifty!C:C,'Nifty Option Chain'!$K$3,CE_Nifty!B:B,'Nifty Option Chain'!K12)</f>
        <v>34125</v>
      </c>
      <c r="H12" s="54">
        <f>SUMIFS(CE_Nifty!I:I,CE_Nifty!C:C,'Nifty Option Chain'!$K$3,CE_Nifty!B:B,'Nifty Option Chain'!K12)</f>
        <v>489477</v>
      </c>
      <c r="I12" s="96">
        <f>SUMIFS(CE_Nifty!L:L,CE_Nifty!C:C,'Nifty Option Chain'!$K$3,CE_Nifty!B:B,'Nifty Option Chain'!K12)</f>
        <v>4</v>
      </c>
      <c r="J12" s="97">
        <f>SUMIFS(CE_Nifty!K:K,CE_Nifty!C:C,'Nifty Option Chain'!$K$3,CE_Nifty!B:B,'Nifty Option Chain'!K12)</f>
        <v>212.05</v>
      </c>
      <c r="K12" s="2">
        <f t="shared" si="0"/>
        <v>17200</v>
      </c>
      <c r="L12" s="97">
        <f>SUMIFS(PE_Nifty!J:J,PE_Nifty!B:B,'Nifty Option Chain'!$K$3,PE_Nifty!A:A,'Nifty Option Chain'!K12)</f>
        <v>14.45</v>
      </c>
      <c r="M12" s="96">
        <f>SUMIFS(PE_Nifty!K:K,PE_Nifty!B:B,'Nifty Option Chain'!$K$3,PE_Nifty!A:A,'Nifty Option Chain'!K12)</f>
        <v>-33.1</v>
      </c>
      <c r="N12" s="54">
        <f>SUMIFS(PE_Nifty!H:H,PE_Nifty!B:B,'Nifty Option Chain'!$K$3,PE_Nifty!A:A,'Nifty Option Chain'!K12)</f>
        <v>1861913</v>
      </c>
      <c r="O12" s="54">
        <f>SUMIFS(PE_Nifty!E:E,PE_Nifty!B:B,'Nifty Option Chain'!$K$3,PE_Nifty!A:A,'Nifty Option Chain'!K12)</f>
        <v>136169</v>
      </c>
      <c r="P12" s="4">
        <f>SUMIFS(PE_Nifty!F:F,PE_Nifty!B:B,'Nifty Option Chain'!$K$3,PE_Nifty!A:A,'Nifty Option Chain'!K12)</f>
        <v>11393</v>
      </c>
      <c r="Q12" s="53" t="e">
        <f>#REF!</f>
        <v>#REF!</v>
      </c>
      <c r="R12" s="53" t="e">
        <f>#REF!</f>
        <v>#REF!</v>
      </c>
      <c r="S12" s="97">
        <f>SUMIFS(PE_Nifty!I:I,PE_Nifty!B:B,'Nifty Option Chain'!$K$3,PE_Nifty!A:A,'Nifty Option Chain'!K12)</f>
        <v>0</v>
      </c>
      <c r="T12" s="120" t="e">
        <f>#REF!</f>
        <v>#REF!</v>
      </c>
      <c r="U12" s="120" t="e">
        <f>#REF!</f>
        <v>#REF!</v>
      </c>
      <c r="V12" s="121"/>
      <c r="W12" s="121"/>
      <c r="X12" s="121"/>
      <c r="Y12" s="121"/>
    </row>
    <row r="13" s="29" customFormat="1" ht="22.95" customHeight="1" spans="1:25">
      <c r="A13" s="50" t="e">
        <f>#REF!</f>
        <v>#REF!</v>
      </c>
      <c r="B13" s="51" t="e">
        <f>#REF!</f>
        <v>#REF!</v>
      </c>
      <c r="C13" s="52">
        <f>SUMIFS(CE_Nifty!J:J,CE_Nifty!C:C,'Nifty Option Chain'!$K$3,CE_Nifty!B:B,'Nifty Option Chain'!K13)</f>
        <v>8.62</v>
      </c>
      <c r="D13" s="53" t="e">
        <f>#REF!</f>
        <v>#REF!</v>
      </c>
      <c r="E13" s="53" t="e">
        <f>#REF!</f>
        <v>#REF!</v>
      </c>
      <c r="F13" s="3">
        <f>SUMIFS(CE_Nifty!G:G,CE_Nifty!C:C,'Nifty Option Chain'!$K$3,CE_Nifty!B:B,'Nifty Option Chain'!K13)</f>
        <v>-3371</v>
      </c>
      <c r="G13" s="54">
        <f>SUMIFS(CE_Nifty!F:F,CE_Nifty!C:C,'Nifty Option Chain'!$K$3,CE_Nifty!B:B,'Nifty Option Chain'!K13)</f>
        <v>14250</v>
      </c>
      <c r="H13" s="54">
        <f>SUMIFS(CE_Nifty!I:I,CE_Nifty!C:C,'Nifty Option Chain'!$K$3,CE_Nifty!B:B,'Nifty Option Chain'!K13)</f>
        <v>387470</v>
      </c>
      <c r="I13" s="96">
        <f>SUMIFS(CE_Nifty!L:L,CE_Nifty!C:C,'Nifty Option Chain'!$K$3,CE_Nifty!B:B,'Nifty Option Chain'!K13)</f>
        <v>-0.349999999999994</v>
      </c>
      <c r="J13" s="97">
        <f>SUMIFS(CE_Nifty!K:K,CE_Nifty!C:C,'Nifty Option Chain'!$K$3,CE_Nifty!B:B,'Nifty Option Chain'!K13)</f>
        <v>170.3</v>
      </c>
      <c r="K13" s="2">
        <f t="shared" si="0"/>
        <v>17250</v>
      </c>
      <c r="L13" s="97">
        <f>SUMIFS(PE_Nifty!J:J,PE_Nifty!B:B,'Nifty Option Chain'!$K$3,PE_Nifty!A:A,'Nifty Option Chain'!K13)</f>
        <v>21.05</v>
      </c>
      <c r="M13" s="96">
        <f>SUMIFS(PE_Nifty!K:K,PE_Nifty!B:B,'Nifty Option Chain'!$K$3,PE_Nifty!A:A,'Nifty Option Chain'!K13)</f>
        <v>-39.3</v>
      </c>
      <c r="N13" s="54">
        <f>SUMIFS(PE_Nifty!H:H,PE_Nifty!B:B,'Nifty Option Chain'!$K$3,PE_Nifty!A:A,'Nifty Option Chain'!K13)</f>
        <v>1278115</v>
      </c>
      <c r="O13" s="54">
        <f>SUMIFS(PE_Nifty!E:E,PE_Nifty!B:B,'Nifty Option Chain'!$K$3,PE_Nifty!A:A,'Nifty Option Chain'!K13)</f>
        <v>67784</v>
      </c>
      <c r="P13" s="4">
        <f>SUMIFS(PE_Nifty!F:F,PE_Nifty!B:B,'Nifty Option Chain'!$K$3,PE_Nifty!A:A,'Nifty Option Chain'!K13)</f>
        <v>-11536</v>
      </c>
      <c r="Q13" s="53" t="e">
        <f>#REF!</f>
        <v>#REF!</v>
      </c>
      <c r="R13" s="53" t="e">
        <f>#REF!</f>
        <v>#REF!</v>
      </c>
      <c r="S13" s="97">
        <f>SUMIFS(PE_Nifty!I:I,PE_Nifty!B:B,'Nifty Option Chain'!$K$3,PE_Nifty!A:A,'Nifty Option Chain'!K13)</f>
        <v>0</v>
      </c>
      <c r="T13" s="120" t="e">
        <f>#REF!</f>
        <v>#REF!</v>
      </c>
      <c r="U13" s="120" t="e">
        <f>#REF!</f>
        <v>#REF!</v>
      </c>
      <c r="V13" s="121"/>
      <c r="W13" s="121"/>
      <c r="X13" s="121"/>
      <c r="Y13" s="121"/>
    </row>
    <row r="14" s="29" customFormat="1" ht="22.95" customHeight="1" spans="1:25">
      <c r="A14" s="50" t="e">
        <f>#REF!</f>
        <v>#REF!</v>
      </c>
      <c r="B14" s="51" t="e">
        <f>#REF!</f>
        <v>#REF!</v>
      </c>
      <c r="C14" s="52">
        <f>SUMIFS(CE_Nifty!J:J,CE_Nifty!C:C,'Nifty Option Chain'!$K$3,CE_Nifty!B:B,'Nifty Option Chain'!K14)</f>
        <v>0</v>
      </c>
      <c r="D14" s="53" t="e">
        <f>#REF!</f>
        <v>#REF!</v>
      </c>
      <c r="E14" s="53" t="e">
        <f>#REF!</f>
        <v>#REF!</v>
      </c>
      <c r="F14" s="3">
        <f>SUMIFS(CE_Nifty!G:G,CE_Nifty!C:C,'Nifty Option Chain'!$K$3,CE_Nifty!B:B,'Nifty Option Chain'!K14)</f>
        <v>-9156</v>
      </c>
      <c r="G14" s="54">
        <f>SUMIFS(CE_Nifty!F:F,CE_Nifty!C:C,'Nifty Option Chain'!$K$3,CE_Nifty!B:B,'Nifty Option Chain'!K14)</f>
        <v>59924</v>
      </c>
      <c r="H14" s="54">
        <f>SUMIFS(CE_Nifty!I:I,CE_Nifty!C:C,'Nifty Option Chain'!$K$3,CE_Nifty!B:B,'Nifty Option Chain'!K14)</f>
        <v>2041042</v>
      </c>
      <c r="I14" s="96">
        <f>SUMIFS(CE_Nifty!L:L,CE_Nifty!C:C,'Nifty Option Chain'!$K$3,CE_Nifty!B:B,'Nifty Option Chain'!K14)</f>
        <v>-6.80000000000001</v>
      </c>
      <c r="J14" s="97">
        <f>SUMIFS(CE_Nifty!K:K,CE_Nifty!C:C,'Nifty Option Chain'!$K$3,CE_Nifty!B:B,'Nifty Option Chain'!K14)</f>
        <v>129.2</v>
      </c>
      <c r="K14" s="2">
        <f t="shared" si="0"/>
        <v>17300</v>
      </c>
      <c r="L14" s="97">
        <f>SUMIFS(PE_Nifty!J:J,PE_Nifty!B:B,'Nifty Option Chain'!$K$3,PE_Nifty!A:A,'Nifty Option Chain'!K14)</f>
        <v>31.45</v>
      </c>
      <c r="M14" s="96">
        <f>SUMIFS(PE_Nifty!K:K,PE_Nifty!B:B,'Nifty Option Chain'!$K$3,PE_Nifty!A:A,'Nifty Option Chain'!K14)</f>
        <v>-44.05</v>
      </c>
      <c r="N14" s="54">
        <f>SUMIFS(PE_Nifty!H:H,PE_Nifty!B:B,'Nifty Option Chain'!$K$3,PE_Nifty!A:A,'Nifty Option Chain'!K14)</f>
        <v>2972340</v>
      </c>
      <c r="O14" s="54">
        <f>SUMIFS(PE_Nifty!E:E,PE_Nifty!B:B,'Nifty Option Chain'!$K$3,PE_Nifty!A:A,'Nifty Option Chain'!K14)</f>
        <v>133609</v>
      </c>
      <c r="P14" s="4">
        <f>SUMIFS(PE_Nifty!F:F,PE_Nifty!B:B,'Nifty Option Chain'!$K$3,PE_Nifty!A:A,'Nifty Option Chain'!K14)</f>
        <v>3439</v>
      </c>
      <c r="Q14" s="53" t="e">
        <f>#REF!</f>
        <v>#REF!</v>
      </c>
      <c r="R14" s="53" t="e">
        <f>#REF!</f>
        <v>#REF!</v>
      </c>
      <c r="S14" s="97">
        <f>SUMIFS(PE_Nifty!I:I,PE_Nifty!B:B,'Nifty Option Chain'!$K$3,PE_Nifty!A:A,'Nifty Option Chain'!K14)</f>
        <v>11.93</v>
      </c>
      <c r="T14" s="120" t="e">
        <f>#REF!</f>
        <v>#REF!</v>
      </c>
      <c r="U14" s="120" t="e">
        <f>#REF!</f>
        <v>#REF!</v>
      </c>
      <c r="V14" s="121"/>
      <c r="W14" s="121"/>
      <c r="X14" s="121"/>
      <c r="Y14" s="121"/>
    </row>
    <row r="15" s="29" customFormat="1" ht="22.95" customHeight="1" spans="1:25">
      <c r="A15" s="50" t="e">
        <f>#REF!</f>
        <v>#REF!</v>
      </c>
      <c r="B15" s="51" t="e">
        <f>#REF!</f>
        <v>#REF!</v>
      </c>
      <c r="C15" s="52">
        <f>SUMIFS(CE_Nifty!J:J,CE_Nifty!C:C,'Nifty Option Chain'!$K$3,CE_Nifty!B:B,'Nifty Option Chain'!K15)</f>
        <v>9.19</v>
      </c>
      <c r="D15" s="53" t="e">
        <f>#REF!</f>
        <v>#REF!</v>
      </c>
      <c r="E15" s="53" t="e">
        <f>#REF!</f>
        <v>#REF!</v>
      </c>
      <c r="F15" s="3">
        <f>SUMIFS(CE_Nifty!G:G,CE_Nifty!C:C,'Nifty Option Chain'!$K$3,CE_Nifty!B:B,'Nifty Option Chain'!K15)</f>
        <v>9588</v>
      </c>
      <c r="G15" s="54">
        <f>SUMIFS(CE_Nifty!F:F,CE_Nifty!C:C,'Nifty Option Chain'!$K$3,CE_Nifty!B:B,'Nifty Option Chain'!K15)</f>
        <v>61084</v>
      </c>
      <c r="H15" s="54">
        <f>SUMIFS(CE_Nifty!I:I,CE_Nifty!C:C,'Nifty Option Chain'!$K$3,CE_Nifty!B:B,'Nifty Option Chain'!K15)</f>
        <v>2281469</v>
      </c>
      <c r="I15" s="96">
        <f>SUMIFS(CE_Nifty!L:L,CE_Nifty!C:C,'Nifty Option Chain'!$K$3,CE_Nifty!B:B,'Nifty Option Chain'!K15)</f>
        <v>-10.1</v>
      </c>
      <c r="J15" s="97">
        <f>SUMIFS(CE_Nifty!K:K,CE_Nifty!C:C,'Nifty Option Chain'!$K$3,CE_Nifty!B:B,'Nifty Option Chain'!K15)</f>
        <v>95</v>
      </c>
      <c r="K15" s="2">
        <f t="shared" si="0"/>
        <v>17350</v>
      </c>
      <c r="L15" s="97">
        <f>SUMIFS(PE_Nifty!J:J,PE_Nifty!B:B,'Nifty Option Chain'!$K$3,PE_Nifty!A:A,'Nifty Option Chain'!K15)</f>
        <v>45.4</v>
      </c>
      <c r="M15" s="96">
        <f>SUMIFS(PE_Nifty!K:K,PE_Nifty!B:B,'Nifty Option Chain'!$K$3,PE_Nifty!A:A,'Nifty Option Chain'!K15)</f>
        <v>-49.9</v>
      </c>
      <c r="N15" s="54">
        <f>SUMIFS(PE_Nifty!H:H,PE_Nifty!B:B,'Nifty Option Chain'!$K$3,PE_Nifty!A:A,'Nifty Option Chain'!K15)</f>
        <v>2310364</v>
      </c>
      <c r="O15" s="54">
        <f>SUMIFS(PE_Nifty!E:E,PE_Nifty!B:B,'Nifty Option Chain'!$K$3,PE_Nifty!A:A,'Nifty Option Chain'!K15)</f>
        <v>84230</v>
      </c>
      <c r="P15" s="4">
        <f>SUMIFS(PE_Nifty!F:F,PE_Nifty!B:B,'Nifty Option Chain'!$K$3,PE_Nifty!A:A,'Nifty Option Chain'!K15)</f>
        <v>47593</v>
      </c>
      <c r="Q15" s="53" t="e">
        <f>#REF!</f>
        <v>#REF!</v>
      </c>
      <c r="R15" s="53" t="e">
        <f>#REF!</f>
        <v>#REF!</v>
      </c>
      <c r="S15" s="97">
        <f>SUMIFS(PE_Nifty!I:I,PE_Nifty!B:B,'Nifty Option Chain'!$K$3,PE_Nifty!A:A,'Nifty Option Chain'!K15)</f>
        <v>0</v>
      </c>
      <c r="T15" s="120" t="e">
        <f>#REF!</f>
        <v>#REF!</v>
      </c>
      <c r="U15" s="120" t="e">
        <f>#REF!</f>
        <v>#REF!</v>
      </c>
      <c r="V15" s="121"/>
      <c r="W15" s="121"/>
      <c r="X15" s="121"/>
      <c r="Y15" s="121"/>
    </row>
    <row r="16" s="29" customFormat="1" ht="22.95" customHeight="1" spans="1:25">
      <c r="A16" s="55" t="e">
        <f>#REF!</f>
        <v>#REF!</v>
      </c>
      <c r="B16" s="56" t="e">
        <f>#REF!</f>
        <v>#REF!</v>
      </c>
      <c r="C16" s="57">
        <f>SUMIFS(CE_Nifty!J:J,CE_Nifty!C:C,'Nifty Option Chain'!$K$3,CE_Nifty!B:B,'Nifty Option Chain'!K16)</f>
        <v>0</v>
      </c>
      <c r="D16" s="58" t="e">
        <f>#REF!</f>
        <v>#REF!</v>
      </c>
      <c r="E16" s="58" t="e">
        <f>#REF!</f>
        <v>#REF!</v>
      </c>
      <c r="F16" s="59">
        <f>SUMIFS(CE_Nifty!G:G,CE_Nifty!C:C,'Nifty Option Chain'!$K$3,CE_Nifty!B:B,'Nifty Option Chain'!K16)</f>
        <v>47748</v>
      </c>
      <c r="G16" s="60">
        <f>SUMIFS(CE_Nifty!F:F,CE_Nifty!C:C,'Nifty Option Chain'!$K$3,CE_Nifty!B:B,'Nifty Option Chain'!K16)</f>
        <v>141887</v>
      </c>
      <c r="H16" s="60">
        <f>SUMIFS(CE_Nifty!I:I,CE_Nifty!C:C,'Nifty Option Chain'!$K$3,CE_Nifty!B:B,'Nifty Option Chain'!K16)</f>
        <v>3899969</v>
      </c>
      <c r="I16" s="98">
        <f>SUMIFS(CE_Nifty!L:L,CE_Nifty!C:C,'Nifty Option Chain'!$K$3,CE_Nifty!B:B,'Nifty Option Chain'!K16)</f>
        <v>-13.75</v>
      </c>
      <c r="J16" s="99">
        <f>SUMIFS(CE_Nifty!K:K,CE_Nifty!C:C,'Nifty Option Chain'!$K$3,CE_Nifty!B:B,'Nifty Option Chain'!K16)</f>
        <v>65</v>
      </c>
      <c r="K16" s="5">
        <f>MROUND(K5,50)</f>
        <v>17400</v>
      </c>
      <c r="L16" s="100">
        <f>SUMIFS(PE_Nifty!J:J,PE_Nifty!B:B,'Nifty Option Chain'!$K$3,PE_Nifty!A:A,'Nifty Option Chain'!K16)</f>
        <v>66.1</v>
      </c>
      <c r="M16" s="101">
        <f>SUMIFS(PE_Nifty!K:K,PE_Nifty!B:B,'Nifty Option Chain'!$K$3,PE_Nifty!A:A,'Nifty Option Chain'!K16)</f>
        <v>-52.7</v>
      </c>
      <c r="N16" s="102">
        <f>SUMIFS(PE_Nifty!H:H,PE_Nifty!B:B,'Nifty Option Chain'!$K$3,PE_Nifty!A:A,'Nifty Option Chain'!K16)</f>
        <v>2766399</v>
      </c>
      <c r="O16" s="102">
        <f>SUMIFS(PE_Nifty!E:E,PE_Nifty!B:B,'Nifty Option Chain'!$K$3,PE_Nifty!A:A,'Nifty Option Chain'!K16)</f>
        <v>89151</v>
      </c>
      <c r="P16" s="103">
        <f>SUMIFS(PE_Nifty!F:F,PE_Nifty!B:B,'Nifty Option Chain'!$K$3,PE_Nifty!A:A,'Nifty Option Chain'!K16)</f>
        <v>57650</v>
      </c>
      <c r="Q16" s="122" t="e">
        <f>#REF!</f>
        <v>#REF!</v>
      </c>
      <c r="R16" s="123" t="e">
        <f>#REF!</f>
        <v>#REF!</v>
      </c>
      <c r="S16" s="100">
        <f>SUMIFS(PE_Nifty!I:I,PE_Nifty!B:B,'Nifty Option Chain'!$K$3,PE_Nifty!A:A,'Nifty Option Chain'!K16)</f>
        <v>11.52</v>
      </c>
      <c r="T16" s="124" t="e">
        <f>#REF!</f>
        <v>#REF!</v>
      </c>
      <c r="U16" s="124" t="e">
        <f>#REF!</f>
        <v>#REF!</v>
      </c>
      <c r="V16" s="121"/>
      <c r="W16" s="121"/>
      <c r="X16" s="121"/>
      <c r="Y16" s="121"/>
    </row>
    <row r="17" s="29" customFormat="1" ht="22.95" customHeight="1" spans="1:25">
      <c r="A17" s="61" t="e">
        <f>#REF!</f>
        <v>#REF!</v>
      </c>
      <c r="B17" s="62" t="e">
        <f>#REF!</f>
        <v>#REF!</v>
      </c>
      <c r="C17" s="63">
        <f>SUMIFS(CE_Nifty!J:J,CE_Nifty!C:C,'Nifty Option Chain'!$K$3,CE_Nifty!B:B,'Nifty Option Chain'!K17)</f>
        <v>0</v>
      </c>
      <c r="D17" s="64" t="e">
        <f>#REF!</f>
        <v>#REF!</v>
      </c>
      <c r="E17" s="64" t="e">
        <f>#REF!</f>
        <v>#REF!</v>
      </c>
      <c r="F17" s="65">
        <f>SUMIFS(CE_Nifty!G:G,CE_Nifty!C:C,'Nifty Option Chain'!$K$3,CE_Nifty!B:B,'Nifty Option Chain'!K17)</f>
        <v>38501</v>
      </c>
      <c r="G17" s="66">
        <f>SUMIFS(CE_Nifty!F:F,CE_Nifty!C:C,'Nifty Option Chain'!$K$3,CE_Nifty!B:B,'Nifty Option Chain'!K17)</f>
        <v>80865</v>
      </c>
      <c r="H17" s="66">
        <f>SUMIFS(CE_Nifty!I:I,CE_Nifty!C:C,'Nifty Option Chain'!$K$3,CE_Nifty!B:B,'Nifty Option Chain'!K17)</f>
        <v>1753551</v>
      </c>
      <c r="I17" s="104">
        <f>SUMIFS(CE_Nifty!L:L,CE_Nifty!C:C,'Nifty Option Chain'!$K$3,CE_Nifty!B:B,'Nifty Option Chain'!K17)</f>
        <v>-14.15</v>
      </c>
      <c r="J17" s="105">
        <f>SUMIFS(CE_Nifty!K:K,CE_Nifty!C:C,'Nifty Option Chain'!$K$3,CE_Nifty!B:B,'Nifty Option Chain'!K17)</f>
        <v>42.7</v>
      </c>
      <c r="K17" s="6">
        <f>K16+50</f>
        <v>17450</v>
      </c>
      <c r="L17" s="106">
        <f>SUMIFS(PE_Nifty!J:J,PE_Nifty!B:B,'Nifty Option Chain'!$K$3,PE_Nifty!A:A,'Nifty Option Chain'!K17)</f>
        <v>94</v>
      </c>
      <c r="M17" s="107">
        <f>SUMIFS(PE_Nifty!K:K,PE_Nifty!B:B,'Nifty Option Chain'!$K$3,PE_Nifty!A:A,'Nifty Option Chain'!K17)</f>
        <v>-53.45</v>
      </c>
      <c r="N17" s="108">
        <f>SUMIFS(PE_Nifty!H:H,PE_Nifty!B:B,'Nifty Option Chain'!$K$3,PE_Nifty!A:A,'Nifty Option Chain'!K17)</f>
        <v>567348</v>
      </c>
      <c r="O17" s="108">
        <f>SUMIFS(PE_Nifty!E:E,PE_Nifty!B:B,'Nifty Option Chain'!$K$3,PE_Nifty!A:A,'Nifty Option Chain'!K17)</f>
        <v>20049</v>
      </c>
      <c r="P17" s="109">
        <f>SUMIFS(PE_Nifty!F:F,PE_Nifty!B:B,'Nifty Option Chain'!$K$3,PE_Nifty!A:A,'Nifty Option Chain'!K17)</f>
        <v>4849</v>
      </c>
      <c r="Q17" s="125" t="e">
        <f>#REF!</f>
        <v>#REF!</v>
      </c>
      <c r="R17" s="126" t="e">
        <f>#REF!</f>
        <v>#REF!</v>
      </c>
      <c r="S17" s="106">
        <f>SUMIFS(PE_Nifty!I:I,PE_Nifty!B:B,'Nifty Option Chain'!$K$3,PE_Nifty!A:A,'Nifty Option Chain'!K17)</f>
        <v>11.53</v>
      </c>
      <c r="T17" s="127" t="e">
        <f>#REF!</f>
        <v>#REF!</v>
      </c>
      <c r="U17" s="127" t="e">
        <f>#REF!</f>
        <v>#REF!</v>
      </c>
      <c r="V17" s="121"/>
      <c r="W17" s="121"/>
      <c r="X17" s="121"/>
      <c r="Y17" s="121"/>
    </row>
    <row r="18" s="29" customFormat="1" ht="22.95" customHeight="1" spans="1:25">
      <c r="A18" s="50" t="e">
        <f>#REF!</f>
        <v>#REF!</v>
      </c>
      <c r="B18" s="51" t="e">
        <f>#REF!</f>
        <v>#REF!</v>
      </c>
      <c r="C18" s="52">
        <f>SUMIFS(CE_Nifty!J:J,CE_Nifty!C:C,'Nifty Option Chain'!$K$3,CE_Nifty!B:B,'Nifty Option Chain'!K18)</f>
        <v>9.38</v>
      </c>
      <c r="D18" s="53" t="e">
        <f>#REF!</f>
        <v>#REF!</v>
      </c>
      <c r="E18" s="53" t="e">
        <f>#REF!</f>
        <v>#REF!</v>
      </c>
      <c r="F18" s="3">
        <f>SUMIFS(CE_Nifty!G:G,CE_Nifty!C:C,'Nifty Option Chain'!$K$3,CE_Nifty!B:B,'Nifty Option Chain'!K18)</f>
        <v>47028</v>
      </c>
      <c r="G18" s="54">
        <f>SUMIFS(CE_Nifty!F:F,CE_Nifty!C:C,'Nifty Option Chain'!$K$3,CE_Nifty!B:B,'Nifty Option Chain'!K18)</f>
        <v>160029</v>
      </c>
      <c r="H18" s="54">
        <f>SUMIFS(CE_Nifty!I:I,CE_Nifty!C:C,'Nifty Option Chain'!$K$3,CE_Nifty!B:B,'Nifty Option Chain'!K18)</f>
        <v>2742761</v>
      </c>
      <c r="I18" s="96">
        <f>SUMIFS(CE_Nifty!L:L,CE_Nifty!C:C,'Nifty Option Chain'!$K$3,CE_Nifty!B:B,'Nifty Option Chain'!K18)</f>
        <v>-13</v>
      </c>
      <c r="J18" s="97">
        <f>SUMIFS(CE_Nifty!K:K,CE_Nifty!C:C,'Nifty Option Chain'!$K$3,CE_Nifty!B:B,'Nifty Option Chain'!K18)</f>
        <v>25.8</v>
      </c>
      <c r="K18" s="2">
        <f t="shared" ref="K18:K25" si="1">K17+50</f>
        <v>17500</v>
      </c>
      <c r="L18" s="97">
        <f>SUMIFS(PE_Nifty!J:J,PE_Nifty!B:B,'Nifty Option Chain'!$K$3,PE_Nifty!A:A,'Nifty Option Chain'!K18)</f>
        <v>126.5</v>
      </c>
      <c r="M18" s="96">
        <f>SUMIFS(PE_Nifty!K:K,PE_Nifty!B:B,'Nifty Option Chain'!$K$3,PE_Nifty!A:A,'Nifty Option Chain'!K18)</f>
        <v>-52.75</v>
      </c>
      <c r="N18" s="54">
        <f>SUMIFS(PE_Nifty!H:H,PE_Nifty!B:B,'Nifty Option Chain'!$K$3,PE_Nifty!A:A,'Nifty Option Chain'!K18)</f>
        <v>714449</v>
      </c>
      <c r="O18" s="54">
        <f>SUMIFS(PE_Nifty!E:E,PE_Nifty!B:B,'Nifty Option Chain'!$K$3,PE_Nifty!A:A,'Nifty Option Chain'!K18)</f>
        <v>35493</v>
      </c>
      <c r="P18" s="4">
        <f>SUMIFS(PE_Nifty!F:F,PE_Nifty!B:B,'Nifty Option Chain'!$K$3,PE_Nifty!A:A,'Nifty Option Chain'!K18)</f>
        <v>-954</v>
      </c>
      <c r="Q18" s="53" t="e">
        <f>#REF!</f>
        <v>#REF!</v>
      </c>
      <c r="R18" s="53" t="e">
        <f>#REF!</f>
        <v>#REF!</v>
      </c>
      <c r="S18" s="97">
        <f>SUMIFS(PE_Nifty!I:I,PE_Nifty!B:B,'Nifty Option Chain'!$K$3,PE_Nifty!A:A,'Nifty Option Chain'!K18)</f>
        <v>0</v>
      </c>
      <c r="T18" s="120" t="e">
        <f>#REF!</f>
        <v>#REF!</v>
      </c>
      <c r="U18" s="120" t="e">
        <f>#REF!</f>
        <v>#REF!</v>
      </c>
      <c r="V18" s="121"/>
      <c r="W18" s="121"/>
      <c r="X18" s="121"/>
      <c r="Y18" s="121"/>
    </row>
    <row r="19" s="29" customFormat="1" ht="22.95" customHeight="1" spans="1:25">
      <c r="A19" s="50" t="e">
        <f>#REF!</f>
        <v>#REF!</v>
      </c>
      <c r="B19" s="51" t="e">
        <f>#REF!</f>
        <v>#REF!</v>
      </c>
      <c r="C19" s="52">
        <f>SUMIFS(CE_Nifty!J:J,CE_Nifty!C:C,'Nifty Option Chain'!$K$3,CE_Nifty!B:B,'Nifty Option Chain'!K19)</f>
        <v>0</v>
      </c>
      <c r="D19" s="53" t="e">
        <f>#REF!</f>
        <v>#REF!</v>
      </c>
      <c r="E19" s="53" t="e">
        <f>#REF!</f>
        <v>#REF!</v>
      </c>
      <c r="F19" s="3">
        <f>SUMIFS(CE_Nifty!G:G,CE_Nifty!C:C,'Nifty Option Chain'!$K$3,CE_Nifty!B:B,'Nifty Option Chain'!K19)</f>
        <v>17249</v>
      </c>
      <c r="G19" s="54">
        <f>SUMIFS(CE_Nifty!F:F,CE_Nifty!C:C,'Nifty Option Chain'!$K$3,CE_Nifty!B:B,'Nifty Option Chain'!K19)</f>
        <v>79901</v>
      </c>
      <c r="H19" s="54">
        <f>SUMIFS(CE_Nifty!I:I,CE_Nifty!C:C,'Nifty Option Chain'!$K$3,CE_Nifty!B:B,'Nifty Option Chain'!K19)</f>
        <v>1350292</v>
      </c>
      <c r="I19" s="96">
        <f>SUMIFS(CE_Nifty!L:L,CE_Nifty!C:C,'Nifty Option Chain'!$K$3,CE_Nifty!B:B,'Nifty Option Chain'!K19)</f>
        <v>-12.05</v>
      </c>
      <c r="J19" s="97">
        <f>SUMIFS(CE_Nifty!K:K,CE_Nifty!C:C,'Nifty Option Chain'!$K$3,CE_Nifty!B:B,'Nifty Option Chain'!K19)</f>
        <v>13.6</v>
      </c>
      <c r="K19" s="2">
        <f t="shared" si="1"/>
        <v>17550</v>
      </c>
      <c r="L19" s="97">
        <f>SUMIFS(PE_Nifty!J:J,PE_Nifty!B:B,'Nifty Option Chain'!$K$3,PE_Nifty!A:A,'Nifty Option Chain'!K19)</f>
        <v>164</v>
      </c>
      <c r="M19" s="96">
        <f>SUMIFS(PE_Nifty!K:K,PE_Nifty!B:B,'Nifty Option Chain'!$K$3,PE_Nifty!A:A,'Nifty Option Chain'!K19)</f>
        <v>-51.45</v>
      </c>
      <c r="N19" s="54">
        <f>SUMIFS(PE_Nifty!H:H,PE_Nifty!B:B,'Nifty Option Chain'!$K$3,PE_Nifty!A:A,'Nifty Option Chain'!K19)</f>
        <v>113599</v>
      </c>
      <c r="O19" s="54">
        <f>SUMIFS(PE_Nifty!E:E,PE_Nifty!B:B,'Nifty Option Chain'!$K$3,PE_Nifty!A:A,'Nifty Option Chain'!K19)</f>
        <v>3709</v>
      </c>
      <c r="P19" s="4">
        <f>SUMIFS(PE_Nifty!F:F,PE_Nifty!B:B,'Nifty Option Chain'!$K$3,PE_Nifty!A:A,'Nifty Option Chain'!K19)</f>
        <v>-183</v>
      </c>
      <c r="Q19" s="53" t="e">
        <f>#REF!</f>
        <v>#REF!</v>
      </c>
      <c r="R19" s="53" t="e">
        <f>#REF!</f>
        <v>#REF!</v>
      </c>
      <c r="S19" s="97">
        <f>SUMIFS(PE_Nifty!I:I,PE_Nifty!B:B,'Nifty Option Chain'!$K$3,PE_Nifty!A:A,'Nifty Option Chain'!K19)</f>
        <v>12.13</v>
      </c>
      <c r="T19" s="120" t="e">
        <f>#REF!</f>
        <v>#REF!</v>
      </c>
      <c r="U19" s="120" t="e">
        <f>#REF!</f>
        <v>#REF!</v>
      </c>
      <c r="V19" s="121"/>
      <c r="W19" s="121"/>
      <c r="X19" s="121"/>
      <c r="Y19" s="121"/>
    </row>
    <row r="20" s="29" customFormat="1" ht="22.95" customHeight="1" spans="1:25">
      <c r="A20" s="50" t="e">
        <f>#REF!</f>
        <v>#REF!</v>
      </c>
      <c r="B20" s="51" t="e">
        <f>#REF!</f>
        <v>#REF!</v>
      </c>
      <c r="C20" s="52">
        <f>SUMIFS(CE_Nifty!J:J,CE_Nifty!C:C,'Nifty Option Chain'!$K$3,CE_Nifty!B:B,'Nifty Option Chain'!K20)</f>
        <v>9.31</v>
      </c>
      <c r="D20" s="53" t="e">
        <f>#REF!</f>
        <v>#REF!</v>
      </c>
      <c r="E20" s="53" t="e">
        <f>#REF!</f>
        <v>#REF!</v>
      </c>
      <c r="F20" s="3">
        <f>SUMIFS(CE_Nifty!G:G,CE_Nifty!C:C,'Nifty Option Chain'!$K$3,CE_Nifty!B:B,'Nifty Option Chain'!K20)</f>
        <v>40406</v>
      </c>
      <c r="G20" s="54">
        <f>SUMIFS(CE_Nifty!F:F,CE_Nifty!C:C,'Nifty Option Chain'!$K$3,CE_Nifty!B:B,'Nifty Option Chain'!K20)</f>
        <v>143969</v>
      </c>
      <c r="H20" s="54">
        <f>SUMIFS(CE_Nifty!I:I,CE_Nifty!C:C,'Nifty Option Chain'!$K$3,CE_Nifty!B:B,'Nifty Option Chain'!K20)</f>
        <v>1832332</v>
      </c>
      <c r="I20" s="96">
        <f>SUMIFS(CE_Nifty!L:L,CE_Nifty!C:C,'Nifty Option Chain'!$K$3,CE_Nifty!B:B,'Nifty Option Chain'!K20)</f>
        <v>-8.9</v>
      </c>
      <c r="J20" s="97">
        <f>SUMIFS(CE_Nifty!K:K,CE_Nifty!C:C,'Nifty Option Chain'!$K$3,CE_Nifty!B:B,'Nifty Option Chain'!K20)</f>
        <v>7.3</v>
      </c>
      <c r="K20" s="2">
        <f t="shared" si="1"/>
        <v>17600</v>
      </c>
      <c r="L20" s="97">
        <f>SUMIFS(PE_Nifty!J:J,PE_Nifty!B:B,'Nifty Option Chain'!$K$3,PE_Nifty!A:A,'Nifty Option Chain'!K20)</f>
        <v>207</v>
      </c>
      <c r="M20" s="96">
        <f>SUMIFS(PE_Nifty!K:K,PE_Nifty!B:B,'Nifty Option Chain'!$K$3,PE_Nifty!A:A,'Nifty Option Chain'!K20)</f>
        <v>-49.6</v>
      </c>
      <c r="N20" s="54">
        <f>SUMIFS(PE_Nifty!H:H,PE_Nifty!B:B,'Nifty Option Chain'!$K$3,PE_Nifty!A:A,'Nifty Option Chain'!K20)</f>
        <v>114850</v>
      </c>
      <c r="O20" s="54">
        <f>SUMIFS(PE_Nifty!E:E,PE_Nifty!B:B,'Nifty Option Chain'!$K$3,PE_Nifty!A:A,'Nifty Option Chain'!K20)</f>
        <v>6356</v>
      </c>
      <c r="P20" s="4">
        <f>SUMIFS(PE_Nifty!F:F,PE_Nifty!B:B,'Nifty Option Chain'!$K$3,PE_Nifty!A:A,'Nifty Option Chain'!K20)</f>
        <v>1750</v>
      </c>
      <c r="Q20" s="53" t="e">
        <f>#REF!</f>
        <v>#REF!</v>
      </c>
      <c r="R20" s="53" t="e">
        <f>#REF!</f>
        <v>#REF!</v>
      </c>
      <c r="S20" s="97">
        <f>SUMIFS(PE_Nifty!I:I,PE_Nifty!B:B,'Nifty Option Chain'!$K$3,PE_Nifty!A:A,'Nifty Option Chain'!K20)</f>
        <v>0</v>
      </c>
      <c r="T20" s="120" t="e">
        <f>#REF!</f>
        <v>#REF!</v>
      </c>
      <c r="U20" s="120" t="e">
        <f>#REF!</f>
        <v>#REF!</v>
      </c>
      <c r="V20" s="121"/>
      <c r="W20" s="121"/>
      <c r="X20" s="121"/>
      <c r="Y20" s="121"/>
    </row>
    <row r="21" s="29" customFormat="1" ht="22.95" customHeight="1" spans="1:25">
      <c r="A21" s="50" t="e">
        <f>#REF!</f>
        <v>#REF!</v>
      </c>
      <c r="B21" s="51" t="e">
        <f>#REF!</f>
        <v>#REF!</v>
      </c>
      <c r="C21" s="52">
        <f>SUMIFS(CE_Nifty!J:J,CE_Nifty!C:C,'Nifty Option Chain'!$K$3,CE_Nifty!B:B,'Nifty Option Chain'!K21)</f>
        <v>9.47</v>
      </c>
      <c r="D21" s="53" t="e">
        <f>#REF!</f>
        <v>#REF!</v>
      </c>
      <c r="E21" s="53" t="e">
        <f>#REF!</f>
        <v>#REF!</v>
      </c>
      <c r="F21" s="3">
        <f>SUMIFS(CE_Nifty!G:G,CE_Nifty!C:C,'Nifty Option Chain'!$K$3,CE_Nifty!B:B,'Nifty Option Chain'!K21)</f>
        <v>47802</v>
      </c>
      <c r="G21" s="54">
        <f>SUMIFS(CE_Nifty!F:F,CE_Nifty!C:C,'Nifty Option Chain'!$K$3,CE_Nifty!B:B,'Nifty Option Chain'!K21)</f>
        <v>114526</v>
      </c>
      <c r="H21" s="54">
        <f>SUMIFS(CE_Nifty!I:I,CE_Nifty!C:C,'Nifty Option Chain'!$K$3,CE_Nifty!B:B,'Nifty Option Chain'!K21)</f>
        <v>1005724</v>
      </c>
      <c r="I21" s="96">
        <f>SUMIFS(CE_Nifty!L:L,CE_Nifty!C:C,'Nifty Option Chain'!$K$3,CE_Nifty!B:B,'Nifty Option Chain'!K21)</f>
        <v>-5.95</v>
      </c>
      <c r="J21" s="97">
        <f>SUMIFS(CE_Nifty!K:K,CE_Nifty!C:C,'Nifty Option Chain'!$K$3,CE_Nifty!B:B,'Nifty Option Chain'!K21)</f>
        <v>3.65</v>
      </c>
      <c r="K21" s="2">
        <f t="shared" si="1"/>
        <v>17650</v>
      </c>
      <c r="L21" s="97">
        <f>SUMIFS(PE_Nifty!J:J,PE_Nifty!B:B,'Nifty Option Chain'!$K$3,PE_Nifty!A:A,'Nifty Option Chain'!K21)</f>
        <v>255</v>
      </c>
      <c r="M21" s="96">
        <f>SUMIFS(PE_Nifty!K:K,PE_Nifty!B:B,'Nifty Option Chain'!$K$3,PE_Nifty!A:A,'Nifty Option Chain'!K21)</f>
        <v>-50.55</v>
      </c>
      <c r="N21" s="54">
        <f>SUMIFS(PE_Nifty!H:H,PE_Nifty!B:B,'Nifty Option Chain'!$K$3,PE_Nifty!A:A,'Nifty Option Chain'!K21)</f>
        <v>11458</v>
      </c>
      <c r="O21" s="54">
        <f>SUMIFS(PE_Nifty!E:E,PE_Nifty!B:B,'Nifty Option Chain'!$K$3,PE_Nifty!A:A,'Nifty Option Chain'!K21)</f>
        <v>32579</v>
      </c>
      <c r="P21" s="4">
        <f>SUMIFS(PE_Nifty!F:F,PE_Nifty!B:B,'Nifty Option Chain'!$K$3,PE_Nifty!A:A,'Nifty Option Chain'!K21)</f>
        <v>-99</v>
      </c>
      <c r="Q21" s="53" t="e">
        <f>#REF!</f>
        <v>#REF!</v>
      </c>
      <c r="R21" s="53" t="e">
        <f>#REF!</f>
        <v>#REF!</v>
      </c>
      <c r="S21" s="97">
        <f>SUMIFS(PE_Nifty!I:I,PE_Nifty!B:B,'Nifty Option Chain'!$K$3,PE_Nifty!A:A,'Nifty Option Chain'!K21)</f>
        <v>13.87</v>
      </c>
      <c r="T21" s="120" t="e">
        <f>#REF!</f>
        <v>#REF!</v>
      </c>
      <c r="U21" s="120" t="e">
        <f>#REF!</f>
        <v>#REF!</v>
      </c>
      <c r="V21" s="121"/>
      <c r="W21" s="121"/>
      <c r="X21" s="121"/>
      <c r="Y21" s="121"/>
    </row>
    <row r="22" s="29" customFormat="1" ht="22.95" customHeight="1" spans="1:25">
      <c r="A22" s="50" t="e">
        <f>#REF!</f>
        <v>#REF!</v>
      </c>
      <c r="B22" s="51" t="e">
        <f>#REF!</f>
        <v>#REF!</v>
      </c>
      <c r="C22" s="52">
        <f>SUMIFS(CE_Nifty!J:J,CE_Nifty!C:C,'Nifty Option Chain'!$K$3,CE_Nifty!B:B,'Nifty Option Chain'!K22)</f>
        <v>0</v>
      </c>
      <c r="D22" s="53" t="e">
        <f>#REF!</f>
        <v>#REF!</v>
      </c>
      <c r="E22" s="53" t="e">
        <f>#REF!</f>
        <v>#REF!</v>
      </c>
      <c r="F22" s="3">
        <f>SUMIFS(CE_Nifty!G:G,CE_Nifty!C:C,'Nifty Option Chain'!$K$3,CE_Nifty!B:B,'Nifty Option Chain'!K22)</f>
        <v>58763</v>
      </c>
      <c r="G22" s="54">
        <f>SUMIFS(CE_Nifty!F:F,CE_Nifty!C:C,'Nifty Option Chain'!$K$3,CE_Nifty!B:B,'Nifty Option Chain'!K22)</f>
        <v>187326</v>
      </c>
      <c r="H22" s="54">
        <f>SUMIFS(CE_Nifty!I:I,CE_Nifty!C:C,'Nifty Option Chain'!$K$3,CE_Nifty!B:B,'Nifty Option Chain'!K22)</f>
        <v>1338022</v>
      </c>
      <c r="I22" s="96">
        <f>SUMIFS(CE_Nifty!L:L,CE_Nifty!C:C,'Nifty Option Chain'!$K$3,CE_Nifty!B:B,'Nifty Option Chain'!K22)</f>
        <v>-4.25</v>
      </c>
      <c r="J22" s="97">
        <f>SUMIFS(CE_Nifty!K:K,CE_Nifty!C:C,'Nifty Option Chain'!$K$3,CE_Nifty!B:B,'Nifty Option Chain'!K22)</f>
        <v>2.2</v>
      </c>
      <c r="K22" s="2">
        <f t="shared" si="1"/>
        <v>17700</v>
      </c>
      <c r="L22" s="97">
        <f>SUMIFS(PE_Nifty!J:J,PE_Nifty!B:B,'Nifty Option Chain'!$K$3,PE_Nifty!A:A,'Nifty Option Chain'!K22)</f>
        <v>304</v>
      </c>
      <c r="M22" s="96">
        <f>SUMIFS(PE_Nifty!K:K,PE_Nifty!B:B,'Nifty Option Chain'!$K$3,PE_Nifty!A:A,'Nifty Option Chain'!K22)</f>
        <v>-42.45</v>
      </c>
      <c r="N22" s="54">
        <f>SUMIFS(PE_Nifty!H:H,PE_Nifty!B:B,'Nifty Option Chain'!$K$3,PE_Nifty!A:A,'Nifty Option Chain'!K22)</f>
        <v>15531</v>
      </c>
      <c r="O22" s="54">
        <f>SUMIFS(PE_Nifty!E:E,PE_Nifty!B:B,'Nifty Option Chain'!$K$3,PE_Nifty!A:A,'Nifty Option Chain'!K22)</f>
        <v>35340</v>
      </c>
      <c r="P22" s="4">
        <f>SUMIFS(PE_Nifty!F:F,PE_Nifty!B:B,'Nifty Option Chain'!$K$3,PE_Nifty!A:A,'Nifty Option Chain'!K22)</f>
        <v>-126</v>
      </c>
      <c r="Q22" s="53" t="e">
        <f>#REF!</f>
        <v>#REF!</v>
      </c>
      <c r="R22" s="53" t="e">
        <f>#REF!</f>
        <v>#REF!</v>
      </c>
      <c r="S22" s="97">
        <f>SUMIFS(PE_Nifty!I:I,PE_Nifty!B:B,'Nifty Option Chain'!$K$3,PE_Nifty!A:A,'Nifty Option Chain'!K22)</f>
        <v>0</v>
      </c>
      <c r="T22" s="120" t="e">
        <f>#REF!</f>
        <v>#REF!</v>
      </c>
      <c r="U22" s="120" t="e">
        <f>#REF!</f>
        <v>#REF!</v>
      </c>
      <c r="V22" s="121"/>
      <c r="W22" s="121"/>
      <c r="X22" s="121"/>
      <c r="Y22" s="121"/>
    </row>
    <row r="23" s="29" customFormat="1" ht="22.95" customHeight="1" spans="1:25">
      <c r="A23" s="50" t="e">
        <f>#REF!</f>
        <v>#REF!</v>
      </c>
      <c r="B23" s="51" t="e">
        <f>#REF!</f>
        <v>#REF!</v>
      </c>
      <c r="C23" s="52">
        <f>SUMIFS(CE_Nifty!J:J,CE_Nifty!C:C,'Nifty Option Chain'!$K$3,CE_Nifty!B:B,'Nifty Option Chain'!K23)</f>
        <v>10.61</v>
      </c>
      <c r="D23" s="53" t="e">
        <f>#REF!</f>
        <v>#REF!</v>
      </c>
      <c r="E23" s="53" t="e">
        <f>#REF!</f>
        <v>#REF!</v>
      </c>
      <c r="F23" s="3">
        <f>SUMIFS(CE_Nifty!G:G,CE_Nifty!C:C,'Nifty Option Chain'!$K$3,CE_Nifty!B:B,'Nifty Option Chain'!K23)</f>
        <v>9883</v>
      </c>
      <c r="G23" s="54">
        <f>SUMIFS(CE_Nifty!F:F,CE_Nifty!C:C,'Nifty Option Chain'!$K$3,CE_Nifty!B:B,'Nifty Option Chain'!K23)</f>
        <v>40836</v>
      </c>
      <c r="H23" s="54">
        <f>SUMIFS(CE_Nifty!I:I,CE_Nifty!C:C,'Nifty Option Chain'!$K$3,CE_Nifty!B:B,'Nifty Option Chain'!K23)</f>
        <v>596267</v>
      </c>
      <c r="I23" s="96">
        <f>SUMIFS(CE_Nifty!L:L,CE_Nifty!C:C,'Nifty Option Chain'!$K$3,CE_Nifty!B:B,'Nifty Option Chain'!K23)</f>
        <v>-2.2</v>
      </c>
      <c r="J23" s="97">
        <f>SUMIFS(CE_Nifty!K:K,CE_Nifty!C:C,'Nifty Option Chain'!$K$3,CE_Nifty!B:B,'Nifty Option Chain'!K23)</f>
        <v>1.5</v>
      </c>
      <c r="K23" s="2">
        <f t="shared" si="1"/>
        <v>17750</v>
      </c>
      <c r="L23" s="97">
        <f>SUMIFS(PE_Nifty!J:J,PE_Nifty!B:B,'Nifty Option Chain'!$K$3,PE_Nifty!A:A,'Nifty Option Chain'!K23)</f>
        <v>349.05</v>
      </c>
      <c r="M23" s="96">
        <f>SUMIFS(PE_Nifty!K:K,PE_Nifty!B:B,'Nifty Option Chain'!$K$3,PE_Nifty!A:A,'Nifty Option Chain'!K23)</f>
        <v>-44.8</v>
      </c>
      <c r="N23" s="54">
        <f>SUMIFS(PE_Nifty!H:H,PE_Nifty!B:B,'Nifty Option Chain'!$K$3,PE_Nifty!A:A,'Nifty Option Chain'!K23)</f>
        <v>1810</v>
      </c>
      <c r="O23" s="54">
        <f>SUMIFS(PE_Nifty!E:E,PE_Nifty!B:B,'Nifty Option Chain'!$K$3,PE_Nifty!A:A,'Nifty Option Chain'!K23)</f>
        <v>5980</v>
      </c>
      <c r="P23" s="4">
        <f>SUMIFS(PE_Nifty!F:F,PE_Nifty!B:B,'Nifty Option Chain'!$K$3,PE_Nifty!A:A,'Nifty Option Chain'!K23)</f>
        <v>-75</v>
      </c>
      <c r="Q23" s="53" t="e">
        <f>#REF!</f>
        <v>#REF!</v>
      </c>
      <c r="R23" s="53" t="e">
        <f>#REF!</f>
        <v>#REF!</v>
      </c>
      <c r="S23" s="97">
        <f>SUMIFS(PE_Nifty!I:I,PE_Nifty!B:B,'Nifty Option Chain'!$K$3,PE_Nifty!A:A,'Nifty Option Chain'!K23)</f>
        <v>0</v>
      </c>
      <c r="T23" s="120" t="e">
        <f>#REF!</f>
        <v>#REF!</v>
      </c>
      <c r="U23" s="120" t="e">
        <f>#REF!</f>
        <v>#REF!</v>
      </c>
      <c r="V23" s="121"/>
      <c r="W23" s="121"/>
      <c r="X23" s="121"/>
      <c r="Y23" s="121"/>
    </row>
    <row r="24" s="29" customFormat="1" ht="22.95" customHeight="1" spans="1:25">
      <c r="A24" s="50" t="e">
        <f>#REF!</f>
        <v>#REF!</v>
      </c>
      <c r="B24" s="51" t="e">
        <f>#REF!</f>
        <v>#REF!</v>
      </c>
      <c r="C24" s="52">
        <f>SUMIFS(CE_Nifty!J:J,CE_Nifty!C:C,'Nifty Option Chain'!$K$3,CE_Nifty!B:B,'Nifty Option Chain'!K24)</f>
        <v>0</v>
      </c>
      <c r="D24" s="53" t="e">
        <f>#REF!</f>
        <v>#REF!</v>
      </c>
      <c r="E24" s="53" t="e">
        <f>#REF!</f>
        <v>#REF!</v>
      </c>
      <c r="F24" s="3">
        <f>SUMIFS(CE_Nifty!G:G,CE_Nifty!C:C,'Nifty Option Chain'!$K$3,CE_Nifty!B:B,'Nifty Option Chain'!K24)</f>
        <v>27023</v>
      </c>
      <c r="G24" s="54">
        <f>SUMIFS(CE_Nifty!F:F,CE_Nifty!C:C,'Nifty Option Chain'!$K$3,CE_Nifty!B:B,'Nifty Option Chain'!K24)</f>
        <v>110803</v>
      </c>
      <c r="H24" s="54">
        <f>SUMIFS(CE_Nifty!I:I,CE_Nifty!C:C,'Nifty Option Chain'!$K$3,CE_Nifty!B:B,'Nifty Option Chain'!K24)</f>
        <v>973473</v>
      </c>
      <c r="I24" s="96">
        <f>SUMIFS(CE_Nifty!L:L,CE_Nifty!C:C,'Nifty Option Chain'!$K$3,CE_Nifty!B:B,'Nifty Option Chain'!K24)</f>
        <v>-1.7</v>
      </c>
      <c r="J24" s="97">
        <f>SUMIFS(CE_Nifty!K:K,CE_Nifty!C:C,'Nifty Option Chain'!$K$3,CE_Nifty!B:B,'Nifty Option Chain'!K24)</f>
        <v>1.05</v>
      </c>
      <c r="K24" s="2">
        <f t="shared" si="1"/>
        <v>17800</v>
      </c>
      <c r="L24" s="97">
        <f>SUMIFS(PE_Nifty!J:J,PE_Nifty!B:B,'Nifty Option Chain'!$K$3,PE_Nifty!A:A,'Nifty Option Chain'!K24)</f>
        <v>399.7</v>
      </c>
      <c r="M24" s="96">
        <f>SUMIFS(PE_Nifty!K:K,PE_Nifty!B:B,'Nifty Option Chain'!$K$3,PE_Nifty!A:A,'Nifty Option Chain'!K24)</f>
        <v>-50.45</v>
      </c>
      <c r="N24" s="54">
        <f>SUMIFS(PE_Nifty!H:H,PE_Nifty!B:B,'Nifty Option Chain'!$K$3,PE_Nifty!A:A,'Nifty Option Chain'!K24)</f>
        <v>4766</v>
      </c>
      <c r="O24" s="54">
        <f>SUMIFS(PE_Nifty!E:E,PE_Nifty!B:B,'Nifty Option Chain'!$K$3,PE_Nifty!A:A,'Nifty Option Chain'!K24)</f>
        <v>16501</v>
      </c>
      <c r="P24" s="4">
        <f>SUMIFS(PE_Nifty!F:F,PE_Nifty!B:B,'Nifty Option Chain'!$K$3,PE_Nifty!A:A,'Nifty Option Chain'!K24)</f>
        <v>17</v>
      </c>
      <c r="Q24" s="53" t="e">
        <f>#REF!</f>
        <v>#REF!</v>
      </c>
      <c r="R24" s="53" t="e">
        <f>#REF!</f>
        <v>#REF!</v>
      </c>
      <c r="S24" s="97">
        <f>SUMIFS(PE_Nifty!I:I,PE_Nifty!B:B,'Nifty Option Chain'!$K$3,PE_Nifty!A:A,'Nifty Option Chain'!K24)</f>
        <v>18.72</v>
      </c>
      <c r="T24" s="120" t="e">
        <f>#REF!</f>
        <v>#REF!</v>
      </c>
      <c r="U24" s="120" t="e">
        <f>#REF!</f>
        <v>#REF!</v>
      </c>
      <c r="V24" s="121"/>
      <c r="W24" s="121"/>
      <c r="X24" s="121"/>
      <c r="Y24" s="121"/>
    </row>
    <row r="25" s="29" customFormat="1" ht="22.95" customHeight="1" spans="1:25">
      <c r="A25" s="50" t="e">
        <f>#REF!</f>
        <v>#REF!</v>
      </c>
      <c r="B25" s="51" t="e">
        <f>#REF!</f>
        <v>#REF!</v>
      </c>
      <c r="C25" s="52">
        <f>SUMIFS(CE_Nifty!J:J,CE_Nifty!C:C,'Nifty Option Chain'!$K$3,CE_Nifty!B:B,'Nifty Option Chain'!K25)</f>
        <v>12.53</v>
      </c>
      <c r="D25" s="53" t="e">
        <f>#REF!</f>
        <v>#REF!</v>
      </c>
      <c r="E25" s="53" t="e">
        <f>#REF!</f>
        <v>#REF!</v>
      </c>
      <c r="F25" s="3">
        <f>SUMIFS(CE_Nifty!G:G,CE_Nifty!C:C,'Nifty Option Chain'!$K$3,CE_Nifty!B:B,'Nifty Option Chain'!K25)</f>
        <v>6954</v>
      </c>
      <c r="G25" s="54">
        <f>SUMIFS(CE_Nifty!F:F,CE_Nifty!C:C,'Nifty Option Chain'!$K$3,CE_Nifty!B:B,'Nifty Option Chain'!K25)</f>
        <v>49314</v>
      </c>
      <c r="H25" s="54">
        <f>SUMIFS(CE_Nifty!I:I,CE_Nifty!C:C,'Nifty Option Chain'!$K$3,CE_Nifty!B:B,'Nifty Option Chain'!K25)</f>
        <v>295014</v>
      </c>
      <c r="I25" s="96">
        <f>SUMIFS(CE_Nifty!L:L,CE_Nifty!C:C,'Nifty Option Chain'!$K$3,CE_Nifty!B:B,'Nifty Option Chain'!K25)</f>
        <v>-1.1</v>
      </c>
      <c r="J25" s="97">
        <f>SUMIFS(CE_Nifty!K:K,CE_Nifty!C:C,'Nifty Option Chain'!$K$3,CE_Nifty!B:B,'Nifty Option Chain'!K25)</f>
        <v>0.95</v>
      </c>
      <c r="K25" s="7">
        <f t="shared" si="1"/>
        <v>17850</v>
      </c>
      <c r="L25" s="97">
        <f>SUMIFS(PE_Nifty!J:J,PE_Nifty!B:B,'Nifty Option Chain'!$K$3,PE_Nifty!A:A,'Nifty Option Chain'!K25)</f>
        <v>450.5</v>
      </c>
      <c r="M25" s="96">
        <f>SUMIFS(PE_Nifty!K:K,PE_Nifty!B:B,'Nifty Option Chain'!$K$3,PE_Nifty!A:A,'Nifty Option Chain'!K25)</f>
        <v>-47.25</v>
      </c>
      <c r="N25" s="54">
        <f>SUMIFS(PE_Nifty!H:H,PE_Nifty!B:B,'Nifty Option Chain'!$K$3,PE_Nifty!A:A,'Nifty Option Chain'!K25)</f>
        <v>3170</v>
      </c>
      <c r="O25" s="54">
        <f>SUMIFS(PE_Nifty!E:E,PE_Nifty!B:B,'Nifty Option Chain'!$K$3,PE_Nifty!A:A,'Nifty Option Chain'!K25)</f>
        <v>20226</v>
      </c>
      <c r="P25" s="4">
        <f>SUMIFS(PE_Nifty!F:F,PE_Nifty!B:B,'Nifty Option Chain'!$K$3,PE_Nifty!A:A,'Nifty Option Chain'!K25)</f>
        <v>82</v>
      </c>
      <c r="Q25" s="53" t="e">
        <f>#REF!</f>
        <v>#REF!</v>
      </c>
      <c r="R25" s="53" t="e">
        <f>#REF!</f>
        <v>#REF!</v>
      </c>
      <c r="S25" s="97">
        <f>SUMIFS(PE_Nifty!I:I,PE_Nifty!B:B,'Nifty Option Chain'!$K$3,PE_Nifty!A:A,'Nifty Option Chain'!K25)</f>
        <v>0</v>
      </c>
      <c r="T25" s="120" t="e">
        <f>#REF!</f>
        <v>#REF!</v>
      </c>
      <c r="U25" s="120" t="e">
        <f>#REF!</f>
        <v>#REF!</v>
      </c>
      <c r="V25" s="121"/>
      <c r="W25" s="121"/>
      <c r="X25" s="121"/>
      <c r="Y25" s="121"/>
    </row>
    <row r="26" spans="1:25">
      <c r="A26" s="67" t="s">
        <v>1215</v>
      </c>
      <c r="B26" s="32"/>
      <c r="C26" s="32"/>
      <c r="D26" s="32"/>
      <c r="E26" s="68" t="s">
        <v>1216</v>
      </c>
      <c r="F26" s="68">
        <f>SUM(F6:F25)</f>
        <v>311827</v>
      </c>
      <c r="G26" s="69">
        <f>SUM(G6:G25)</f>
        <v>1369178</v>
      </c>
      <c r="H26" s="69">
        <f>SUM(H6:H25)</f>
        <v>21237896</v>
      </c>
      <c r="I26" s="32"/>
      <c r="J26" s="32"/>
      <c r="K26" s="32"/>
      <c r="L26" s="32"/>
      <c r="M26" s="32"/>
      <c r="N26" s="110">
        <f>SUM(N6:N25)</f>
        <v>18867335</v>
      </c>
      <c r="O26" s="69">
        <f>SUM(O6:O25)</f>
        <v>1203306</v>
      </c>
      <c r="P26" s="111">
        <f>SUM(P6:P25)</f>
        <v>216540</v>
      </c>
      <c r="Q26" s="68" t="s">
        <v>1216</v>
      </c>
      <c r="R26" s="88"/>
      <c r="S26" s="88"/>
      <c r="T26" s="73"/>
      <c r="U26" s="32"/>
      <c r="V26" s="32"/>
      <c r="W26" s="32"/>
      <c r="X26" s="32"/>
      <c r="Y26" s="32"/>
    </row>
    <row r="27" spans="1:25">
      <c r="A27" s="70" t="s">
        <v>1217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88"/>
      <c r="O27" s="32"/>
      <c r="P27" s="32"/>
      <c r="Q27" s="88"/>
      <c r="R27" s="88"/>
      <c r="S27" s="88"/>
      <c r="T27" s="73"/>
      <c r="U27" s="32"/>
      <c r="V27" s="32"/>
      <c r="W27" s="32"/>
      <c r="X27" s="32"/>
      <c r="Y27" s="32"/>
    </row>
    <row r="28" spans="1:25">
      <c r="A28" s="71" t="s">
        <v>1218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88"/>
      <c r="O28" s="32"/>
      <c r="P28" s="32"/>
      <c r="Q28" s="88"/>
      <c r="R28" s="88"/>
      <c r="S28" s="88"/>
      <c r="T28" s="73"/>
      <c r="U28" s="32"/>
      <c r="V28" s="32"/>
      <c r="W28" s="32"/>
      <c r="X28" s="32"/>
      <c r="Y28" s="32"/>
    </row>
    <row r="29" spans="1:25">
      <c r="A29" s="72" t="s">
        <v>1219</v>
      </c>
      <c r="B29" s="32"/>
      <c r="C29" s="32"/>
      <c r="D29" s="32"/>
      <c r="E29" s="73"/>
      <c r="F29" s="73"/>
      <c r="G29" s="73"/>
      <c r="H29" s="73"/>
      <c r="I29" s="32"/>
      <c r="J29" s="32"/>
      <c r="K29" s="32"/>
      <c r="L29" s="32"/>
      <c r="M29" s="32"/>
      <c r="N29" s="88"/>
      <c r="O29" s="32"/>
      <c r="P29" s="32"/>
      <c r="Q29" s="88"/>
      <c r="R29" s="88"/>
      <c r="S29" s="88"/>
      <c r="T29" s="73"/>
      <c r="U29" s="32"/>
      <c r="V29" s="32"/>
      <c r="W29" s="32"/>
      <c r="X29" s="32"/>
      <c r="Y29" s="32"/>
    </row>
    <row r="30" spans="1:25">
      <c r="A30" s="32"/>
      <c r="B30" s="32"/>
      <c r="C30" s="32"/>
      <c r="D30" s="32"/>
      <c r="E30" s="74"/>
      <c r="F30" s="73"/>
      <c r="G30" s="73"/>
      <c r="H30" s="73"/>
      <c r="I30" s="32"/>
      <c r="J30" s="32"/>
      <c r="K30" s="32"/>
      <c r="L30" s="32"/>
      <c r="M30" s="32"/>
      <c r="N30" s="88"/>
      <c r="O30" s="32"/>
      <c r="P30" s="32"/>
      <c r="Q30" s="88"/>
      <c r="R30" s="88"/>
      <c r="S30" s="88"/>
      <c r="T30" s="32"/>
      <c r="U30" s="32"/>
      <c r="V30" s="32"/>
      <c r="W30" s="32"/>
      <c r="X30" s="32"/>
      <c r="Y30" s="32"/>
    </row>
    <row r="31" spans="1: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88"/>
      <c r="O31" s="32"/>
      <c r="P31" s="32"/>
      <c r="Q31" s="88"/>
      <c r="R31" s="88"/>
      <c r="S31" s="88"/>
      <c r="T31" s="32"/>
      <c r="U31" s="32"/>
      <c r="V31" s="32"/>
      <c r="W31" s="32"/>
      <c r="X31" s="32"/>
      <c r="Y31" s="32"/>
    </row>
    <row r="32" spans="1: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88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spans="1: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88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spans="1: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88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spans="1:25">
      <c r="A35" s="32"/>
      <c r="B35" s="75"/>
      <c r="C35" s="73"/>
      <c r="D35" s="73"/>
      <c r="E35" s="73"/>
      <c r="F35" s="32"/>
      <c r="G35" s="32"/>
      <c r="H35" s="32"/>
      <c r="I35" s="32"/>
      <c r="J35" s="32"/>
      <c r="K35" s="32"/>
      <c r="L35" s="32"/>
      <c r="M35" s="32"/>
      <c r="N35" s="88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spans="1:25">
      <c r="A36" s="32"/>
      <c r="B36" s="76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88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1:25">
      <c r="A37" s="32"/>
      <c r="B37" s="7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88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spans="1:25">
      <c r="A38" s="32"/>
      <c r="B38" s="76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88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spans="1:25">
      <c r="A39" s="32"/>
      <c r="B39" s="7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88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spans="1:25">
      <c r="A40" s="32"/>
      <c r="B40" s="76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88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spans="1:25">
      <c r="A41" s="32"/>
      <c r="B41" s="7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88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spans="1:25">
      <c r="A42" s="32"/>
      <c r="B42" s="7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88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1:25">
      <c r="A43" s="32"/>
      <c r="B43" s="7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88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spans="1:25">
      <c r="A44" s="32"/>
      <c r="B44" s="76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88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spans="1: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88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88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88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88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1: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88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1: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88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1: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88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1: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88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1: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88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1: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88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1: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88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1: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88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1: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88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1: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88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1: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88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1: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88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1: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88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1: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88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88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1: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88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1: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88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1: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88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1: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88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1: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88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1: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88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1: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88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1: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88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1: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88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1: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88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spans="1: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88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spans="1: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88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spans="1: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88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spans="1: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88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spans="1: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88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spans="1: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88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spans="1: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88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spans="1: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88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 spans="1: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88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spans="1: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88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spans="1: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88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spans="1: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88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1: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88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 spans="1: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88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 spans="1: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88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 spans="1: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88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 spans="1: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88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spans="1: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88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 spans="1: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88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spans="1: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88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spans="1: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88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 spans="1: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88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 spans="1: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88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 spans="1: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88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 spans="1: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88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 spans="1: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88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 spans="1: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88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 spans="1: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88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2" spans="1: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88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 spans="1: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88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 spans="1: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88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 spans="1: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88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spans="1: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88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 spans="1: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88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spans="1: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88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 spans="1: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88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 spans="1: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88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 spans="1: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88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spans="1: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88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spans="1: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88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 spans="1: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88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 spans="1: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88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 spans="1: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88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 spans="1: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88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 spans="1: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88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 spans="1: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88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 spans="1: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88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 spans="1: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88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 spans="1: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88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 spans="1: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88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 spans="1: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88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 spans="1: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88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spans="1: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88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 spans="1: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88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spans="1: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88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 spans="1: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88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 spans="1: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88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 spans="1: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88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 spans="1: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88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 spans="1: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88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 spans="1: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88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spans="1: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88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spans="1: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88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 spans="1: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88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 spans="1: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88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 spans="1: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88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spans="1: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88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 spans="1: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88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</row>
    <row r="142" spans="1: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88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</row>
    <row r="143" spans="1: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88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</row>
    <row r="144" spans="1: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88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 spans="1: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88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 spans="1: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88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 spans="1: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88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spans="1: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88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 spans="1: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88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 spans="1: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88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 spans="1: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88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 spans="1: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88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spans="1: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88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spans="1: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88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spans="1: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88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 spans="1: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88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 spans="1: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88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 spans="1: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88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 spans="1: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88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88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spans="1: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88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 spans="1: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88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spans="1: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88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 spans="1: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88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 spans="1: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88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spans="1: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88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spans="1: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88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 spans="1: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88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 spans="1: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88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 spans="1: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88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 spans="1: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88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spans="1: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88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 spans="1: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88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 spans="1: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88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spans="1: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88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spans="1: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88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 spans="1: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88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 spans="1: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88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 spans="1: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88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 spans="1: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88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 spans="1: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88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spans="1: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88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 spans="1: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88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 spans="1: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88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spans="1: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88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spans="1: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88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spans="1: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88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spans="1: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88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spans="1: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88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spans="1: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88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spans="1: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88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spans="1: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88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spans="1: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88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spans="1: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88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spans="1: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88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spans="1: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88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spans="1: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88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spans="1: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88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spans="1: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88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spans="1: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88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spans="1: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88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spans="1: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88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spans="1: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88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spans="1: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88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spans="1: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88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spans="1: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88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spans="1: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88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 spans="1: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88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 spans="1: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88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 spans="1: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88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 spans="1: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88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 spans="1: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88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 spans="1: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88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 spans="1: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88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 spans="1: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88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 spans="1: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88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 spans="1: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88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 spans="1: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88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 spans="1: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88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 spans="1: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88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 spans="1: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88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 spans="1: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88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 spans="1: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88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spans="1: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88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 spans="1: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88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 spans="1: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88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 spans="1: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88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 spans="1: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88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 spans="1: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88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 spans="1: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88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 spans="1: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88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 spans="1: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88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 spans="1: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88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 spans="1: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88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 spans="1: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88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 spans="1: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88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 spans="1: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88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 spans="1: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88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 spans="1: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88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 spans="1: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88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 spans="1: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88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 spans="1: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88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 spans="1: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88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 spans="1: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88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 spans="1: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88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 spans="1: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88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 spans="1: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88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 spans="1: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88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 spans="1: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88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 spans="1: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88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 spans="1: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88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spans="1: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88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spans="1: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88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 spans="1: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88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 spans="1: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88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 spans="1: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88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 spans="1: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88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 spans="1:2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88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 spans="1:2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88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 spans="1:2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88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 spans="1:2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88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 spans="1:2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88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 spans="1:2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88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 spans="1:2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88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 spans="1:2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88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 spans="1:2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88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 spans="1:2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88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 spans="1:2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88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 spans="1:2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88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 spans="1:2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88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spans="1:2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88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 spans="1:2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88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 spans="1:2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88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 spans="1:2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88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 spans="1:2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88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 spans="1:2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88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 spans="1:2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88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 spans="1:2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88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 spans="1: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88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 spans="1:2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88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 spans="1:2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88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 spans="1:2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88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 spans="1:2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88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 spans="1:2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88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 spans="1:2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88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 spans="1:2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88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 spans="1:2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88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 spans="1:2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88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 spans="1: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88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 spans="1:2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88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 spans="1:2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88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 spans="1:2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88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 spans="1:2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88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 spans="1:2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88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 spans="1:2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88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 spans="1:2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88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 spans="1:2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88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 spans="1:2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88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 spans="1:2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88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 spans="1:2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88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 spans="1:2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88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 spans="1:2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88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 spans="1:2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88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 spans="1:2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88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 spans="1:2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88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 spans="1:2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88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 spans="1:2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88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 spans="1:2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88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 spans="1:2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88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 spans="1:2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88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 spans="1:2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88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 spans="1:2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88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 spans="1: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88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 spans="1:2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88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 spans="1:2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88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 spans="1:2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88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 spans="1:2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88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 spans="1:2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88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 spans="1:2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88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 spans="1:2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88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 spans="1:2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88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 spans="1: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88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 spans="1:2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88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 spans="1:2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88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 spans="1: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88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 spans="1:2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88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 spans="1:2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88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 spans="1:2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88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 spans="1:2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88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 spans="1:2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88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 spans="1:2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88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 spans="1:2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88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 spans="1:2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88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 spans="1:2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88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 spans="1:2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88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 spans="1:2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88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 spans="1:2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88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 spans="1:2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88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 spans="1:2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88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 spans="1:2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88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 spans="1:2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88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 spans="1:2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88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 spans="1:2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88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 spans="1:2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88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 spans="1:2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88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 spans="1:2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88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 spans="1: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88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 spans="1: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88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 spans="1:2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88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 spans="1:2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88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 spans="1:2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88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 spans="1:2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88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 spans="1:2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88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 spans="1:2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88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 spans="1:2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88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 spans="1:2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88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 spans="1:2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88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 spans="1:2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88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 spans="1:2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88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 spans="1:2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88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 spans="1:2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88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 spans="1:2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88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 spans="1:2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88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 spans="1: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88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 spans="1:2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88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 spans="1:2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88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 spans="1:2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88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 spans="1:2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88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 spans="1: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88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 spans="1:2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88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 spans="1:2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88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 spans="1:2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88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 spans="1:2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88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 spans="1:2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88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 spans="1:2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88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 spans="1:2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88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 spans="1:2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88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 spans="1:2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88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 spans="1:2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88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 spans="1:2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88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 spans="1:2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88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 spans="1:2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88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 spans="1:2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88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 spans="1:2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88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 spans="1:2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88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 spans="1:2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88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 spans="1:2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88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 spans="1:2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88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 spans="1:2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88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 spans="1:2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88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 spans="1:2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88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 spans="1:2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88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 spans="1:2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88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 spans="1:2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88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 spans="1:2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88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 spans="1:2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88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 spans="1:2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88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 spans="1:2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88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 spans="1:2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88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 spans="1:2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88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 spans="1:2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88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 spans="1:2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88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 spans="1:2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88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 spans="1:2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88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 spans="1:2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88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 spans="1:2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88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 spans="1:2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88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 spans="1:2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88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 spans="1:2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88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 spans="1:2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88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 spans="1:2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88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 spans="1:2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88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 spans="1: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88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 spans="1:2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88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 spans="1:2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88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 spans="1:2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88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 spans="1:2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88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 spans="1:2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88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 spans="1:2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88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 spans="1: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88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 spans="1:2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88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 spans="1:2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88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 spans="1:2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88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 spans="1:2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88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 spans="1: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88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 spans="1:2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88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 spans="1:2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88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 spans="1:2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88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 spans="1:2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88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 spans="1:2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88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 spans="1:2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88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 spans="1:2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88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 spans="1:2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88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 spans="1:2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88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 spans="1:2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88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 spans="1: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88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 spans="1:2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88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 spans="1:2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88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 spans="1:2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88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 spans="1:2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88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 spans="1:2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88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 spans="1:2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88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 spans="1: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88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 spans="1:2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88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 spans="1:2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88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 spans="1:2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88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 spans="1:2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88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 spans="1:2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88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 spans="1:2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88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 spans="1:2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88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 spans="1:2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88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 spans="1:2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88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 spans="1:2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88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 spans="1:2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88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 spans="1:2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88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 spans="1:2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88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 spans="1:2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88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 spans="1: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88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 spans="1:2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88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 spans="1:2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88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 spans="1:2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88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 spans="1:2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88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 spans="1:2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88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 spans="1:2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88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 spans="1:2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88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 spans="1:2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88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 spans="1:2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88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 spans="1:2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88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 spans="1:2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88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 spans="1:2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88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 spans="1:2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88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 spans="1:2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88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 spans="1:2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88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 spans="1:2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88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 spans="1: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88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 spans="1:2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88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 spans="1:2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88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 spans="1:2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88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 spans="1:2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88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 spans="1:2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88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 spans="1: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88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 spans="1:2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88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 spans="1:2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88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 spans="1:2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88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 spans="1:2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88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 spans="1:2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88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 spans="1:2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88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 spans="1:2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88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 spans="1:2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88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 spans="1:2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88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 spans="1:2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88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 spans="1:2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88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 spans="1:2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88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 spans="1:2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88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 spans="1:2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88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 spans="1:2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88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 spans="1:2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88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 spans="1:2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88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 spans="1:2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88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 spans="1:2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88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 spans="1:2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88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 spans="1:2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88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 spans="1:2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88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 spans="1:2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88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</sheetData>
  <mergeCells count="8">
    <mergeCell ref="A3:B3"/>
    <mergeCell ref="C3:D3"/>
    <mergeCell ref="Q3:R3"/>
    <mergeCell ref="S3:T3"/>
    <mergeCell ref="D4:E4"/>
    <mergeCell ref="I4:J4"/>
    <mergeCell ref="L4:M4"/>
    <mergeCell ref="Q4:R4"/>
  </mergeCells>
  <conditionalFormatting sqref="A3:B3">
    <cfRule type="expression" dxfId="0" priority="15">
      <formula>G4&gt;93%</formula>
    </cfRule>
    <cfRule type="expression" dxfId="1" priority="16">
      <formula>G4&gt;83%</formula>
    </cfRule>
    <cfRule type="expression" dxfId="2" priority="17">
      <formula>G4&gt;75%</formula>
    </cfRule>
    <cfRule type="expression" dxfId="3" priority="18">
      <formula>G4&lt;=75%</formula>
    </cfRule>
  </conditionalFormatting>
  <conditionalFormatting sqref="C3">
    <cfRule type="expression" dxfId="4" priority="119">
      <formula>H4&gt;93%</formula>
    </cfRule>
    <cfRule type="expression" dxfId="5" priority="120">
      <formula>H4&gt;83%</formula>
    </cfRule>
    <cfRule type="expression" dxfId="6" priority="121">
      <formula>H4&gt;75%</formula>
    </cfRule>
    <cfRule type="expression" dxfId="3" priority="122">
      <formula>H4&lt;75%</formula>
    </cfRule>
  </conditionalFormatting>
  <conditionalFormatting sqref="Q3:R3">
    <cfRule type="expression" dxfId="4" priority="5">
      <formula>N4&gt;93%</formula>
    </cfRule>
    <cfRule type="expression" dxfId="5" priority="6">
      <formula>N4&gt;83%</formula>
    </cfRule>
    <cfRule type="expression" dxfId="7" priority="7">
      <formula>N4&gt;75%</formula>
    </cfRule>
    <cfRule type="expression" dxfId="3" priority="8">
      <formula>N4&lt;75%</formula>
    </cfRule>
  </conditionalFormatting>
  <conditionalFormatting sqref="S3:T3">
    <cfRule type="expression" dxfId="4" priority="1">
      <formula>O4&gt;93%</formula>
    </cfRule>
    <cfRule type="expression" dxfId="1" priority="2">
      <formula>O4&gt;83%</formula>
    </cfRule>
    <cfRule type="expression" dxfId="7" priority="3">
      <formula>O4&gt;75%</formula>
    </cfRule>
    <cfRule type="expression" dxfId="3" priority="4">
      <formula>O4&lt;75%</formula>
    </cfRule>
  </conditionalFormatting>
  <conditionalFormatting sqref="B4">
    <cfRule type="expression" dxfId="4" priority="43">
      <formula>B4&gt;93%</formula>
    </cfRule>
    <cfRule type="expression" dxfId="5" priority="44">
      <formula>B4&gt;83%</formula>
    </cfRule>
    <cfRule type="expression" dxfId="7" priority="45">
      <formula>B4&gt;75%</formula>
    </cfRule>
    <cfRule type="expression" dxfId="8" priority="46">
      <formula>B4&lt;75%</formula>
    </cfRule>
  </conditionalFormatting>
  <conditionalFormatting sqref="F4">
    <cfRule type="expression" dxfId="8" priority="63">
      <formula>F4&lt;75%</formula>
    </cfRule>
  </conditionalFormatting>
  <conditionalFormatting sqref="F4:H4">
    <cfRule type="expression" dxfId="4" priority="60">
      <formula>F4&gt;93%</formula>
    </cfRule>
    <cfRule type="expression" dxfId="1" priority="61">
      <formula>F4&gt;83%</formula>
    </cfRule>
    <cfRule type="expression" dxfId="9" priority="62">
      <formula>F4&gt;75%</formula>
    </cfRule>
  </conditionalFormatting>
  <conditionalFormatting sqref="G4:H4">
    <cfRule type="expression" dxfId="10" priority="67">
      <formula>G4&lt;75%</formula>
    </cfRule>
  </conditionalFormatting>
  <conditionalFormatting sqref="N4:P4">
    <cfRule type="expression" dxfId="4" priority="48">
      <formula>N4&gt;93%</formula>
    </cfRule>
    <cfRule type="expression" dxfId="11" priority="49">
      <formula>N4&gt;83%</formula>
    </cfRule>
    <cfRule type="expression" dxfId="9" priority="50">
      <formula>N4&gt;75%</formula>
    </cfRule>
    <cfRule type="expression" dxfId="8" priority="51">
      <formula>N4&lt;75%</formula>
    </cfRule>
  </conditionalFormatting>
  <conditionalFormatting sqref="T4">
    <cfRule type="expression" dxfId="0" priority="39">
      <formula>T4&gt;93%</formula>
    </cfRule>
    <cfRule type="expression" dxfId="5" priority="40">
      <formula>T4&gt;83%</formula>
    </cfRule>
    <cfRule type="expression" dxfId="7" priority="41">
      <formula>T4&gt;75%</formula>
    </cfRule>
    <cfRule type="expression" dxfId="8" priority="42">
      <formula>T4&lt;75%</formula>
    </cfRule>
  </conditionalFormatting>
  <conditionalFormatting sqref="B16">
    <cfRule type="cellIs" dxfId="12" priority="24" operator="greaterThan">
      <formula>16</formula>
    </cfRule>
  </conditionalFormatting>
  <conditionalFormatting sqref="C6:C25">
    <cfRule type="cellIs" dxfId="13" priority="14" operator="equal">
      <formula>0</formula>
    </cfRule>
    <cfRule type="cellIs" dxfId="12" priority="23" operator="greaterThan">
      <formula>16</formula>
    </cfRule>
  </conditionalFormatting>
  <conditionalFormatting sqref="F6:F25">
    <cfRule type="expression" dxfId="14" priority="72">
      <formula>$F6=LARGE($F$6:$F$25,1)</formula>
    </cfRule>
    <cfRule type="expression" dxfId="1" priority="73">
      <formula>$F6=LARGE($F$6:$F$25,2)</formula>
    </cfRule>
    <cfRule type="expression" dxfId="15" priority="74">
      <formula>$F6=LARGE($F$6:$F$25,3)</formula>
    </cfRule>
  </conditionalFormatting>
  <conditionalFormatting sqref="G6:G25">
    <cfRule type="expression" dxfId="14" priority="82">
      <formula>$G6=LARGE($G$6:$G$25,1)</formula>
    </cfRule>
    <cfRule type="expression" dxfId="1" priority="83">
      <formula>$G6=LARGE($G$6:$G$25,2)</formula>
    </cfRule>
    <cfRule type="expression" dxfId="15" priority="84">
      <formula>$G6=LARGE($G$6:$G$25,3)</formula>
    </cfRule>
  </conditionalFormatting>
  <conditionalFormatting sqref="H6:H25">
    <cfRule type="expression" dxfId="3" priority="112">
      <formula>$H6=LARGE($H$6:$H$25,3)</formula>
    </cfRule>
    <cfRule type="expression" dxfId="1" priority="113">
      <formula>$H6=LARGE($H$6:$H$25,2)</formula>
    </cfRule>
    <cfRule type="expression" dxfId="14" priority="114">
      <formula>$H6=LARGE($H$6:$H$25,1)</formula>
    </cfRule>
  </conditionalFormatting>
  <conditionalFormatting sqref="N6:N25">
    <cfRule type="expression" dxfId="3" priority="101">
      <formula>$N6=LARGE($N$6:$N$25,3)</formula>
    </cfRule>
    <cfRule type="expression" dxfId="11" priority="102">
      <formula>$N6=LARGE($N$6:$N$25,2)</formula>
    </cfRule>
    <cfRule type="expression" dxfId="14" priority="103">
      <formula>$N6=LARGE($N$6:$N$25,1)</formula>
    </cfRule>
  </conditionalFormatting>
  <conditionalFormatting sqref="O6:O25">
    <cfRule type="expression" dxfId="14" priority="75">
      <formula>$O6=LARGE($O$6:$O$25,1)</formula>
    </cfRule>
    <cfRule type="expression" dxfId="1" priority="76">
      <formula>$O6=LARGE($O$6:$O$25,2)</formula>
    </cfRule>
    <cfRule type="expression" dxfId="15" priority="77">
      <formula>$O6=LARGE($O$6:$O$25,3)</formula>
    </cfRule>
  </conditionalFormatting>
  <conditionalFormatting sqref="P6:P25">
    <cfRule type="expression" dxfId="3" priority="20">
      <formula>$P6=LARGE($P$6:$P$25,3)</formula>
    </cfRule>
    <cfRule type="expression" dxfId="1" priority="21">
      <formula>$P6=LARGE($P$6:$P$25,2)</formula>
    </cfRule>
    <cfRule type="expression" dxfId="14" priority="22">
      <formula>$P6=LARGE($P$6:$P$25,1)</formula>
    </cfRule>
  </conditionalFormatting>
  <conditionalFormatting sqref="S6:S25">
    <cfRule type="cellIs" dxfId="13" priority="13" operator="equal">
      <formula>0</formula>
    </cfRule>
  </conditionalFormatting>
  <conditionalFormatting sqref="S6:T6 S7:S25 T7:T29">
    <cfRule type="cellIs" dxfId="12" priority="87" operator="greaterThan">
      <formula>16</formula>
    </cfRule>
    <cfRule type="expression" dxfId="16" priority="91">
      <formula>"&gt;16"</formula>
    </cfRule>
  </conditionalFormatting>
  <dataValidations count="1">
    <dataValidation type="list" allowBlank="1" showInputMessage="1" showErrorMessage="1" sqref="K3">
      <formula1>Sheet2!$A$1:$A$18</formula1>
    </dataValidation>
  </dataValidations>
  <pageMargins left="0.7" right="0.7" top="0.75" bottom="0.75" header="0.3" footer="0.3"/>
  <pageSetup paperSize="1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"/>
          <x14:colorLast theme="4" tint="0.399975585192419"/>
          <x14:colorHigh theme="4"/>
          <x14:colorLow theme="4"/>
          <x14:sparklines>
            <x14:sparkline>
              <xm:f>'Nifty Option Chain'!K5:K5</xm:f>
              <xm:sqref>K16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A41"/>
  <sheetViews>
    <sheetView topLeftCell="A15" workbookViewId="0">
      <selection activeCell="A23" sqref="A23"/>
    </sheetView>
  </sheetViews>
  <sheetFormatPr defaultColWidth="9" defaultRowHeight="14.4"/>
  <cols>
    <col min="1" max="1" width="14.1111111111111" customWidth="1"/>
    <col min="2" max="2" width="9.77777777777778" customWidth="1"/>
    <col min="3" max="3" width="9" customWidth="1"/>
    <col min="4" max="4" width="7" customWidth="1"/>
    <col min="5" max="5" width="8" customWidth="1"/>
    <col min="7" max="7" width="15.4444444444444" customWidth="1"/>
  </cols>
  <sheetData>
    <row r="1" spans="2:7">
      <c r="B1" t="s">
        <v>1220</v>
      </c>
      <c r="C1" s="11">
        <f>'Nifty Option Chain'!K16</f>
        <v>17400</v>
      </c>
      <c r="D1" s="11"/>
      <c r="G1" t="s">
        <v>1221</v>
      </c>
    </row>
    <row r="2" spans="3:7">
      <c r="C2" s="11"/>
      <c r="D2" s="11"/>
      <c r="G2" s="23">
        <f ca="1">NOW()</f>
        <v>45033.025775463</v>
      </c>
    </row>
    <row r="3" spans="2:2">
      <c r="B3" t="s">
        <v>1198</v>
      </c>
    </row>
    <row r="4" spans="1:21">
      <c r="A4" t="s">
        <v>1222</v>
      </c>
      <c r="B4" s="24">
        <f t="shared" ref="B4:K4" si="0">C4-50</f>
        <v>16900</v>
      </c>
      <c r="C4" s="24">
        <f t="shared" si="0"/>
        <v>16950</v>
      </c>
      <c r="D4" s="24">
        <f t="shared" si="0"/>
        <v>17000</v>
      </c>
      <c r="E4" s="24">
        <f t="shared" si="0"/>
        <v>17050</v>
      </c>
      <c r="F4" s="24">
        <f t="shared" si="0"/>
        <v>17100</v>
      </c>
      <c r="G4" s="24">
        <f t="shared" si="0"/>
        <v>17150</v>
      </c>
      <c r="H4" s="24">
        <f t="shared" si="0"/>
        <v>17200</v>
      </c>
      <c r="I4" s="24">
        <f t="shared" si="0"/>
        <v>17250</v>
      </c>
      <c r="J4" s="24">
        <f t="shared" si="0"/>
        <v>17300</v>
      </c>
      <c r="K4" s="24">
        <f t="shared" si="0"/>
        <v>17350</v>
      </c>
      <c r="L4" s="26">
        <f>'Nifty Option Chain'!K16</f>
        <v>17400</v>
      </c>
      <c r="M4" s="27">
        <f t="shared" ref="M4:U4" si="1">L4+50</f>
        <v>17450</v>
      </c>
      <c r="N4" s="27">
        <f t="shared" si="1"/>
        <v>17500</v>
      </c>
      <c r="O4" s="27">
        <f t="shared" si="1"/>
        <v>17550</v>
      </c>
      <c r="P4" s="27">
        <f t="shared" si="1"/>
        <v>17600</v>
      </c>
      <c r="Q4" s="27">
        <f t="shared" si="1"/>
        <v>17650</v>
      </c>
      <c r="R4" s="27">
        <f t="shared" si="1"/>
        <v>17700</v>
      </c>
      <c r="S4" s="27">
        <f t="shared" si="1"/>
        <v>17750</v>
      </c>
      <c r="T4" s="27">
        <f t="shared" si="1"/>
        <v>17800</v>
      </c>
      <c r="U4" s="27">
        <f t="shared" si="1"/>
        <v>17850</v>
      </c>
    </row>
    <row r="5" spans="1:21">
      <c r="A5" s="9" t="s">
        <v>1223</v>
      </c>
      <c r="B5">
        <f>SUMIFS(CE_Nifty!G:G,CE_Nifty!C:C,'Nifty Option Chain'!$K$3,CE_Nifty!B:B,$B$4)</f>
        <v>-461</v>
      </c>
      <c r="C5">
        <f>SUMIFS(CE_Nifty!G:G,CE_Nifty!C:C,'Nifty Option Chain'!$K$3,CE_Nifty!B:B,$C$4)</f>
        <v>-295</v>
      </c>
      <c r="D5">
        <f>SUMIFS(CE_Nifty!G:G,CE_Nifty!C:C,'Nifty Option Chain'!$K$3,CE_Nifty!B:B,$D$4)</f>
        <v>-5695</v>
      </c>
      <c r="E5">
        <f>SUMIFS(CE_Nifty!G:G,CE_Nifty!C:C,'Nifty Option Chain'!$K$3,CE_Nifty!B:B,$E$4)</f>
        <v>-1411</v>
      </c>
      <c r="F5">
        <f>SUMIFS(CE_Nifty!G:G,CE_Nifty!C:C,'Nifty Option Chain'!$K$3,CE_Nifty!B:B,$F$4)</f>
        <v>-6072</v>
      </c>
      <c r="G5">
        <f>SUMIFS(CE_Nifty!G:G,CE_Nifty!C:C,'Nifty Option Chain'!$K$3,CE_Nifty!B:B,$G$4)</f>
        <v>-1412</v>
      </c>
      <c r="H5">
        <f>SUMIFS(CE_Nifty!G:G,CE_Nifty!C:C,'Nifty Option Chain'!$K$3,CE_Nifty!B:B,$H$4)</f>
        <v>-11245</v>
      </c>
      <c r="I5">
        <f>SUMIFS(CE_Nifty!G:G,CE_Nifty!C:C,'Nifty Option Chain'!$K$3,CE_Nifty!B:B,$I$4)</f>
        <v>-3371</v>
      </c>
      <c r="J5">
        <f>SUMIFS(CE_Nifty!G:G,CE_Nifty!C:C,'Nifty Option Chain'!$K$3,CE_Nifty!B:B,$J$4)</f>
        <v>-9156</v>
      </c>
      <c r="K5">
        <f>SUMIFS(CE_Nifty!G:G,CE_Nifty!C:C,'Nifty Option Chain'!$K$3,CE_Nifty!B:B,$K$4)</f>
        <v>9588</v>
      </c>
      <c r="L5">
        <f>SUMIFS(CE_Nifty!G:G,CE_Nifty!C:C,'Nifty Option Chain'!$K$3,CE_Nifty!B:B,$L$4)</f>
        <v>47748</v>
      </c>
      <c r="M5">
        <f>SUMIFS(CE_Nifty!G:G,CE_Nifty!C:C,'Nifty Option Chain'!$K$3,CE_Nifty!B:B,$M$4)</f>
        <v>38501</v>
      </c>
      <c r="N5">
        <f>SUMIFS(CE_Nifty!G:G,CE_Nifty!C:C,'Nifty Option Chain'!$K$3,CE_Nifty!B:B,$N$4)</f>
        <v>47028</v>
      </c>
      <c r="O5">
        <f>SUMIFS(CE_Nifty!G:G,CE_Nifty!C:C,'Nifty Option Chain'!$K$3,CE_Nifty!B:B,$O$4)</f>
        <v>17249</v>
      </c>
      <c r="P5">
        <f>SUMIFS(CE_Nifty!G:G,CE_Nifty!C:C,'Nifty Option Chain'!$K$3,CE_Nifty!B:B,$P$4)</f>
        <v>40406</v>
      </c>
      <c r="Q5">
        <f>SUMIFS(CE_Nifty!G:G,CE_Nifty!C:C,'Nifty Option Chain'!$K$3,CE_Nifty!B:B,$Q$4)</f>
        <v>47802</v>
      </c>
      <c r="R5">
        <f>SUMIFS(CE_Nifty!G:G,CE_Nifty!C:C,'Nifty Option Chain'!$K$3,CE_Nifty!B:B,$R$4)</f>
        <v>58763</v>
      </c>
      <c r="S5">
        <f>SUMIFS(CE_Nifty!G:G,CE_Nifty!C:C,'Nifty Option Chain'!$K$3,CE_Nifty!B:B,$S$4)</f>
        <v>9883</v>
      </c>
      <c r="T5">
        <f>SUMIFS(CE_Nifty!G:G,CE_Nifty!C:C,'Nifty Option Chain'!$K$3,CE_Nifty!B:B,$T$4)</f>
        <v>27023</v>
      </c>
      <c r="U5">
        <f>SUMIFS(CE_Nifty!G:G,CE_Nifty!C:C,'Nifty Option Chain'!$K$3,CE_Nifty!B:B,$U$4)</f>
        <v>6954</v>
      </c>
    </row>
    <row r="6" hidden="1" spans="1:21">
      <c r="A6" t="s">
        <v>1224</v>
      </c>
      <c r="B6">
        <f>SUMIFS(CE_Nifty!F:F,CE_Nifty!C:C,'Nifty Option Chain'!$K$3,CE_Nifty!B:B,$B$4)</f>
        <v>4015</v>
      </c>
      <c r="C6">
        <f>SUMIFS(CE_Nifty!F:F,CE_Nifty!C:C,'Nifty Option Chain'!$K$3,CE_Nifty!B:B,$C$4)</f>
        <v>1321</v>
      </c>
      <c r="D6">
        <f>SUMIFS(CE_Nifty!F:F,CE_Nifty!C:C,'Nifty Option Chain'!$K$3,CE_Nifty!B:B,$D$4)</f>
        <v>50155</v>
      </c>
      <c r="E6">
        <f>SUMIFS(CE_Nifty!F:F,CE_Nifty!C:C,'Nifty Option Chain'!$K$3,CE_Nifty!B:B,$E$4)</f>
        <v>6103</v>
      </c>
      <c r="F6">
        <f>SUMIFS(CE_Nifty!F:F,CE_Nifty!C:C,'Nifty Option Chain'!$K$3,CE_Nifty!B:B,$F$4)</f>
        <v>21070</v>
      </c>
      <c r="G6">
        <f>SUMIFS(CE_Nifty!F:F,CE_Nifty!C:C,'Nifty Option Chain'!$K$3,CE_Nifty!B:B,$G$4)</f>
        <v>7675</v>
      </c>
      <c r="H6">
        <f>SUMIFS(CE_Nifty!F:F,CE_Nifty!C:C,'Nifty Option Chain'!$K$3,CE_Nifty!B:B,$H$4)</f>
        <v>34125</v>
      </c>
      <c r="I6">
        <f>SUMIFS(CE_Nifty!F:F,CE_Nifty!C:C,'Nifty Option Chain'!$K$3,CE_Nifty!B:B,$I$4)</f>
        <v>14250</v>
      </c>
      <c r="J6">
        <f>SUMIFS(CE_Nifty!F:F,CE_Nifty!C:C,'Nifty Option Chain'!$K$3,CE_Nifty!B:B,$J$4)</f>
        <v>59924</v>
      </c>
      <c r="K6">
        <f>SUMIFS(CE_Nifty!F:F,CE_Nifty!C:C,'Nifty Option Chain'!$K$3,CE_Nifty!B:B,$K$4)</f>
        <v>61084</v>
      </c>
      <c r="L6">
        <f>SUMIFS(CE_Nifty!F:F,CE_Nifty!C:C,'Nifty Option Chain'!$K$3,CE_Nifty!B:B,$L$4)</f>
        <v>141887</v>
      </c>
      <c r="M6">
        <f>SUMIFS(CE_Nifty!F:F,CE_Nifty!C:C,'Nifty Option Chain'!$K$3,CE_Nifty!B:B,$M$4)</f>
        <v>80865</v>
      </c>
      <c r="N6">
        <f>SUMIFS(CE_Nifty!F:F,CE_Nifty!C:C,'Nifty Option Chain'!$K$3,CE_Nifty!B:B,$N$4)</f>
        <v>160029</v>
      </c>
      <c r="O6">
        <f>SUMIFS(CE_Nifty!F:F,CE_Nifty!C:C,'Nifty Option Chain'!$K$3,CE_Nifty!B:B,$O$4)</f>
        <v>79901</v>
      </c>
      <c r="P6">
        <f>SUMIFS(CE_Nifty!F:F,CE_Nifty!C:C,'Nifty Option Chain'!$K$3,CE_Nifty!B:B,$P$4)</f>
        <v>143969</v>
      </c>
      <c r="Q6">
        <f>SUMIFS(CE_Nifty!F:F,CE_Nifty!C:C,'Nifty Option Chain'!$K$3,CE_Nifty!B:B,$Q$4)</f>
        <v>114526</v>
      </c>
      <c r="R6">
        <f>SUMIFS(CE_Nifty!F:F,CE_Nifty!C:C,'Nifty Option Chain'!$K$3,CE_Nifty!B:B,$R$4)</f>
        <v>187326</v>
      </c>
      <c r="S6">
        <f>SUMIFS(CE_Nifty!F:F,CE_Nifty!C:C,'Nifty Option Chain'!$K$3,CE_Nifty!B:B,$S$4)</f>
        <v>40836</v>
      </c>
      <c r="T6">
        <f>SUMIFS(CE_Nifty!F:F,CE_Nifty!C:C,'Nifty Option Chain'!$K$3,CE_Nifty!B:B,$T$4)</f>
        <v>110803</v>
      </c>
      <c r="U6">
        <f>SUMIFS(CE_Nifty!F:F,CE_Nifty!C:C,'Nifty Option Chain'!$K$3,CE_Nifty!B:B,$U$4)</f>
        <v>49314</v>
      </c>
    </row>
    <row r="7" hidden="1" spans="1:21">
      <c r="A7" t="s">
        <v>1225</v>
      </c>
      <c r="B7">
        <f>SUMIFS(CE_Nifty!I:I,CE_Nifty!C:C,'Nifty Option Chain'!$K$3,CE_Nifty!B:B,$B$4)</f>
        <v>3953</v>
      </c>
      <c r="C7">
        <f>SUMIFS(CE_Nifty!I:I,CE_Nifty!C:C,'Nifty Option Chain'!$K$3,CE_Nifty!B:B,$C$4)</f>
        <v>1254</v>
      </c>
      <c r="D7">
        <f>SUMIFS(CE_Nifty!I:I,CE_Nifty!C:C,'Nifty Option Chain'!$K$3,CE_Nifty!B:B,$D$4)</f>
        <v>62992</v>
      </c>
      <c r="E7">
        <f>SUMIFS(CE_Nifty!I:I,CE_Nifty!C:C,'Nifty Option Chain'!$K$3,CE_Nifty!B:B,$E$4)</f>
        <v>10004</v>
      </c>
      <c r="F7">
        <f>SUMIFS(CE_Nifty!I:I,CE_Nifty!C:C,'Nifty Option Chain'!$K$3,CE_Nifty!B:B,$F$4)</f>
        <v>111542</v>
      </c>
      <c r="G7">
        <f>SUMIFS(CE_Nifty!I:I,CE_Nifty!C:C,'Nifty Option Chain'!$K$3,CE_Nifty!B:B,$G$4)</f>
        <v>61288</v>
      </c>
      <c r="H7">
        <f>SUMIFS(CE_Nifty!I:I,CE_Nifty!C:C,'Nifty Option Chain'!$K$3,CE_Nifty!B:B,$H$4)</f>
        <v>489477</v>
      </c>
      <c r="I7">
        <f>SUMIFS(CE_Nifty!I:I,CE_Nifty!C:C,'Nifty Option Chain'!$K$3,CE_Nifty!B:B,$I$4)</f>
        <v>387470</v>
      </c>
      <c r="J7">
        <f>SUMIFS(CE_Nifty!I:I,CE_Nifty!C:C,'Nifty Option Chain'!$K$3,CE_Nifty!B:B,$J$4)</f>
        <v>2041042</v>
      </c>
      <c r="K7">
        <f>SUMIFS(CE_Nifty!I:I,CE_Nifty!C:C,'Nifty Option Chain'!$K$3,CE_Nifty!B:B,$K$4)</f>
        <v>2281469</v>
      </c>
      <c r="L7">
        <f>SUMIFS(CE_Nifty!I:I,CE_Nifty!C:C,'Nifty Option Chain'!$K$3,CE_Nifty!B:B,$L$4)</f>
        <v>3899969</v>
      </c>
      <c r="M7">
        <f>SUMIFS(CE_Nifty!I:I,CE_Nifty!C:C,'Nifty Option Chain'!$K$3,CE_Nifty!B:B,$M$4)</f>
        <v>1753551</v>
      </c>
      <c r="N7">
        <f>SUMIFS(CE_Nifty!I:I,CE_Nifty!C:C,'Nifty Option Chain'!$K$3,CE_Nifty!B:B,$N$4)</f>
        <v>2742761</v>
      </c>
      <c r="O7">
        <f>SUMIFS(CE_Nifty!I:I,CE_Nifty!C:C,'Nifty Option Chain'!$K$3,CE_Nifty!B:B,$O$4)</f>
        <v>1350292</v>
      </c>
      <c r="P7">
        <f>SUMIFS(CE_Nifty!I:I,CE_Nifty!C:C,'Nifty Option Chain'!$K$3,CE_Nifty!B:B,$P$4)</f>
        <v>1832332</v>
      </c>
      <c r="Q7">
        <f>SUMIFS(CE_Nifty!I:I,CE_Nifty!C:C,'Nifty Option Chain'!$K$3,CE_Nifty!B:B,$Q$4)</f>
        <v>1005724</v>
      </c>
      <c r="R7">
        <f>SUMIFS(CE_Nifty!I:I,CE_Nifty!C:C,'Nifty Option Chain'!$K$3,CE_Nifty!B:B,$R$4)</f>
        <v>1338022</v>
      </c>
      <c r="S7">
        <f>SUMIFS(CE_Nifty!I:I,CE_Nifty!C:C,'Nifty Option Chain'!$K$3,CE_Nifty!B:B,$S$4)</f>
        <v>596267</v>
      </c>
      <c r="T7">
        <f>SUMIFS(CE_Nifty!I:I,CE_Nifty!C:C,'Nifty Option Chain'!$K$3,CE_Nifty!B:B,$T$4)</f>
        <v>973473</v>
      </c>
      <c r="U7">
        <f>SUMIFS(CE_Nifty!I:I,CE_Nifty!C:C,'Nifty Option Chain'!$K$3,CE_Nifty!B:B,$U$4)</f>
        <v>295014</v>
      </c>
    </row>
    <row r="10" spans="2:2">
      <c r="B10" t="s">
        <v>1226</v>
      </c>
    </row>
    <row r="11" spans="1:21">
      <c r="A11" t="s">
        <v>1222</v>
      </c>
      <c r="B11" s="25">
        <f t="shared" ref="B11:K11" si="2">C11-50</f>
        <v>16900</v>
      </c>
      <c r="C11" s="25">
        <f t="shared" si="2"/>
        <v>16950</v>
      </c>
      <c r="D11" s="25">
        <f t="shared" si="2"/>
        <v>17000</v>
      </c>
      <c r="E11" s="25">
        <f t="shared" si="2"/>
        <v>17050</v>
      </c>
      <c r="F11" s="25">
        <f t="shared" si="2"/>
        <v>17100</v>
      </c>
      <c r="G11" s="25">
        <f t="shared" si="2"/>
        <v>17150</v>
      </c>
      <c r="H11" s="25">
        <f t="shared" si="2"/>
        <v>17200</v>
      </c>
      <c r="I11" s="25">
        <f t="shared" si="2"/>
        <v>17250</v>
      </c>
      <c r="J11" s="25">
        <f t="shared" si="2"/>
        <v>17300</v>
      </c>
      <c r="K11" s="25">
        <f t="shared" si="2"/>
        <v>17350</v>
      </c>
      <c r="L11" s="26">
        <f>'Nifty Option Chain'!K16</f>
        <v>17400</v>
      </c>
      <c r="M11" s="25">
        <f t="shared" ref="M11:U11" si="3">L11+50</f>
        <v>17450</v>
      </c>
      <c r="N11" s="25">
        <f t="shared" si="3"/>
        <v>17500</v>
      </c>
      <c r="O11" s="25">
        <f t="shared" si="3"/>
        <v>17550</v>
      </c>
      <c r="P11" s="25">
        <f t="shared" si="3"/>
        <v>17600</v>
      </c>
      <c r="Q11" s="25">
        <f t="shared" si="3"/>
        <v>17650</v>
      </c>
      <c r="R11" s="25">
        <f t="shared" si="3"/>
        <v>17700</v>
      </c>
      <c r="S11" s="25">
        <f t="shared" si="3"/>
        <v>17750</v>
      </c>
      <c r="T11" s="25">
        <f t="shared" si="3"/>
        <v>17800</v>
      </c>
      <c r="U11" s="25">
        <f t="shared" si="3"/>
        <v>17850</v>
      </c>
    </row>
    <row r="12" spans="1:21">
      <c r="A12" s="10" t="s">
        <v>1223</v>
      </c>
      <c r="B12">
        <f>SUMIFS(PE_Nifty!F:F,PE_Nifty!B:B,'Nifty Option Chain'!$K$3,PE_Nifty!A:A,$B$11)</f>
        <v>12479</v>
      </c>
      <c r="C12">
        <f>SUMIFS(PE_Nifty!F:F,PE_Nifty!B:B,'Nifty Option Chain'!$K$3,PE_Nifty!A:A,$C$11)</f>
        <v>20863</v>
      </c>
      <c r="D12">
        <f>SUMIFS(PE_Nifty!F:F,PE_Nifty!B:B,'Nifty Option Chain'!$K$3,PE_Nifty!A:A,$D$11)</f>
        <v>15759</v>
      </c>
      <c r="E12">
        <f>SUMIFS(PE_Nifty!F:F,PE_Nifty!B:B,'Nifty Option Chain'!$K$3,PE_Nifty!A:A,$E$11)</f>
        <v>11014</v>
      </c>
      <c r="F12">
        <f>SUMIFS(PE_Nifty!F:F,PE_Nifty!B:B,'Nifty Option Chain'!$K$3,PE_Nifty!A:A,$F$11)</f>
        <v>26262</v>
      </c>
      <c r="G12">
        <f>SUMIFS(PE_Nifty!F:F,PE_Nifty!B:B,'Nifty Option Chain'!$K$3,PE_Nifty!A:A,$G$11)</f>
        <v>16363</v>
      </c>
      <c r="H12">
        <f>SUMIFS(PE_Nifty!F:F,PE_Nifty!B:B,'Nifty Option Chain'!$K$3,PE_Nifty!A:A,$H$11)</f>
        <v>11393</v>
      </c>
      <c r="I12">
        <f>SUMIFS(PE_Nifty!F:F,PE_Nifty!B:B,'Nifty Option Chain'!$K$3,PE_Nifty!A:A,$I$11)</f>
        <v>-11536</v>
      </c>
      <c r="J12">
        <f>SUMIFS(PE_Nifty!F:F,PE_Nifty!B:B,'Nifty Option Chain'!$K$3,PE_Nifty!A:A,$J$11)</f>
        <v>3439</v>
      </c>
      <c r="K12">
        <f>SUMIFS(PE_Nifty!F:F,PE_Nifty!B:B,'Nifty Option Chain'!$K$3,PE_Nifty!A:A,$K$11)</f>
        <v>47593</v>
      </c>
      <c r="L12">
        <f>SUMIFS(PE_Nifty!F:F,PE_Nifty!B:B,'Nifty Option Chain'!$K$3,PE_Nifty!A:A,$L$11)</f>
        <v>57650</v>
      </c>
      <c r="M12">
        <f>SUMIFS(PE_Nifty!F:F,PE_Nifty!B:B,'Nifty Option Chain'!$K$3,PE_Nifty!A:A,$M$11)</f>
        <v>4849</v>
      </c>
      <c r="N12">
        <f>SUMIFS(PE_Nifty!F:F,PE_Nifty!B:B,'Nifty Option Chain'!$K$3,PE_Nifty!A:A,$N$11)</f>
        <v>-954</v>
      </c>
      <c r="O12">
        <f>SUMIFS(PE_Nifty!F:F,PE_Nifty!B:B,'Nifty Option Chain'!$K$3,PE_Nifty!A:A,$O$11)</f>
        <v>-183</v>
      </c>
      <c r="P12">
        <f>SUMIFS(PE_Nifty!F:F,PE_Nifty!B:B,'Nifty Option Chain'!$K$3,PE_Nifty!A:A,$P$11)</f>
        <v>1750</v>
      </c>
      <c r="Q12">
        <f>SUMIFS(PE_Nifty!F:F,PE_Nifty!B:B,'Nifty Option Chain'!$K$3,PE_Nifty!A:A,$Q$11)</f>
        <v>-99</v>
      </c>
      <c r="R12">
        <f>SUMIFS(PE_Nifty!F:F,PE_Nifty!B:B,'Nifty Option Chain'!$K$3,PE_Nifty!A:A,$R$11)</f>
        <v>-126</v>
      </c>
      <c r="S12">
        <f>SUMIFS(PE_Nifty!F:F,PE_Nifty!B:B,'Nifty Option Chain'!$K$3,PE_Nifty!A:A,$S$11)</f>
        <v>-75</v>
      </c>
      <c r="T12">
        <f>SUMIFS(PE_Nifty!F:F,PE_Nifty!B:B,'Nifty Option Chain'!$K$3,PE_Nifty!A:A,$T$11)</f>
        <v>17</v>
      </c>
      <c r="U12">
        <f>SUMIFS(PE_Nifty!F:F,PE_Nifty!B:B,'Nifty Option Chain'!$K$3,PE_Nifty!A:A,$U$11)</f>
        <v>82</v>
      </c>
    </row>
    <row r="13" hidden="1" spans="1:21">
      <c r="A13" t="s">
        <v>1224</v>
      </c>
      <c r="B13">
        <f>SUMIFS(PE_Nifty!E:E,PE_Nifty!B:B,'Nifty Option Chain'!$K$3,PE_Nifty!A:A,$B$11)</f>
        <v>71509</v>
      </c>
      <c r="C13">
        <f>SUMIFS(PE_Nifty!E:E,PE_Nifty!B:B,'Nifty Option Chain'!$K$3,PE_Nifty!A:A,$C$11)</f>
        <v>52050</v>
      </c>
      <c r="D13">
        <f>SUMIFS(PE_Nifty!E:E,PE_Nifty!B:B,'Nifty Option Chain'!$K$3,PE_Nifty!A:A,$D$11)</f>
        <v>178025</v>
      </c>
      <c r="E13">
        <f>SUMIFS(PE_Nifty!E:E,PE_Nifty!B:B,'Nifty Option Chain'!$K$3,PE_Nifty!A:A,$E$11)</f>
        <v>46015</v>
      </c>
      <c r="F13">
        <f>SUMIFS(PE_Nifty!E:E,PE_Nifty!B:B,'Nifty Option Chain'!$K$3,PE_Nifty!A:A,$F$11)</f>
        <v>118591</v>
      </c>
      <c r="G13">
        <f>SUMIFS(PE_Nifty!E:E,PE_Nifty!B:B,'Nifty Option Chain'!$K$3,PE_Nifty!A:A,$G$11)</f>
        <v>49940</v>
      </c>
      <c r="H13">
        <f>SUMIFS(PE_Nifty!E:E,PE_Nifty!B:B,'Nifty Option Chain'!$K$3,PE_Nifty!A:A,$H$11)</f>
        <v>136169</v>
      </c>
      <c r="I13">
        <f>SUMIFS(PE_Nifty!E:E,PE_Nifty!B:B,'Nifty Option Chain'!$K$3,PE_Nifty!A:A,$I$11)</f>
        <v>67784</v>
      </c>
      <c r="J13">
        <f>SUMIFS(PE_Nifty!E:E,PE_Nifty!B:B,'Nifty Option Chain'!$K$3,PE_Nifty!A:A,$J$11)</f>
        <v>133609</v>
      </c>
      <c r="K13">
        <f>SUMIFS(PE_Nifty!E:E,PE_Nifty!B:B,'Nifty Option Chain'!$K$3,PE_Nifty!A:A,$K$11)</f>
        <v>84230</v>
      </c>
      <c r="L13">
        <f>SUMIFS(PE_Nifty!E:E,PE_Nifty!B:B,'Nifty Option Chain'!$K$3,PE_Nifty!A:A,$L$11)</f>
        <v>89151</v>
      </c>
      <c r="M13">
        <f>SUMIFS(PE_Nifty!E:E,PE_Nifty!B:B,'Nifty Option Chain'!$K$3,PE_Nifty!A:A,$M$11)</f>
        <v>20049</v>
      </c>
      <c r="N13">
        <f>SUMIFS(PE_Nifty!E:E,PE_Nifty!B:B,'Nifty Option Chain'!$K$3,PE_Nifty!A:A,$N$11)</f>
        <v>35493</v>
      </c>
      <c r="O13">
        <f>SUMIFS(PE_Nifty!E:E,PE_Nifty!B:B,'Nifty Option Chain'!$K$3,PE_Nifty!A:A,$O$11)</f>
        <v>3709</v>
      </c>
      <c r="P13">
        <f>SUMIFS(PE_Nifty!E:E,PE_Nifty!B:B,'Nifty Option Chain'!$K$3,PE_Nifty!A:A,$P$11)</f>
        <v>6356</v>
      </c>
      <c r="Q13">
        <f>SUMIFS(PE_Nifty!E:E,PE_Nifty!B:B,'Nifty Option Chain'!$K$3,PE_Nifty!A:A,$Q$11)</f>
        <v>32579</v>
      </c>
      <c r="R13">
        <f>SUMIFS(PE_Nifty!E:E,PE_Nifty!B:B,'Nifty Option Chain'!$K$3,PE_Nifty!A:A,$R$11)</f>
        <v>35340</v>
      </c>
      <c r="S13">
        <f>SUMIFS(PE_Nifty!E:E,PE_Nifty!B:B,'Nifty Option Chain'!$K$3,PE_Nifty!A:A,$S$11)</f>
        <v>5980</v>
      </c>
      <c r="T13">
        <f>SUMIFS(PE_Nifty!E:E,PE_Nifty!B:B,'Nifty Option Chain'!$K$3,PE_Nifty!A:A,$T$11)</f>
        <v>16501</v>
      </c>
      <c r="U13">
        <f>SUMIFS(PE_Nifty!E:E,PE_Nifty!B:B,'Nifty Option Chain'!$K$3,PE_Nifty!A:A,$U$11)</f>
        <v>20226</v>
      </c>
    </row>
    <row r="14" hidden="1" spans="1:21">
      <c r="A14" t="s">
        <v>1225</v>
      </c>
      <c r="B14">
        <f>SUMIFS(PE_Nifty!H:H,PE_Nifty!B:B,'Nifty Option Chain'!$K$3,PE_Nifty!A:A,B11)</f>
        <v>903356</v>
      </c>
      <c r="C14">
        <f>SUMIFS(PE_Nifty!H:H,PE_Nifty!B:B,'Nifty Option Chain'!$K$3,PE_Nifty!A:A,$C$11)</f>
        <v>627051</v>
      </c>
      <c r="D14">
        <f>SUMIFS(PE_Nifty!H:H,PE_Nifty!B:B,'Nifty Option Chain'!$K$3,PE_Nifty!A:A,$D$11)</f>
        <v>1530913</v>
      </c>
      <c r="E14">
        <f>SUMIFS(PE_Nifty!H:H,PE_Nifty!B:B,'Nifty Option Chain'!$K$3,PE_Nifty!A:A,$E$11)</f>
        <v>733834</v>
      </c>
      <c r="F14">
        <f>SUMIFS(PE_Nifty!H:H,PE_Nifty!B:B,'Nifty Option Chain'!$K$3,PE_Nifty!A:A,$F$11)</f>
        <v>1381908</v>
      </c>
      <c r="G14">
        <f>SUMIFS(PE_Nifty!H:H,PE_Nifty!B:B,'Nifty Option Chain'!$K$3,PE_Nifty!A:A,$G$11)</f>
        <v>954161</v>
      </c>
      <c r="H14">
        <f>SUMIFS(PE_Nifty!H:H,PE_Nifty!B:B,'Nifty Option Chain'!$K$3,PE_Nifty!A:A,$H$11)</f>
        <v>1861913</v>
      </c>
      <c r="I14">
        <f>SUMIFS(PE_Nifty!H:H,PE_Nifty!B:B,'Nifty Option Chain'!$K$3,PE_Nifty!A:A,$I$11)</f>
        <v>1278115</v>
      </c>
      <c r="J14">
        <f>SUMIFS(PE_Nifty!H:H,PE_Nifty!B:B,'Nifty Option Chain'!$K$3,PE_Nifty!A:A,$J$11)</f>
        <v>2972340</v>
      </c>
      <c r="K14">
        <f>SUMIFS(PE_Nifty!H:H,PE_Nifty!B:B,'Nifty Option Chain'!$K$3,PE_Nifty!A:A,$K$11)</f>
        <v>2310364</v>
      </c>
      <c r="L14">
        <f>SUMIFS(PE_Nifty!H:H,PE_Nifty!B:B,'Nifty Option Chain'!$K$3,PE_Nifty!A:A,$L$11)</f>
        <v>2766399</v>
      </c>
      <c r="M14">
        <f>SUMIFS(PE_Nifty!H:H,PE_Nifty!B:B,'Nifty Option Chain'!$K$3,PE_Nifty!A:A,$M$11)</f>
        <v>567348</v>
      </c>
      <c r="N14">
        <f>SUMIFS(PE_Nifty!H:H,PE_Nifty!B:B,'Nifty Option Chain'!$K$3,PE_Nifty!A:A,$N$11)</f>
        <v>714449</v>
      </c>
      <c r="O14">
        <f>SUMIFS(PE_Nifty!H:H,PE_Nifty!B:B,'Nifty Option Chain'!$K$3,PE_Nifty!A:A,$O$11)</f>
        <v>113599</v>
      </c>
      <c r="P14">
        <f>SUMIFS(PE_Nifty!H:H,PE_Nifty!B:B,'Nifty Option Chain'!$K$3,PE_Nifty!A:A,$P$11)</f>
        <v>114850</v>
      </c>
      <c r="Q14">
        <f>SUMIFS(PE_Nifty!H:H,PE_Nifty!B:B,'Nifty Option Chain'!$K$3,PE_Nifty!A:A,$Q$11)</f>
        <v>11458</v>
      </c>
      <c r="R14">
        <f>SUMIFS(PE_Nifty!H:H,PE_Nifty!B:B,'Nifty Option Chain'!$K$3,PE_Nifty!A:A,$R$11)</f>
        <v>15531</v>
      </c>
      <c r="S14">
        <f>SUMIFS(PE_Nifty!H:H,PE_Nifty!B:B,'Nifty Option Chain'!$K$3,PE_Nifty!A:A,$S$11)</f>
        <v>1810</v>
      </c>
      <c r="T14">
        <f>SUMIFS(PE_Nifty!H:H,PE_Nifty!B:B,'Nifty Option Chain'!$K$3,PE_Nifty!A:A,$T$11)</f>
        <v>4766</v>
      </c>
      <c r="U14">
        <f>SUMIFS(PE_Nifty!H:H,PE_Nifty!B:B,'Nifty Option Chain'!$K$3,PE_Nifty!A:A,$U$11)</f>
        <v>3170</v>
      </c>
    </row>
    <row r="20" spans="16:79"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</row>
    <row r="22" spans="1:1">
      <c r="A22" s="24"/>
    </row>
    <row r="23" spans="1:2">
      <c r="A23" s="24"/>
      <c r="B23">
        <f>SUMIFS(CE_Nifty!27:27,CE_Nifty!23:23,'Nifty Option Chain'!$K$3,CE_Nifty!22:22,$C$4)</f>
        <v>0</v>
      </c>
    </row>
    <row r="24" spans="1:2">
      <c r="A24" s="24">
        <f t="shared" ref="A22:A31" si="4">A25-50</f>
        <v>-400</v>
      </c>
      <c r="B24">
        <f>SUMIFS(CE_Nifty!27:27,CE_Nifty!23:23,'Nifty Option Chain'!$K$3,CE_Nifty!22:22,$D$4)</f>
        <v>0</v>
      </c>
    </row>
    <row r="25" spans="1:2">
      <c r="A25" s="24">
        <f t="shared" si="4"/>
        <v>-350</v>
      </c>
      <c r="B25">
        <f>SUMIFS(CE_Nifty!27:27,CE_Nifty!23:23,'Nifty Option Chain'!$K$3,CE_Nifty!22:22,$E$4)</f>
        <v>0</v>
      </c>
    </row>
    <row r="26" spans="1:2">
      <c r="A26" s="24">
        <f t="shared" si="4"/>
        <v>-300</v>
      </c>
      <c r="B26">
        <f>SUMIFS(CE_Nifty!27:27,CE_Nifty!23:23,'Nifty Option Chain'!$K$3,CE_Nifty!22:22,$F$4)</f>
        <v>0</v>
      </c>
    </row>
    <row r="27" spans="1:2">
      <c r="A27" s="24">
        <f t="shared" si="4"/>
        <v>-250</v>
      </c>
      <c r="B27">
        <f>SUMIFS(CE_Nifty!27:27,CE_Nifty!23:23,'Nifty Option Chain'!$K$3,CE_Nifty!22:22,$G$4)</f>
        <v>0</v>
      </c>
    </row>
    <row r="28" spans="1:2">
      <c r="A28" s="24">
        <f t="shared" si="4"/>
        <v>-200</v>
      </c>
      <c r="B28">
        <f>SUMIFS(CE_Nifty!27:27,CE_Nifty!23:23,'Nifty Option Chain'!$K$3,CE_Nifty!22:22,$H$4)</f>
        <v>0</v>
      </c>
    </row>
    <row r="29" spans="1:2">
      <c r="A29" s="24">
        <f t="shared" si="4"/>
        <v>-150</v>
      </c>
      <c r="B29">
        <f>SUMIFS(CE_Nifty!27:27,CE_Nifty!23:23,'Nifty Option Chain'!$K$3,CE_Nifty!22:22,$I$4)</f>
        <v>0</v>
      </c>
    </row>
    <row r="30" spans="1:2">
      <c r="A30" s="24">
        <f t="shared" si="4"/>
        <v>-100</v>
      </c>
      <c r="B30">
        <f>SUMIFS(CE_Nifty!27:27,CE_Nifty!23:23,'Nifty Option Chain'!$K$3,CE_Nifty!22:22,$J$4)</f>
        <v>0</v>
      </c>
    </row>
    <row r="31" spans="1:2">
      <c r="A31" s="24">
        <f t="shared" si="4"/>
        <v>-50</v>
      </c>
      <c r="B31">
        <f>SUMIFS(CE_Nifty!27:27,CE_Nifty!23:23,'Nifty Option Chain'!$K$3,CE_Nifty!22:22,$K$4)</f>
        <v>0</v>
      </c>
    </row>
    <row r="32" spans="1:2">
      <c r="A32" s="26">
        <f>'Nifty Option Chain'!M31</f>
        <v>0</v>
      </c>
      <c r="B32">
        <f>SUMIFS(CE_Nifty!27:27,CE_Nifty!23:23,'Nifty Option Chain'!$K$3,CE_Nifty!22:22,$L$4)</f>
        <v>0</v>
      </c>
    </row>
    <row r="33" spans="1:2">
      <c r="A33" s="27">
        <f t="shared" ref="A33:A41" si="5">A32+50</f>
        <v>50</v>
      </c>
      <c r="B33">
        <f>SUMIFS(CE_Nifty!27:27,CE_Nifty!23:23,'Nifty Option Chain'!$K$3,CE_Nifty!22:22,$M$4)</f>
        <v>0</v>
      </c>
    </row>
    <row r="34" spans="1:2">
      <c r="A34" s="27">
        <f t="shared" si="5"/>
        <v>100</v>
      </c>
      <c r="B34">
        <f>SUMIFS(CE_Nifty!27:27,CE_Nifty!23:23,'Nifty Option Chain'!$K$3,CE_Nifty!22:22,$N$4)</f>
        <v>0</v>
      </c>
    </row>
    <row r="35" spans="1:2">
      <c r="A35" s="27">
        <f t="shared" si="5"/>
        <v>150</v>
      </c>
      <c r="B35">
        <f>SUMIFS(CE_Nifty!27:27,CE_Nifty!23:23,'Nifty Option Chain'!$K$3,CE_Nifty!22:22,$O$4)</f>
        <v>0</v>
      </c>
    </row>
    <row r="36" spans="1:2">
      <c r="A36" s="27">
        <f t="shared" si="5"/>
        <v>200</v>
      </c>
      <c r="B36">
        <f>SUMIFS(CE_Nifty!27:27,CE_Nifty!23:23,'Nifty Option Chain'!$K$3,CE_Nifty!22:22,$P$4)</f>
        <v>0</v>
      </c>
    </row>
    <row r="37" spans="1:2">
      <c r="A37" s="27">
        <f t="shared" si="5"/>
        <v>250</v>
      </c>
      <c r="B37">
        <f>SUMIFS(CE_Nifty!27:27,CE_Nifty!23:23,'Nifty Option Chain'!$K$3,CE_Nifty!22:22,$Q$4)</f>
        <v>0</v>
      </c>
    </row>
    <row r="38" spans="1:2">
      <c r="A38" s="27">
        <f t="shared" si="5"/>
        <v>300</v>
      </c>
      <c r="B38">
        <f>SUMIFS(CE_Nifty!27:27,CE_Nifty!23:23,'Nifty Option Chain'!$K$3,CE_Nifty!22:22,$R$4)</f>
        <v>0</v>
      </c>
    </row>
    <row r="39" spans="1:2">
      <c r="A39" s="27">
        <f t="shared" si="5"/>
        <v>350</v>
      </c>
      <c r="B39">
        <f>SUMIFS(CE_Nifty!27:27,CE_Nifty!23:23,'Nifty Option Chain'!$K$3,CE_Nifty!22:22,$S$4)</f>
        <v>0</v>
      </c>
    </row>
    <row r="40" spans="1:2">
      <c r="A40" s="27">
        <f t="shared" si="5"/>
        <v>400</v>
      </c>
      <c r="B40">
        <f>SUMIFS(CE_Nifty!27:27,CE_Nifty!23:23,'Nifty Option Chain'!$K$3,CE_Nifty!22:22,$T$4)</f>
        <v>0</v>
      </c>
    </row>
    <row r="41" spans="1:2">
      <c r="A41" s="27">
        <f t="shared" si="5"/>
        <v>450</v>
      </c>
      <c r="B41">
        <f>SUMIFS(CE_Nifty!27:27,CE_Nifty!23:23,'Nifty Option Chain'!$K$3,CE_Nifty!22:22,$U$4)</f>
        <v>0</v>
      </c>
    </row>
  </sheetData>
  <mergeCells count="16">
    <mergeCell ref="P20:S20"/>
    <mergeCell ref="T20:W20"/>
    <mergeCell ref="X20:AA20"/>
    <mergeCell ref="AB20:AE20"/>
    <mergeCell ref="AF20:AI20"/>
    <mergeCell ref="AJ20:AM20"/>
    <mergeCell ref="AN20:AQ20"/>
    <mergeCell ref="AR20:AU20"/>
    <mergeCell ref="AV20:AY20"/>
    <mergeCell ref="AZ20:BC20"/>
    <mergeCell ref="BD20:BG20"/>
    <mergeCell ref="BH20:BK20"/>
    <mergeCell ref="BL20:BO20"/>
    <mergeCell ref="BP20:BS20"/>
    <mergeCell ref="BT20:BW20"/>
    <mergeCell ref="BX20:CA2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AO380"/>
  <sheetViews>
    <sheetView workbookViewId="0">
      <selection activeCell="C4" sqref="C4"/>
    </sheetView>
  </sheetViews>
  <sheetFormatPr defaultColWidth="9" defaultRowHeight="14.4"/>
  <sheetData>
    <row r="1" spans="1:41">
      <c r="A1" t="s">
        <v>1200</v>
      </c>
      <c r="B1" s="14">
        <v>16850</v>
      </c>
      <c r="C1" s="14"/>
      <c r="D1" s="15">
        <f>B1+50</f>
        <v>16900</v>
      </c>
      <c r="E1" s="15"/>
      <c r="F1" s="14">
        <f>D1+50</f>
        <v>16950</v>
      </c>
      <c r="G1" s="14"/>
      <c r="H1" s="15">
        <f>F1+50</f>
        <v>17000</v>
      </c>
      <c r="I1" s="15"/>
      <c r="J1" s="14">
        <f>H1+50</f>
        <v>17050</v>
      </c>
      <c r="K1" s="14"/>
      <c r="L1" s="15">
        <f>J1+50</f>
        <v>17100</v>
      </c>
      <c r="M1" s="15"/>
      <c r="N1" s="14">
        <f>L1+50</f>
        <v>17150</v>
      </c>
      <c r="O1" s="14"/>
      <c r="P1" s="15">
        <f>N1+50</f>
        <v>17200</v>
      </c>
      <c r="Q1" s="15"/>
      <c r="R1" s="14">
        <f>P1+50</f>
        <v>17250</v>
      </c>
      <c r="S1" s="14"/>
      <c r="T1" s="15">
        <f>R1+50</f>
        <v>17300</v>
      </c>
      <c r="U1" s="15"/>
      <c r="V1" s="22">
        <f>T1+50</f>
        <v>17350</v>
      </c>
      <c r="W1" s="22"/>
      <c r="X1" s="15">
        <f>V1+50</f>
        <v>17400</v>
      </c>
      <c r="Y1" s="15"/>
      <c r="Z1" s="14">
        <f>X1+50</f>
        <v>17450</v>
      </c>
      <c r="AA1" s="14"/>
      <c r="AB1" s="15">
        <f>Z1+50</f>
        <v>17500</v>
      </c>
      <c r="AC1" s="15"/>
      <c r="AD1" s="14">
        <f>AB1+50</f>
        <v>17550</v>
      </c>
      <c r="AE1" s="14"/>
      <c r="AF1" s="15">
        <f>AD1+50</f>
        <v>17600</v>
      </c>
      <c r="AG1" s="15"/>
      <c r="AH1" s="14">
        <f>AF1+50</f>
        <v>17650</v>
      </c>
      <c r="AI1" s="14"/>
      <c r="AJ1" s="15">
        <f>AH1+50</f>
        <v>17700</v>
      </c>
      <c r="AK1" s="15"/>
      <c r="AL1" s="14">
        <f>AJ1+50</f>
        <v>17750</v>
      </c>
      <c r="AM1" s="14"/>
      <c r="AN1" s="15">
        <f>AL1+50</f>
        <v>17800</v>
      </c>
      <c r="AO1" s="15"/>
    </row>
    <row r="2" spans="1:41">
      <c r="A2" s="16" t="s">
        <v>1195</v>
      </c>
      <c r="B2" s="17" t="s">
        <v>1227</v>
      </c>
      <c r="C2" s="18" t="s">
        <v>1228</v>
      </c>
      <c r="D2" s="17" t="s">
        <v>1227</v>
      </c>
      <c r="E2" s="18" t="s">
        <v>1228</v>
      </c>
      <c r="F2" s="19" t="s">
        <v>1227</v>
      </c>
      <c r="G2" s="18" t="s">
        <v>1228</v>
      </c>
      <c r="H2" s="17" t="s">
        <v>1227</v>
      </c>
      <c r="I2" s="18" t="s">
        <v>1228</v>
      </c>
      <c r="J2" s="17" t="s">
        <v>1227</v>
      </c>
      <c r="K2" s="18" t="s">
        <v>1228</v>
      </c>
      <c r="L2" s="17" t="s">
        <v>1227</v>
      </c>
      <c r="M2" s="18" t="s">
        <v>1228</v>
      </c>
      <c r="N2" s="17" t="s">
        <v>1227</v>
      </c>
      <c r="O2" s="18" t="s">
        <v>1228</v>
      </c>
      <c r="P2" s="17" t="s">
        <v>1227</v>
      </c>
      <c r="Q2" s="18" t="s">
        <v>1228</v>
      </c>
      <c r="R2" s="17" t="s">
        <v>1227</v>
      </c>
      <c r="S2" s="18" t="s">
        <v>1228</v>
      </c>
      <c r="T2" s="17" t="s">
        <v>1227</v>
      </c>
      <c r="U2" s="18" t="s">
        <v>1228</v>
      </c>
      <c r="V2" s="17" t="s">
        <v>1227</v>
      </c>
      <c r="W2" s="18" t="s">
        <v>1228</v>
      </c>
      <c r="X2" s="17" t="s">
        <v>1227</v>
      </c>
      <c r="Y2" s="18" t="s">
        <v>1228</v>
      </c>
      <c r="Z2" s="17" t="s">
        <v>1227</v>
      </c>
      <c r="AA2" s="18" t="s">
        <v>1228</v>
      </c>
      <c r="AB2" s="17" t="s">
        <v>1227</v>
      </c>
      <c r="AC2" s="18" t="s">
        <v>1228</v>
      </c>
      <c r="AD2" s="17" t="s">
        <v>1227</v>
      </c>
      <c r="AE2" s="18" t="s">
        <v>1228</v>
      </c>
      <c r="AF2" s="17" t="s">
        <v>1227</v>
      </c>
      <c r="AG2" s="18" t="s">
        <v>1228</v>
      </c>
      <c r="AH2" s="17" t="s">
        <v>1227</v>
      </c>
      <c r="AI2" s="18" t="s">
        <v>1228</v>
      </c>
      <c r="AJ2" s="17" t="s">
        <v>1227</v>
      </c>
      <c r="AK2" s="18" t="s">
        <v>1228</v>
      </c>
      <c r="AL2" s="17" t="s">
        <v>1227</v>
      </c>
      <c r="AM2" s="18" t="s">
        <v>1228</v>
      </c>
      <c r="AN2" s="17" t="s">
        <v>1227</v>
      </c>
      <c r="AO2" s="18" t="s">
        <v>1228</v>
      </c>
    </row>
    <row r="3" spans="1:41">
      <c r="A3" s="20">
        <v>45019.3916041667</v>
      </c>
      <c r="B3" s="21">
        <v>-11</v>
      </c>
      <c r="C3" s="21">
        <v>518</v>
      </c>
      <c r="D3" s="21">
        <v>-45</v>
      </c>
      <c r="E3" s="21">
        <v>2360</v>
      </c>
      <c r="F3" s="21">
        <v>-21</v>
      </c>
      <c r="G3" s="21">
        <v>1890</v>
      </c>
      <c r="H3" s="21">
        <v>-1401</v>
      </c>
      <c r="I3" s="21">
        <v>215</v>
      </c>
      <c r="J3" s="21">
        <v>-257</v>
      </c>
      <c r="K3" s="21">
        <v>-400</v>
      </c>
      <c r="L3" s="21">
        <v>-613</v>
      </c>
      <c r="M3" s="21">
        <v>841</v>
      </c>
      <c r="N3" s="21">
        <v>-951</v>
      </c>
      <c r="O3" s="21">
        <v>1878</v>
      </c>
      <c r="P3" s="21">
        <v>236</v>
      </c>
      <c r="Q3" s="21">
        <v>3421</v>
      </c>
      <c r="R3" s="21">
        <v>171</v>
      </c>
      <c r="S3" s="21">
        <v>3514</v>
      </c>
      <c r="T3" s="21">
        <v>10796</v>
      </c>
      <c r="U3" s="21">
        <v>11333</v>
      </c>
      <c r="V3" s="21">
        <v>4838</v>
      </c>
      <c r="W3" s="21">
        <v>10894</v>
      </c>
      <c r="X3" s="21">
        <v>39586</v>
      </c>
      <c r="Y3" s="21">
        <v>40116</v>
      </c>
      <c r="Z3" s="21">
        <v>13951</v>
      </c>
      <c r="AA3" s="21">
        <v>5276</v>
      </c>
      <c r="AB3" s="21">
        <v>17120</v>
      </c>
      <c r="AC3" s="21">
        <v>5414</v>
      </c>
      <c r="AD3" s="21">
        <v>6647</v>
      </c>
      <c r="AE3" s="21">
        <v>-174</v>
      </c>
      <c r="AF3" s="21">
        <v>-2053</v>
      </c>
      <c r="AG3" s="21">
        <v>747</v>
      </c>
      <c r="AH3" s="21">
        <v>7164</v>
      </c>
      <c r="AI3" s="21">
        <v>646</v>
      </c>
      <c r="AJ3" s="21">
        <v>7392</v>
      </c>
      <c r="AK3" s="21">
        <v>192</v>
      </c>
      <c r="AL3" s="21">
        <v>1437</v>
      </c>
      <c r="AM3" s="21">
        <v>4</v>
      </c>
      <c r="AN3" s="21">
        <v>2539</v>
      </c>
      <c r="AO3" s="21">
        <v>30</v>
      </c>
    </row>
    <row r="4" spans="1:41">
      <c r="A4" s="20">
        <v>45019.392241088</v>
      </c>
      <c r="B4" s="21">
        <v>-11</v>
      </c>
      <c r="C4" s="21">
        <v>518</v>
      </c>
      <c r="D4" s="21">
        <v>-45</v>
      </c>
      <c r="E4" s="21">
        <v>2360</v>
      </c>
      <c r="F4" s="21">
        <v>-21</v>
      </c>
      <c r="G4" s="21">
        <v>1890</v>
      </c>
      <c r="H4" s="21">
        <v>-1401</v>
      </c>
      <c r="I4" s="21">
        <v>215</v>
      </c>
      <c r="J4" s="21">
        <v>-257</v>
      </c>
      <c r="K4" s="21">
        <v>-400</v>
      </c>
      <c r="L4" s="21">
        <v>-613</v>
      </c>
      <c r="M4" s="21">
        <v>841</v>
      </c>
      <c r="N4" s="21">
        <v>-951</v>
      </c>
      <c r="O4" s="21">
        <v>1878</v>
      </c>
      <c r="P4" s="21">
        <v>236</v>
      </c>
      <c r="Q4" s="21">
        <v>3421</v>
      </c>
      <c r="R4" s="21">
        <v>171</v>
      </c>
      <c r="S4" s="21">
        <v>3514</v>
      </c>
      <c r="T4" s="21">
        <v>10796</v>
      </c>
      <c r="U4" s="21">
        <v>11333</v>
      </c>
      <c r="V4" s="21">
        <v>4838</v>
      </c>
      <c r="W4" s="21">
        <v>10894</v>
      </c>
      <c r="X4" s="21">
        <v>39586</v>
      </c>
      <c r="Y4" s="21">
        <v>40116</v>
      </c>
      <c r="Z4" s="21">
        <v>13951</v>
      </c>
      <c r="AA4" s="21">
        <v>5276</v>
      </c>
      <c r="AB4" s="21">
        <v>17120</v>
      </c>
      <c r="AC4" s="21">
        <v>5414</v>
      </c>
      <c r="AD4" s="21">
        <v>6647</v>
      </c>
      <c r="AE4" s="21">
        <v>-174</v>
      </c>
      <c r="AF4" s="21">
        <v>-2053</v>
      </c>
      <c r="AG4" s="21">
        <v>747</v>
      </c>
      <c r="AH4" s="21">
        <v>7164</v>
      </c>
      <c r="AI4" s="21">
        <v>646</v>
      </c>
      <c r="AJ4" s="21">
        <v>7392</v>
      </c>
      <c r="AK4" s="21">
        <v>192</v>
      </c>
      <c r="AL4" s="21">
        <v>1437</v>
      </c>
      <c r="AM4" s="21">
        <v>4</v>
      </c>
      <c r="AN4" s="21">
        <v>2539</v>
      </c>
      <c r="AO4" s="21">
        <v>30</v>
      </c>
    </row>
    <row r="5" spans="1:41">
      <c r="A5" s="20">
        <v>45019.3930211806</v>
      </c>
      <c r="B5" s="21">
        <v>-11</v>
      </c>
      <c r="C5" s="21">
        <v>518</v>
      </c>
      <c r="D5" s="21">
        <v>-45</v>
      </c>
      <c r="E5" s="21">
        <v>2360</v>
      </c>
      <c r="F5" s="21">
        <v>-21</v>
      </c>
      <c r="G5" s="21">
        <v>1890</v>
      </c>
      <c r="H5" s="21">
        <v>-1401</v>
      </c>
      <c r="I5" s="21">
        <v>215</v>
      </c>
      <c r="J5" s="21">
        <v>-257</v>
      </c>
      <c r="K5" s="21">
        <v>-400</v>
      </c>
      <c r="L5" s="21">
        <v>-613</v>
      </c>
      <c r="M5" s="21">
        <v>841</v>
      </c>
      <c r="N5" s="21">
        <v>-951</v>
      </c>
      <c r="O5" s="21">
        <v>1878</v>
      </c>
      <c r="P5" s="21">
        <v>236</v>
      </c>
      <c r="Q5" s="21">
        <v>3421</v>
      </c>
      <c r="R5" s="21">
        <v>171</v>
      </c>
      <c r="S5" s="21">
        <v>3514</v>
      </c>
      <c r="T5" s="21">
        <v>10796</v>
      </c>
      <c r="U5" s="21">
        <v>11333</v>
      </c>
      <c r="V5" s="21">
        <v>4838</v>
      </c>
      <c r="W5" s="21">
        <v>10894</v>
      </c>
      <c r="X5" s="21">
        <v>39586</v>
      </c>
      <c r="Y5" s="21">
        <v>40116</v>
      </c>
      <c r="Z5" s="21">
        <v>13951</v>
      </c>
      <c r="AA5" s="21">
        <v>5276</v>
      </c>
      <c r="AB5" s="21">
        <v>17120</v>
      </c>
      <c r="AC5" s="21">
        <v>5414</v>
      </c>
      <c r="AD5" s="21">
        <v>6647</v>
      </c>
      <c r="AE5" s="21">
        <v>-174</v>
      </c>
      <c r="AF5" s="21">
        <v>-2053</v>
      </c>
      <c r="AG5" s="21">
        <v>747</v>
      </c>
      <c r="AH5" s="21">
        <v>7164</v>
      </c>
      <c r="AI5" s="21">
        <v>646</v>
      </c>
      <c r="AJ5" s="21">
        <v>7392</v>
      </c>
      <c r="AK5" s="21">
        <v>192</v>
      </c>
      <c r="AL5" s="21">
        <v>1437</v>
      </c>
      <c r="AM5" s="21">
        <v>4</v>
      </c>
      <c r="AN5" s="21">
        <v>2539</v>
      </c>
      <c r="AO5" s="21">
        <v>30</v>
      </c>
    </row>
    <row r="6" spans="1:41">
      <c r="A6" s="20">
        <v>45019.3936655093</v>
      </c>
      <c r="B6" s="21">
        <v>-42</v>
      </c>
      <c r="C6" s="21">
        <v>6254</v>
      </c>
      <c r="D6" s="21">
        <v>-25</v>
      </c>
      <c r="E6" s="21">
        <v>2605</v>
      </c>
      <c r="F6" s="21">
        <v>-1378</v>
      </c>
      <c r="G6" s="21">
        <v>683</v>
      </c>
      <c r="H6" s="21">
        <v>-272</v>
      </c>
      <c r="I6" s="21">
        <v>-1660</v>
      </c>
      <c r="J6" s="21">
        <v>-654</v>
      </c>
      <c r="K6" s="21">
        <v>2639</v>
      </c>
      <c r="L6" s="21">
        <v>-898</v>
      </c>
      <c r="M6" s="21">
        <v>3114</v>
      </c>
      <c r="N6" s="21">
        <v>920</v>
      </c>
      <c r="O6" s="21">
        <v>5012</v>
      </c>
      <c r="P6" s="21">
        <v>764</v>
      </c>
      <c r="Q6" s="21">
        <v>8208</v>
      </c>
      <c r="R6" s="21">
        <v>14295</v>
      </c>
      <c r="S6" s="21">
        <v>13074</v>
      </c>
      <c r="T6" s="21">
        <v>8944</v>
      </c>
      <c r="U6" s="21">
        <v>16903</v>
      </c>
      <c r="V6" s="21">
        <v>52209</v>
      </c>
      <c r="W6" s="21">
        <v>44864</v>
      </c>
      <c r="X6" s="21">
        <v>17976</v>
      </c>
      <c r="Y6" s="21">
        <v>6165</v>
      </c>
      <c r="Z6" s="21">
        <v>26796</v>
      </c>
      <c r="AA6" s="21">
        <v>6498</v>
      </c>
      <c r="AB6" s="21">
        <v>6852</v>
      </c>
      <c r="AC6" s="21">
        <v>163</v>
      </c>
      <c r="AD6" s="21">
        <v>-3980</v>
      </c>
      <c r="AE6" s="21">
        <v>772</v>
      </c>
      <c r="AF6" s="21">
        <v>12230</v>
      </c>
      <c r="AG6" s="21">
        <v>641</v>
      </c>
      <c r="AH6" s="21">
        <v>8698</v>
      </c>
      <c r="AI6" s="21">
        <v>79</v>
      </c>
      <c r="AJ6" s="21">
        <v>3893</v>
      </c>
      <c r="AK6" s="21">
        <v>14</v>
      </c>
      <c r="AL6" s="21">
        <v>4963</v>
      </c>
      <c r="AM6" s="21">
        <v>50</v>
      </c>
      <c r="AN6" s="21">
        <v>3799</v>
      </c>
      <c r="AO6" s="21">
        <v>201</v>
      </c>
    </row>
    <row r="7" spans="1:41">
      <c r="A7" s="20">
        <v>45019.3944570602</v>
      </c>
      <c r="B7" s="21">
        <v>-42</v>
      </c>
      <c r="C7" s="21">
        <v>6254</v>
      </c>
      <c r="D7" s="21">
        <v>-25</v>
      </c>
      <c r="E7" s="21">
        <v>2605</v>
      </c>
      <c r="F7" s="21">
        <v>-1378</v>
      </c>
      <c r="G7" s="21">
        <v>683</v>
      </c>
      <c r="H7" s="21">
        <v>-328</v>
      </c>
      <c r="I7" s="21">
        <v>-1660</v>
      </c>
      <c r="J7" s="21">
        <v>-654</v>
      </c>
      <c r="K7" s="21">
        <v>2639</v>
      </c>
      <c r="L7" s="21">
        <v>-898</v>
      </c>
      <c r="M7" s="21">
        <v>3114</v>
      </c>
      <c r="N7" s="21">
        <v>1278</v>
      </c>
      <c r="O7" s="21">
        <v>5012</v>
      </c>
      <c r="P7" s="21">
        <v>764</v>
      </c>
      <c r="Q7" s="21">
        <v>8208</v>
      </c>
      <c r="R7" s="21">
        <v>14295</v>
      </c>
      <c r="S7" s="21">
        <v>13074</v>
      </c>
      <c r="T7" s="21">
        <v>8944</v>
      </c>
      <c r="U7" s="21">
        <v>16903</v>
      </c>
      <c r="V7" s="21">
        <v>52209</v>
      </c>
      <c r="W7" s="21">
        <v>44864</v>
      </c>
      <c r="X7" s="21">
        <v>17976</v>
      </c>
      <c r="Y7" s="21">
        <v>6165</v>
      </c>
      <c r="Z7" s="21">
        <v>26796</v>
      </c>
      <c r="AA7" s="21">
        <v>6498</v>
      </c>
      <c r="AB7" s="21">
        <v>6852</v>
      </c>
      <c r="AC7" s="21">
        <v>163</v>
      </c>
      <c r="AD7" s="21">
        <v>-3980</v>
      </c>
      <c r="AE7" s="21">
        <v>772</v>
      </c>
      <c r="AF7" s="21">
        <v>12230</v>
      </c>
      <c r="AG7" s="21">
        <v>641</v>
      </c>
      <c r="AH7" s="21">
        <v>8698</v>
      </c>
      <c r="AI7" s="21">
        <v>79</v>
      </c>
      <c r="AJ7" s="21">
        <v>3893</v>
      </c>
      <c r="AK7" s="21">
        <v>14</v>
      </c>
      <c r="AL7" s="21">
        <v>6131</v>
      </c>
      <c r="AM7" s="21">
        <v>50</v>
      </c>
      <c r="AN7" s="21">
        <v>3799</v>
      </c>
      <c r="AO7" s="21">
        <v>201</v>
      </c>
    </row>
    <row r="8" spans="1:41">
      <c r="A8" s="20">
        <v>45019.395122338</v>
      </c>
      <c r="B8" s="21">
        <v>-9</v>
      </c>
      <c r="C8" s="21">
        <v>175</v>
      </c>
      <c r="D8" s="21">
        <v>-42</v>
      </c>
      <c r="E8" s="21">
        <v>6254</v>
      </c>
      <c r="F8" s="21">
        <v>-25</v>
      </c>
      <c r="G8" s="21">
        <v>2605</v>
      </c>
      <c r="H8" s="21">
        <v>-1294</v>
      </c>
      <c r="I8" s="21">
        <v>2963</v>
      </c>
      <c r="J8" s="21">
        <v>-328</v>
      </c>
      <c r="K8" s="21">
        <v>-604</v>
      </c>
      <c r="L8" s="21">
        <v>-833</v>
      </c>
      <c r="M8" s="21">
        <v>2743</v>
      </c>
      <c r="N8" s="21">
        <v>-948</v>
      </c>
      <c r="O8" s="21">
        <v>3917</v>
      </c>
      <c r="P8" s="21">
        <v>1278</v>
      </c>
      <c r="Q8" s="21">
        <v>6042</v>
      </c>
      <c r="R8" s="21">
        <v>178</v>
      </c>
      <c r="S8" s="21">
        <v>8208</v>
      </c>
      <c r="T8" s="21">
        <v>15929</v>
      </c>
      <c r="U8" s="21">
        <v>13074</v>
      </c>
      <c r="V8" s="21">
        <v>10993</v>
      </c>
      <c r="W8" s="21">
        <v>16903</v>
      </c>
      <c r="X8" s="21">
        <v>60658</v>
      </c>
      <c r="Y8" s="21">
        <v>44864</v>
      </c>
      <c r="Z8" s="21">
        <v>20743</v>
      </c>
      <c r="AA8" s="21">
        <v>6165</v>
      </c>
      <c r="AB8" s="21">
        <v>29876</v>
      </c>
      <c r="AC8" s="21">
        <v>6498</v>
      </c>
      <c r="AD8" s="21">
        <v>7425</v>
      </c>
      <c r="AE8" s="21">
        <v>255</v>
      </c>
      <c r="AF8" s="21">
        <v>-1527</v>
      </c>
      <c r="AG8" s="21">
        <v>749</v>
      </c>
      <c r="AH8" s="21">
        <v>15699</v>
      </c>
      <c r="AI8" s="21">
        <v>641</v>
      </c>
      <c r="AJ8" s="21">
        <v>9074</v>
      </c>
      <c r="AK8" s="21">
        <v>79</v>
      </c>
      <c r="AL8" s="21">
        <v>4566</v>
      </c>
      <c r="AM8" s="21">
        <v>14</v>
      </c>
      <c r="AN8" s="21">
        <v>6131</v>
      </c>
      <c r="AO8" s="21">
        <v>50</v>
      </c>
    </row>
    <row r="9" spans="1:41">
      <c r="A9" s="20">
        <v>45019.3958820602</v>
      </c>
      <c r="B9" s="21">
        <v>-8</v>
      </c>
      <c r="C9" s="21">
        <v>-875</v>
      </c>
      <c r="D9" s="21">
        <v>-50</v>
      </c>
      <c r="E9" s="21">
        <v>8186</v>
      </c>
      <c r="F9" s="21">
        <v>-40</v>
      </c>
      <c r="G9" s="21">
        <v>5124</v>
      </c>
      <c r="H9" s="21">
        <v>-1294</v>
      </c>
      <c r="I9" s="21">
        <v>2963</v>
      </c>
      <c r="J9" s="21">
        <v>-328</v>
      </c>
      <c r="K9" s="21">
        <v>-604</v>
      </c>
      <c r="L9" s="21">
        <v>-833</v>
      </c>
      <c r="M9" s="21">
        <v>2743</v>
      </c>
      <c r="N9" s="21">
        <v>-948</v>
      </c>
      <c r="O9" s="21">
        <v>3917</v>
      </c>
      <c r="P9" s="21">
        <v>1278</v>
      </c>
      <c r="Q9" s="21">
        <v>6042</v>
      </c>
      <c r="R9" s="21">
        <v>178</v>
      </c>
      <c r="S9" s="21">
        <v>9781</v>
      </c>
      <c r="T9" s="21">
        <v>15929</v>
      </c>
      <c r="U9" s="21">
        <v>17023</v>
      </c>
      <c r="V9" s="21">
        <v>10993</v>
      </c>
      <c r="W9" s="21">
        <v>20504</v>
      </c>
      <c r="X9" s="21">
        <v>60658</v>
      </c>
      <c r="Y9" s="21">
        <v>49100</v>
      </c>
      <c r="Z9" s="21">
        <v>20743</v>
      </c>
      <c r="AA9" s="21">
        <v>7233</v>
      </c>
      <c r="AB9" s="21">
        <v>29876</v>
      </c>
      <c r="AC9" s="21">
        <v>7958</v>
      </c>
      <c r="AD9" s="21">
        <v>7425</v>
      </c>
      <c r="AE9" s="21">
        <v>255</v>
      </c>
      <c r="AF9" s="21">
        <v>-1527</v>
      </c>
      <c r="AG9" s="21">
        <v>749</v>
      </c>
      <c r="AH9" s="21">
        <v>15699</v>
      </c>
      <c r="AI9" s="21">
        <v>660</v>
      </c>
      <c r="AJ9" s="21">
        <v>9074</v>
      </c>
      <c r="AK9" s="21">
        <v>171</v>
      </c>
      <c r="AL9" s="21">
        <v>4566</v>
      </c>
      <c r="AM9" s="21">
        <v>5</v>
      </c>
      <c r="AN9" s="21">
        <v>6131</v>
      </c>
      <c r="AO9" s="21">
        <v>60</v>
      </c>
    </row>
    <row r="10" spans="1:41">
      <c r="A10" s="20">
        <v>45019.3965989583</v>
      </c>
      <c r="B10" s="21">
        <v>-8</v>
      </c>
      <c r="C10" s="21">
        <v>-875</v>
      </c>
      <c r="D10" s="21">
        <v>-50</v>
      </c>
      <c r="E10" s="21">
        <v>8186</v>
      </c>
      <c r="F10" s="21">
        <v>-40</v>
      </c>
      <c r="G10" s="21">
        <v>5124</v>
      </c>
      <c r="H10" s="21">
        <v>-1294</v>
      </c>
      <c r="I10" s="21">
        <v>2963</v>
      </c>
      <c r="J10" s="21">
        <v>-328</v>
      </c>
      <c r="K10" s="21">
        <v>-604</v>
      </c>
      <c r="L10" s="21">
        <v>-833</v>
      </c>
      <c r="M10" s="21">
        <v>2743</v>
      </c>
      <c r="N10" s="21">
        <v>-948</v>
      </c>
      <c r="O10" s="21">
        <v>3917</v>
      </c>
      <c r="P10" s="21">
        <v>1278</v>
      </c>
      <c r="Q10" s="21">
        <v>6042</v>
      </c>
      <c r="R10" s="21">
        <v>178</v>
      </c>
      <c r="S10" s="21">
        <v>9781</v>
      </c>
      <c r="T10" s="21">
        <v>15929</v>
      </c>
      <c r="U10" s="21">
        <v>17023</v>
      </c>
      <c r="V10" s="21">
        <v>10993</v>
      </c>
      <c r="W10" s="21">
        <v>20504</v>
      </c>
      <c r="X10" s="21">
        <v>60658</v>
      </c>
      <c r="Y10" s="21">
        <v>49100</v>
      </c>
      <c r="Z10" s="21">
        <v>20743</v>
      </c>
      <c r="AA10" s="21">
        <v>7233</v>
      </c>
      <c r="AB10" s="21">
        <v>29876</v>
      </c>
      <c r="AC10" s="21">
        <v>7958</v>
      </c>
      <c r="AD10" s="21">
        <v>7425</v>
      </c>
      <c r="AE10" s="21">
        <v>255</v>
      </c>
      <c r="AF10" s="21">
        <v>-1527</v>
      </c>
      <c r="AG10" s="21">
        <v>749</v>
      </c>
      <c r="AH10" s="21">
        <v>15699</v>
      </c>
      <c r="AI10" s="21">
        <v>660</v>
      </c>
      <c r="AJ10" s="21">
        <v>9074</v>
      </c>
      <c r="AK10" s="21">
        <v>171</v>
      </c>
      <c r="AL10" s="21">
        <v>4566</v>
      </c>
      <c r="AM10" s="21">
        <v>5</v>
      </c>
      <c r="AN10" s="21">
        <v>6131</v>
      </c>
      <c r="AO10" s="21">
        <v>60</v>
      </c>
    </row>
    <row r="11" spans="1:41">
      <c r="A11" s="20">
        <v>45019.3973350694</v>
      </c>
      <c r="B11" s="21">
        <v>-3</v>
      </c>
      <c r="C11" s="21">
        <v>-875</v>
      </c>
      <c r="D11" s="21">
        <v>-50</v>
      </c>
      <c r="E11" s="21">
        <v>8186</v>
      </c>
      <c r="F11" s="21">
        <v>-40</v>
      </c>
      <c r="G11" s="21">
        <v>7131</v>
      </c>
      <c r="H11" s="21">
        <v>-1109</v>
      </c>
      <c r="I11" s="21">
        <v>2563</v>
      </c>
      <c r="J11" s="21">
        <v>-401</v>
      </c>
      <c r="K11" s="21">
        <v>18</v>
      </c>
      <c r="L11" s="21">
        <v>-833</v>
      </c>
      <c r="M11" s="21">
        <v>3578</v>
      </c>
      <c r="N11" s="21">
        <v>-990</v>
      </c>
      <c r="O11" s="21">
        <v>4547</v>
      </c>
      <c r="P11" s="21">
        <v>2221</v>
      </c>
      <c r="Q11" s="21">
        <v>6326</v>
      </c>
      <c r="R11" s="21">
        <v>1464</v>
      </c>
      <c r="S11" s="21">
        <v>10572</v>
      </c>
      <c r="T11" s="21">
        <v>21008</v>
      </c>
      <c r="U11" s="21">
        <v>14347</v>
      </c>
      <c r="V11" s="21">
        <v>10993</v>
      </c>
      <c r="W11" s="21">
        <v>21503</v>
      </c>
      <c r="X11" s="21">
        <v>60658</v>
      </c>
      <c r="Y11" s="21">
        <v>48619</v>
      </c>
      <c r="Z11" s="21">
        <v>20743</v>
      </c>
      <c r="AA11" s="21">
        <v>7873</v>
      </c>
      <c r="AB11" s="21">
        <v>36531</v>
      </c>
      <c r="AC11" s="21">
        <v>7958</v>
      </c>
      <c r="AD11" s="21">
        <v>10330</v>
      </c>
      <c r="AE11" s="21">
        <v>441</v>
      </c>
      <c r="AF11" s="21">
        <v>-1527</v>
      </c>
      <c r="AG11" s="21">
        <v>986</v>
      </c>
      <c r="AH11" s="21">
        <v>17519</v>
      </c>
      <c r="AI11" s="21">
        <v>606</v>
      </c>
      <c r="AJ11" s="21">
        <v>11510</v>
      </c>
      <c r="AK11" s="21">
        <v>12</v>
      </c>
      <c r="AL11" s="21">
        <v>4566</v>
      </c>
      <c r="AM11" s="21">
        <v>5</v>
      </c>
      <c r="AN11" s="21">
        <v>8931</v>
      </c>
      <c r="AO11" s="21">
        <v>75</v>
      </c>
    </row>
    <row r="12" spans="1:41">
      <c r="A12" s="20">
        <v>45019.3979534722</v>
      </c>
      <c r="B12" s="21">
        <v>-3</v>
      </c>
      <c r="C12" s="21">
        <v>-867</v>
      </c>
      <c r="D12" s="21">
        <v>-55</v>
      </c>
      <c r="E12" s="21">
        <v>8581</v>
      </c>
      <c r="F12" s="21">
        <v>-53</v>
      </c>
      <c r="G12" s="21">
        <v>7131</v>
      </c>
      <c r="H12" s="21">
        <v>-1109</v>
      </c>
      <c r="I12" s="21">
        <v>2563</v>
      </c>
      <c r="J12" s="21">
        <v>-401</v>
      </c>
      <c r="K12" s="21">
        <v>18</v>
      </c>
      <c r="L12" s="21">
        <v>-794</v>
      </c>
      <c r="M12" s="21">
        <v>3578</v>
      </c>
      <c r="N12" s="21">
        <v>-990</v>
      </c>
      <c r="O12" s="21">
        <v>4547</v>
      </c>
      <c r="P12" s="21">
        <v>2221</v>
      </c>
      <c r="Q12" s="21">
        <v>6326</v>
      </c>
      <c r="R12" s="21">
        <v>1464</v>
      </c>
      <c r="S12" s="21">
        <v>10572</v>
      </c>
      <c r="T12" s="21">
        <v>21008</v>
      </c>
      <c r="U12" s="21">
        <v>14347</v>
      </c>
      <c r="V12" s="21">
        <v>16312</v>
      </c>
      <c r="W12" s="21">
        <v>21503</v>
      </c>
      <c r="X12" s="21">
        <v>73930</v>
      </c>
      <c r="Y12" s="21">
        <v>48619</v>
      </c>
      <c r="Z12" s="21">
        <v>24280</v>
      </c>
      <c r="AA12" s="21">
        <v>7873</v>
      </c>
      <c r="AB12" s="21">
        <v>36531</v>
      </c>
      <c r="AC12" s="21">
        <v>7376</v>
      </c>
      <c r="AD12" s="21">
        <v>10330</v>
      </c>
      <c r="AE12" s="21">
        <v>441</v>
      </c>
      <c r="AF12" s="21">
        <v>345</v>
      </c>
      <c r="AG12" s="21">
        <v>986</v>
      </c>
      <c r="AH12" s="21">
        <v>17519</v>
      </c>
      <c r="AI12" s="21">
        <v>606</v>
      </c>
      <c r="AJ12" s="21">
        <v>11510</v>
      </c>
      <c r="AK12" s="21">
        <v>12</v>
      </c>
      <c r="AL12" s="21">
        <v>7975</v>
      </c>
      <c r="AM12" s="21">
        <v>-20</v>
      </c>
      <c r="AN12" s="21">
        <v>8931</v>
      </c>
      <c r="AO12" s="21">
        <v>75</v>
      </c>
    </row>
    <row r="13" spans="1:41">
      <c r="A13" s="20">
        <v>45019.3986920139</v>
      </c>
      <c r="B13" s="21">
        <v>-3</v>
      </c>
      <c r="C13" s="21">
        <v>-867</v>
      </c>
      <c r="D13" s="21">
        <v>-55</v>
      </c>
      <c r="E13" s="21">
        <v>8581</v>
      </c>
      <c r="F13" s="21">
        <v>-53</v>
      </c>
      <c r="G13" s="21">
        <v>7131</v>
      </c>
      <c r="H13" s="21">
        <v>-1000</v>
      </c>
      <c r="I13" s="21">
        <v>2563</v>
      </c>
      <c r="J13" s="21">
        <v>-401</v>
      </c>
      <c r="K13" s="21">
        <v>18</v>
      </c>
      <c r="L13" s="21">
        <v>-607</v>
      </c>
      <c r="M13" s="21">
        <v>3578</v>
      </c>
      <c r="N13" s="21">
        <v>-739</v>
      </c>
      <c r="O13" s="21">
        <v>4547</v>
      </c>
      <c r="P13" s="21">
        <v>3529</v>
      </c>
      <c r="Q13" s="21">
        <v>6326</v>
      </c>
      <c r="R13" s="21">
        <v>1812</v>
      </c>
      <c r="S13" s="21">
        <v>10572</v>
      </c>
      <c r="T13" s="21">
        <v>26523</v>
      </c>
      <c r="U13" s="21">
        <v>14347</v>
      </c>
      <c r="V13" s="21">
        <v>21375</v>
      </c>
      <c r="W13" s="21">
        <v>21503</v>
      </c>
      <c r="X13" s="21">
        <v>80228</v>
      </c>
      <c r="Y13" s="21">
        <v>48619</v>
      </c>
      <c r="Z13" s="21">
        <v>37522</v>
      </c>
      <c r="AA13" s="21">
        <v>7873</v>
      </c>
      <c r="AB13" s="21">
        <v>44790</v>
      </c>
      <c r="AC13" s="21">
        <v>7376</v>
      </c>
      <c r="AD13" s="21">
        <v>10181</v>
      </c>
      <c r="AE13" s="21">
        <v>441</v>
      </c>
      <c r="AF13" s="21">
        <v>4166</v>
      </c>
      <c r="AG13" s="21">
        <v>986</v>
      </c>
      <c r="AH13" s="21">
        <v>19584</v>
      </c>
      <c r="AI13" s="21">
        <v>606</v>
      </c>
      <c r="AJ13" s="21">
        <v>12673</v>
      </c>
      <c r="AK13" s="21">
        <v>12</v>
      </c>
      <c r="AL13" s="21">
        <v>11632</v>
      </c>
      <c r="AM13" s="21">
        <v>-20</v>
      </c>
      <c r="AN13" s="21">
        <v>17848</v>
      </c>
      <c r="AO13" s="21">
        <v>75</v>
      </c>
    </row>
    <row r="14" spans="1:41">
      <c r="A14" s="20">
        <v>45019.3994319444</v>
      </c>
      <c r="B14" s="21">
        <v>-3</v>
      </c>
      <c r="C14" s="21">
        <v>-867</v>
      </c>
      <c r="D14" s="21">
        <v>-55</v>
      </c>
      <c r="E14" s="21">
        <v>8581</v>
      </c>
      <c r="F14" s="21">
        <v>-53</v>
      </c>
      <c r="G14" s="21">
        <v>7131</v>
      </c>
      <c r="H14" s="21">
        <v>-1000</v>
      </c>
      <c r="I14" s="21">
        <v>2563</v>
      </c>
      <c r="J14" s="21">
        <v>-401</v>
      </c>
      <c r="K14" s="21">
        <v>18</v>
      </c>
      <c r="L14" s="21">
        <v>-607</v>
      </c>
      <c r="M14" s="21">
        <v>3578</v>
      </c>
      <c r="N14" s="21">
        <v>-739</v>
      </c>
      <c r="O14" s="21">
        <v>4547</v>
      </c>
      <c r="P14" s="21">
        <v>3529</v>
      </c>
      <c r="Q14" s="21">
        <v>6326</v>
      </c>
      <c r="R14" s="21">
        <v>1812</v>
      </c>
      <c r="S14" s="21">
        <v>10572</v>
      </c>
      <c r="T14" s="21">
        <v>26523</v>
      </c>
      <c r="U14" s="21">
        <v>14347</v>
      </c>
      <c r="V14" s="21">
        <v>21375</v>
      </c>
      <c r="W14" s="21">
        <v>21503</v>
      </c>
      <c r="X14" s="21">
        <v>80228</v>
      </c>
      <c r="Y14" s="21">
        <v>48619</v>
      </c>
      <c r="Z14" s="21">
        <v>37522</v>
      </c>
      <c r="AA14" s="21">
        <v>7873</v>
      </c>
      <c r="AB14" s="21">
        <v>44790</v>
      </c>
      <c r="AC14" s="21">
        <v>7376</v>
      </c>
      <c r="AD14" s="21">
        <v>10181</v>
      </c>
      <c r="AE14" s="21">
        <v>441</v>
      </c>
      <c r="AF14" s="21">
        <v>4166</v>
      </c>
      <c r="AG14" s="21">
        <v>986</v>
      </c>
      <c r="AH14" s="21">
        <v>19584</v>
      </c>
      <c r="AI14" s="21">
        <v>606</v>
      </c>
      <c r="AJ14" s="21">
        <v>12673</v>
      </c>
      <c r="AK14" s="21">
        <v>12</v>
      </c>
      <c r="AL14" s="21">
        <v>11632</v>
      </c>
      <c r="AM14" s="21">
        <v>-20</v>
      </c>
      <c r="AN14" s="21">
        <v>17848</v>
      </c>
      <c r="AO14" s="21">
        <v>75</v>
      </c>
    </row>
    <row r="15" spans="1:41">
      <c r="A15" s="20">
        <v>45019.4002384259</v>
      </c>
      <c r="B15" s="21">
        <v>-3</v>
      </c>
      <c r="C15" s="21">
        <v>-867</v>
      </c>
      <c r="D15" s="21">
        <v>-55</v>
      </c>
      <c r="E15" s="21">
        <v>8581</v>
      </c>
      <c r="F15" s="21">
        <v>-53</v>
      </c>
      <c r="G15" s="21">
        <v>7131</v>
      </c>
      <c r="H15" s="21">
        <v>-1000</v>
      </c>
      <c r="I15" s="21">
        <v>2563</v>
      </c>
      <c r="J15" s="21">
        <v>-401</v>
      </c>
      <c r="K15" s="21">
        <v>18</v>
      </c>
      <c r="L15" s="21">
        <v>-607</v>
      </c>
      <c r="M15" s="21">
        <v>3578</v>
      </c>
      <c r="N15" s="21">
        <v>-739</v>
      </c>
      <c r="O15" s="21">
        <v>4547</v>
      </c>
      <c r="P15" s="21">
        <v>3529</v>
      </c>
      <c r="Q15" s="21">
        <v>6326</v>
      </c>
      <c r="R15" s="21">
        <v>1812</v>
      </c>
      <c r="S15" s="21">
        <v>10572</v>
      </c>
      <c r="T15" s="21">
        <v>26523</v>
      </c>
      <c r="U15" s="21">
        <v>14347</v>
      </c>
      <c r="V15" s="21">
        <v>21375</v>
      </c>
      <c r="W15" s="21">
        <v>21503</v>
      </c>
      <c r="X15" s="21">
        <v>80228</v>
      </c>
      <c r="Y15" s="21">
        <v>48619</v>
      </c>
      <c r="Z15" s="21">
        <v>37522</v>
      </c>
      <c r="AA15" s="21">
        <v>7873</v>
      </c>
      <c r="AB15" s="21">
        <v>44790</v>
      </c>
      <c r="AC15" s="21">
        <v>7376</v>
      </c>
      <c r="AD15" s="21">
        <v>10181</v>
      </c>
      <c r="AE15" s="21">
        <v>441</v>
      </c>
      <c r="AF15" s="21">
        <v>4166</v>
      </c>
      <c r="AG15" s="21">
        <v>986</v>
      </c>
      <c r="AH15" s="21">
        <v>19584</v>
      </c>
      <c r="AI15" s="21">
        <v>606</v>
      </c>
      <c r="AJ15" s="21">
        <v>12673</v>
      </c>
      <c r="AK15" s="21">
        <v>12</v>
      </c>
      <c r="AL15" s="21">
        <v>11632</v>
      </c>
      <c r="AM15" s="21">
        <v>-20</v>
      </c>
      <c r="AN15" s="21">
        <v>17848</v>
      </c>
      <c r="AO15" s="21">
        <v>75</v>
      </c>
    </row>
    <row r="16" spans="1:41">
      <c r="A16" s="20">
        <v>45019.4009480324</v>
      </c>
      <c r="B16" s="21">
        <v>-1</v>
      </c>
      <c r="C16" s="21">
        <v>-1112</v>
      </c>
      <c r="D16" s="21">
        <v>-62</v>
      </c>
      <c r="E16" s="21">
        <v>9520</v>
      </c>
      <c r="F16" s="21">
        <v>-73</v>
      </c>
      <c r="G16" s="21">
        <v>8838</v>
      </c>
      <c r="H16" s="21">
        <v>-1000</v>
      </c>
      <c r="I16" s="21">
        <v>2664</v>
      </c>
      <c r="J16" s="21">
        <v>-529</v>
      </c>
      <c r="K16" s="21">
        <v>695</v>
      </c>
      <c r="L16" s="21">
        <v>-662</v>
      </c>
      <c r="M16" s="21">
        <v>4919</v>
      </c>
      <c r="N16" s="21">
        <v>-739</v>
      </c>
      <c r="O16" s="21">
        <v>3201</v>
      </c>
      <c r="P16" s="21">
        <v>3529</v>
      </c>
      <c r="Q16" s="21">
        <v>6652</v>
      </c>
      <c r="R16" s="21">
        <v>1812</v>
      </c>
      <c r="S16" s="21">
        <v>10835</v>
      </c>
      <c r="T16" s="21">
        <v>28182</v>
      </c>
      <c r="U16" s="21">
        <v>12611</v>
      </c>
      <c r="V16" s="21">
        <v>23570</v>
      </c>
      <c r="W16" s="21">
        <v>23466</v>
      </c>
      <c r="X16" s="21">
        <v>83661</v>
      </c>
      <c r="Y16" s="21">
        <v>48419</v>
      </c>
      <c r="Z16" s="21">
        <v>41208</v>
      </c>
      <c r="AA16" s="21">
        <v>8450</v>
      </c>
      <c r="AB16" s="21">
        <v>47592</v>
      </c>
      <c r="AC16" s="21">
        <v>7754</v>
      </c>
      <c r="AD16" s="21">
        <v>10181</v>
      </c>
      <c r="AE16" s="21">
        <v>215</v>
      </c>
      <c r="AF16" s="21">
        <v>5314</v>
      </c>
      <c r="AG16" s="21">
        <v>1114</v>
      </c>
      <c r="AH16" s="21">
        <v>21505</v>
      </c>
      <c r="AI16" s="21">
        <v>524</v>
      </c>
      <c r="AJ16" s="21">
        <v>12673</v>
      </c>
      <c r="AK16" s="21">
        <v>5</v>
      </c>
      <c r="AL16" s="21">
        <v>11632</v>
      </c>
      <c r="AM16" s="21">
        <v>-20</v>
      </c>
      <c r="AN16" s="21">
        <v>17848</v>
      </c>
      <c r="AO16" s="21">
        <v>12</v>
      </c>
    </row>
    <row r="17" spans="1:41">
      <c r="A17" s="20">
        <v>45019.4015591435</v>
      </c>
      <c r="B17" s="21">
        <v>-1</v>
      </c>
      <c r="C17" s="21">
        <v>-1112</v>
      </c>
      <c r="D17" s="21">
        <v>-62</v>
      </c>
      <c r="E17" s="21">
        <v>9520</v>
      </c>
      <c r="F17" s="21">
        <v>-73</v>
      </c>
      <c r="G17" s="21">
        <v>8838</v>
      </c>
      <c r="H17" s="21">
        <v>-1000</v>
      </c>
      <c r="I17" s="21">
        <v>2664</v>
      </c>
      <c r="J17" s="21">
        <v>-529</v>
      </c>
      <c r="K17" s="21">
        <v>695</v>
      </c>
      <c r="L17" s="21">
        <v>-662</v>
      </c>
      <c r="M17" s="21">
        <v>4919</v>
      </c>
      <c r="N17" s="21">
        <v>-739</v>
      </c>
      <c r="O17" s="21">
        <v>3201</v>
      </c>
      <c r="P17" s="21">
        <v>3529</v>
      </c>
      <c r="Q17" s="21">
        <v>6652</v>
      </c>
      <c r="R17" s="21">
        <v>1812</v>
      </c>
      <c r="S17" s="21">
        <v>10835</v>
      </c>
      <c r="T17" s="21">
        <v>28182</v>
      </c>
      <c r="U17" s="21">
        <v>12611</v>
      </c>
      <c r="V17" s="21">
        <v>23570</v>
      </c>
      <c r="W17" s="21">
        <v>23466</v>
      </c>
      <c r="X17" s="21">
        <v>83661</v>
      </c>
      <c r="Y17" s="21">
        <v>48419</v>
      </c>
      <c r="Z17" s="21">
        <v>41208</v>
      </c>
      <c r="AA17" s="21">
        <v>8450</v>
      </c>
      <c r="AB17" s="21">
        <v>47592</v>
      </c>
      <c r="AC17" s="21">
        <v>7754</v>
      </c>
      <c r="AD17" s="21">
        <v>10181</v>
      </c>
      <c r="AE17" s="21">
        <v>215</v>
      </c>
      <c r="AF17" s="21">
        <v>5314</v>
      </c>
      <c r="AG17" s="21">
        <v>1114</v>
      </c>
      <c r="AH17" s="21">
        <v>21505</v>
      </c>
      <c r="AI17" s="21">
        <v>524</v>
      </c>
      <c r="AJ17" s="21">
        <v>12673</v>
      </c>
      <c r="AK17" s="21">
        <v>5</v>
      </c>
      <c r="AL17" s="21">
        <v>11632</v>
      </c>
      <c r="AM17" s="21">
        <v>-20</v>
      </c>
      <c r="AN17" s="21">
        <v>17848</v>
      </c>
      <c r="AO17" s="21">
        <v>12</v>
      </c>
    </row>
    <row r="18" spans="1:41">
      <c r="A18" s="20">
        <v>45019.4024278935</v>
      </c>
      <c r="B18" s="21">
        <v>-1</v>
      </c>
      <c r="C18" s="21">
        <v>-1621</v>
      </c>
      <c r="D18" s="21">
        <v>-62</v>
      </c>
      <c r="E18" s="21">
        <v>10738</v>
      </c>
      <c r="F18" s="21">
        <v>-73</v>
      </c>
      <c r="G18" s="21">
        <v>10985</v>
      </c>
      <c r="H18" s="21">
        <v>-1000</v>
      </c>
      <c r="I18" s="21">
        <v>4077</v>
      </c>
      <c r="J18" s="21">
        <v>-529</v>
      </c>
      <c r="K18" s="21">
        <v>695</v>
      </c>
      <c r="L18" s="21">
        <v>-662</v>
      </c>
      <c r="M18" s="21">
        <v>6981</v>
      </c>
      <c r="N18" s="21">
        <v>-572</v>
      </c>
      <c r="O18" s="21">
        <v>3201</v>
      </c>
      <c r="P18" s="21">
        <v>3847</v>
      </c>
      <c r="Q18" s="21">
        <v>7926</v>
      </c>
      <c r="R18" s="21">
        <v>2003</v>
      </c>
      <c r="S18" s="21">
        <v>11646</v>
      </c>
      <c r="T18" s="21">
        <v>28182</v>
      </c>
      <c r="U18" s="21">
        <v>13541</v>
      </c>
      <c r="V18" s="21">
        <v>23570</v>
      </c>
      <c r="W18" s="21">
        <v>26064</v>
      </c>
      <c r="X18" s="21">
        <v>83661</v>
      </c>
      <c r="Y18" s="21">
        <v>51319</v>
      </c>
      <c r="Z18" s="21">
        <v>41208</v>
      </c>
      <c r="AA18" s="21">
        <v>9340</v>
      </c>
      <c r="AB18" s="21">
        <v>47592</v>
      </c>
      <c r="AC18" s="21">
        <v>7754</v>
      </c>
      <c r="AD18" s="21">
        <v>10809</v>
      </c>
      <c r="AE18" s="21">
        <v>514</v>
      </c>
      <c r="AF18" s="21">
        <v>5314</v>
      </c>
      <c r="AG18" s="21">
        <v>1114</v>
      </c>
      <c r="AH18" s="21">
        <v>21505</v>
      </c>
      <c r="AI18" s="21">
        <v>481</v>
      </c>
      <c r="AJ18" s="21">
        <v>14897</v>
      </c>
      <c r="AK18" s="21">
        <v>29</v>
      </c>
      <c r="AL18" s="21">
        <v>12007</v>
      </c>
      <c r="AM18" s="21">
        <v>-31</v>
      </c>
      <c r="AN18" s="21">
        <v>24538</v>
      </c>
      <c r="AO18" s="21">
        <v>12</v>
      </c>
    </row>
    <row r="19" spans="1:41">
      <c r="A19" s="20">
        <v>45019.4031862269</v>
      </c>
      <c r="B19" s="21">
        <v>0</v>
      </c>
      <c r="C19" s="21">
        <v>-1621</v>
      </c>
      <c r="D19" s="21">
        <v>-62</v>
      </c>
      <c r="E19" s="21">
        <v>10738</v>
      </c>
      <c r="F19" s="21">
        <v>-74</v>
      </c>
      <c r="G19" s="21">
        <v>10985</v>
      </c>
      <c r="H19" s="21">
        <v>-1000</v>
      </c>
      <c r="I19" s="21">
        <v>4077</v>
      </c>
      <c r="J19" s="21">
        <v>-529</v>
      </c>
      <c r="K19" s="21">
        <v>695</v>
      </c>
      <c r="L19" s="21">
        <v>-662</v>
      </c>
      <c r="M19" s="21">
        <v>6981</v>
      </c>
      <c r="N19" s="21">
        <v>-572</v>
      </c>
      <c r="O19" s="21">
        <v>3201</v>
      </c>
      <c r="P19" s="21">
        <v>3847</v>
      </c>
      <c r="Q19" s="21">
        <v>7926</v>
      </c>
      <c r="R19" s="21">
        <v>2003</v>
      </c>
      <c r="S19" s="21">
        <v>11646</v>
      </c>
      <c r="T19" s="21">
        <v>28182</v>
      </c>
      <c r="U19" s="21">
        <v>13541</v>
      </c>
      <c r="V19" s="21">
        <v>23570</v>
      </c>
      <c r="W19" s="21">
        <v>26064</v>
      </c>
      <c r="X19" s="21">
        <v>86820</v>
      </c>
      <c r="Y19" s="21">
        <v>51319</v>
      </c>
      <c r="Z19" s="21">
        <v>41208</v>
      </c>
      <c r="AA19" s="21">
        <v>9340</v>
      </c>
      <c r="AB19" s="21">
        <v>47592</v>
      </c>
      <c r="AC19" s="21">
        <v>7754</v>
      </c>
      <c r="AD19" s="21">
        <v>10809</v>
      </c>
      <c r="AE19" s="21">
        <v>514</v>
      </c>
      <c r="AF19" s="21">
        <v>5314</v>
      </c>
      <c r="AG19" s="21">
        <v>1114</v>
      </c>
      <c r="AH19" s="21">
        <v>21505</v>
      </c>
      <c r="AI19" s="21">
        <v>481</v>
      </c>
      <c r="AJ19" s="21">
        <v>14897</v>
      </c>
      <c r="AK19" s="21">
        <v>29</v>
      </c>
      <c r="AL19" s="21">
        <v>12007</v>
      </c>
      <c r="AM19" s="21">
        <v>-31</v>
      </c>
      <c r="AN19" s="21">
        <v>24538</v>
      </c>
      <c r="AO19" s="21">
        <v>12</v>
      </c>
    </row>
    <row r="20" spans="1:41">
      <c r="A20" s="20">
        <v>45019.403927662</v>
      </c>
      <c r="B20" s="21">
        <v>0</v>
      </c>
      <c r="C20" s="21">
        <v>-1621</v>
      </c>
      <c r="D20" s="21">
        <v>-62</v>
      </c>
      <c r="E20" s="21">
        <v>10738</v>
      </c>
      <c r="F20" s="21">
        <v>-74</v>
      </c>
      <c r="G20" s="21">
        <v>10985</v>
      </c>
      <c r="H20" s="21">
        <v>-1000</v>
      </c>
      <c r="I20" s="21">
        <v>4077</v>
      </c>
      <c r="J20" s="21">
        <v>-529</v>
      </c>
      <c r="K20" s="21">
        <v>695</v>
      </c>
      <c r="L20" s="21">
        <v>-662</v>
      </c>
      <c r="M20" s="21">
        <v>6981</v>
      </c>
      <c r="N20" s="21">
        <v>-572</v>
      </c>
      <c r="O20" s="21">
        <v>3201</v>
      </c>
      <c r="P20" s="21">
        <v>3847</v>
      </c>
      <c r="Q20" s="21">
        <v>7926</v>
      </c>
      <c r="R20" s="21">
        <v>2003</v>
      </c>
      <c r="S20" s="21">
        <v>11646</v>
      </c>
      <c r="T20" s="21">
        <v>28182</v>
      </c>
      <c r="U20" s="21">
        <v>13541</v>
      </c>
      <c r="V20" s="21">
        <v>23570</v>
      </c>
      <c r="W20" s="21">
        <v>26064</v>
      </c>
      <c r="X20" s="21">
        <v>86820</v>
      </c>
      <c r="Y20" s="21">
        <v>51319</v>
      </c>
      <c r="Z20" s="21">
        <v>41208</v>
      </c>
      <c r="AA20" s="21">
        <v>9340</v>
      </c>
      <c r="AB20" s="21">
        <v>47592</v>
      </c>
      <c r="AC20" s="21">
        <v>7754</v>
      </c>
      <c r="AD20" s="21">
        <v>10809</v>
      </c>
      <c r="AE20" s="21">
        <v>514</v>
      </c>
      <c r="AF20" s="21">
        <v>5314</v>
      </c>
      <c r="AG20" s="21">
        <v>1114</v>
      </c>
      <c r="AH20" s="21">
        <v>21505</v>
      </c>
      <c r="AI20" s="21">
        <v>481</v>
      </c>
      <c r="AJ20" s="21">
        <v>14897</v>
      </c>
      <c r="AK20" s="21">
        <v>29</v>
      </c>
      <c r="AL20" s="21">
        <v>12007</v>
      </c>
      <c r="AM20" s="21">
        <v>-31</v>
      </c>
      <c r="AN20" s="21">
        <v>24538</v>
      </c>
      <c r="AO20" s="21">
        <v>12</v>
      </c>
    </row>
    <row r="21" spans="1:41">
      <c r="A21" s="20">
        <v>45019.4045445602</v>
      </c>
      <c r="B21" s="21">
        <v>-1</v>
      </c>
      <c r="C21" s="21">
        <v>-2782</v>
      </c>
      <c r="D21" s="21">
        <v>-68</v>
      </c>
      <c r="E21" s="21">
        <v>11826</v>
      </c>
      <c r="F21" s="21">
        <v>-74</v>
      </c>
      <c r="G21" s="21">
        <v>12470</v>
      </c>
      <c r="H21" s="21">
        <v>-1085</v>
      </c>
      <c r="I21" s="21">
        <v>4559</v>
      </c>
      <c r="J21" s="21">
        <v>-531</v>
      </c>
      <c r="K21" s="21">
        <v>1277</v>
      </c>
      <c r="L21" s="21">
        <v>-199</v>
      </c>
      <c r="M21" s="21">
        <v>6820</v>
      </c>
      <c r="N21" s="21">
        <v>-572</v>
      </c>
      <c r="O21" s="21">
        <v>3493</v>
      </c>
      <c r="P21" s="21">
        <v>3899</v>
      </c>
      <c r="Q21" s="21">
        <v>9596</v>
      </c>
      <c r="R21" s="21">
        <v>2748</v>
      </c>
      <c r="S21" s="21">
        <v>12296</v>
      </c>
      <c r="T21" s="21">
        <v>30040</v>
      </c>
      <c r="U21" s="21">
        <v>13563</v>
      </c>
      <c r="V21" s="21">
        <v>26448</v>
      </c>
      <c r="W21" s="21">
        <v>28028</v>
      </c>
      <c r="X21" s="21">
        <v>86820</v>
      </c>
      <c r="Y21" s="21">
        <v>49615</v>
      </c>
      <c r="Z21" s="21">
        <v>44288</v>
      </c>
      <c r="AA21" s="21">
        <v>10205</v>
      </c>
      <c r="AB21" s="21">
        <v>51550</v>
      </c>
      <c r="AC21" s="21">
        <v>7339</v>
      </c>
      <c r="AD21" s="21">
        <v>11030</v>
      </c>
      <c r="AE21" s="21">
        <v>1067</v>
      </c>
      <c r="AF21" s="21">
        <v>5828</v>
      </c>
      <c r="AG21" s="21">
        <v>1338</v>
      </c>
      <c r="AH21" s="21">
        <v>23385</v>
      </c>
      <c r="AI21" s="21">
        <v>395</v>
      </c>
      <c r="AJ21" s="21">
        <v>16821</v>
      </c>
      <c r="AK21" s="21">
        <v>5</v>
      </c>
      <c r="AL21" s="21">
        <v>15160</v>
      </c>
      <c r="AM21" s="21">
        <v>-39</v>
      </c>
      <c r="AN21" s="21">
        <v>31755</v>
      </c>
      <c r="AO21" s="21">
        <v>72</v>
      </c>
    </row>
    <row r="22" spans="1:41">
      <c r="A22" s="20">
        <v>45019.4053201389</v>
      </c>
      <c r="B22" s="21">
        <v>-1</v>
      </c>
      <c r="C22" s="21">
        <v>-2782</v>
      </c>
      <c r="D22" s="21">
        <v>-68</v>
      </c>
      <c r="E22" s="21">
        <v>11826</v>
      </c>
      <c r="F22" s="21">
        <v>-74</v>
      </c>
      <c r="G22" s="21">
        <v>12470</v>
      </c>
      <c r="H22" s="21">
        <v>-1085</v>
      </c>
      <c r="I22" s="21">
        <v>4656</v>
      </c>
      <c r="J22" s="21">
        <v>-531</v>
      </c>
      <c r="K22" s="21">
        <v>1277</v>
      </c>
      <c r="L22" s="21">
        <v>-199</v>
      </c>
      <c r="M22" s="21">
        <v>5608</v>
      </c>
      <c r="N22" s="21">
        <v>-647</v>
      </c>
      <c r="O22" s="21">
        <v>3493</v>
      </c>
      <c r="P22" s="21">
        <v>3899</v>
      </c>
      <c r="Q22" s="21">
        <v>11177</v>
      </c>
      <c r="R22" s="21">
        <v>2748</v>
      </c>
      <c r="S22" s="21">
        <v>11497</v>
      </c>
      <c r="T22" s="21">
        <v>30040</v>
      </c>
      <c r="U22" s="21">
        <v>12459</v>
      </c>
      <c r="V22" s="21">
        <v>26448</v>
      </c>
      <c r="W22" s="21">
        <v>29046</v>
      </c>
      <c r="X22" s="21">
        <v>86820</v>
      </c>
      <c r="Y22" s="21">
        <v>48424</v>
      </c>
      <c r="Z22" s="21">
        <v>44288</v>
      </c>
      <c r="AA22" s="21">
        <v>10205</v>
      </c>
      <c r="AB22" s="21">
        <v>51550</v>
      </c>
      <c r="AC22" s="21">
        <v>7339</v>
      </c>
      <c r="AD22" s="21">
        <v>11030</v>
      </c>
      <c r="AE22" s="21">
        <v>1067</v>
      </c>
      <c r="AF22" s="21">
        <v>5828</v>
      </c>
      <c r="AG22" s="21">
        <v>1338</v>
      </c>
      <c r="AH22" s="21">
        <v>23385</v>
      </c>
      <c r="AI22" s="21">
        <v>395</v>
      </c>
      <c r="AJ22" s="21">
        <v>19567</v>
      </c>
      <c r="AK22" s="21">
        <v>5</v>
      </c>
      <c r="AL22" s="21">
        <v>15160</v>
      </c>
      <c r="AM22" s="21">
        <v>-39</v>
      </c>
      <c r="AN22" s="21">
        <v>31755</v>
      </c>
      <c r="AO22" s="21">
        <v>72</v>
      </c>
    </row>
    <row r="23" spans="1:41">
      <c r="A23" s="20">
        <v>45019.4059341435</v>
      </c>
      <c r="B23" s="21">
        <v>-1</v>
      </c>
      <c r="C23" s="21">
        <v>-3474</v>
      </c>
      <c r="D23" s="21">
        <v>-74</v>
      </c>
      <c r="E23" s="21">
        <v>12620</v>
      </c>
      <c r="F23" s="21">
        <v>-90</v>
      </c>
      <c r="G23" s="21">
        <v>13758</v>
      </c>
      <c r="H23" s="21">
        <v>-1081</v>
      </c>
      <c r="I23" s="21">
        <v>4656</v>
      </c>
      <c r="J23" s="21">
        <v>-568</v>
      </c>
      <c r="K23" s="21">
        <v>983</v>
      </c>
      <c r="L23" s="21">
        <v>-106</v>
      </c>
      <c r="M23" s="21">
        <v>5608</v>
      </c>
      <c r="N23" s="21">
        <v>-647</v>
      </c>
      <c r="O23" s="21">
        <v>3568</v>
      </c>
      <c r="P23" s="21">
        <v>5020</v>
      </c>
      <c r="Q23" s="21">
        <v>11177</v>
      </c>
      <c r="R23" s="21">
        <v>2463</v>
      </c>
      <c r="S23" s="21">
        <v>11497</v>
      </c>
      <c r="T23" s="21">
        <v>32203</v>
      </c>
      <c r="U23" s="21">
        <v>12459</v>
      </c>
      <c r="V23" s="21">
        <v>27836</v>
      </c>
      <c r="W23" s="21">
        <v>29046</v>
      </c>
      <c r="X23" s="21">
        <v>88165</v>
      </c>
      <c r="Y23" s="21">
        <v>48424</v>
      </c>
      <c r="Z23" s="21">
        <v>49782</v>
      </c>
      <c r="AA23" s="21">
        <v>11560</v>
      </c>
      <c r="AB23" s="21">
        <v>54064</v>
      </c>
      <c r="AC23" s="21">
        <v>7036</v>
      </c>
      <c r="AD23" s="21">
        <v>10912</v>
      </c>
      <c r="AE23" s="21">
        <v>1271</v>
      </c>
      <c r="AF23" s="21">
        <v>6229</v>
      </c>
      <c r="AG23" s="21">
        <v>1008</v>
      </c>
      <c r="AH23" s="21">
        <v>22570</v>
      </c>
      <c r="AI23" s="21">
        <v>288</v>
      </c>
      <c r="AJ23" s="21">
        <v>19567</v>
      </c>
      <c r="AK23" s="21">
        <v>-36</v>
      </c>
      <c r="AL23" s="21">
        <v>15723</v>
      </c>
      <c r="AM23" s="21">
        <v>-39</v>
      </c>
      <c r="AN23" s="21">
        <v>36014</v>
      </c>
      <c r="AO23" s="21">
        <v>31</v>
      </c>
    </row>
    <row r="24" spans="1:41">
      <c r="A24" s="20">
        <v>45019.4067939815</v>
      </c>
      <c r="B24" s="21">
        <v>5</v>
      </c>
      <c r="C24" s="21">
        <v>-3474</v>
      </c>
      <c r="D24" s="21">
        <v>-74</v>
      </c>
      <c r="E24" s="21">
        <v>12620</v>
      </c>
      <c r="F24" s="21">
        <v>-90</v>
      </c>
      <c r="G24" s="21">
        <v>13758</v>
      </c>
      <c r="H24" s="21">
        <v>-1081</v>
      </c>
      <c r="I24" s="21">
        <v>4656</v>
      </c>
      <c r="J24" s="21">
        <v>-568</v>
      </c>
      <c r="K24" s="21">
        <v>983</v>
      </c>
      <c r="L24" s="21">
        <v>-106</v>
      </c>
      <c r="M24" s="21">
        <v>5608</v>
      </c>
      <c r="N24" s="21">
        <v>-647</v>
      </c>
      <c r="O24" s="21">
        <v>3568</v>
      </c>
      <c r="P24" s="21">
        <v>5020</v>
      </c>
      <c r="Q24" s="21">
        <v>11177</v>
      </c>
      <c r="R24" s="21">
        <v>2463</v>
      </c>
      <c r="S24" s="21">
        <v>11497</v>
      </c>
      <c r="T24" s="21">
        <v>32203</v>
      </c>
      <c r="U24" s="21">
        <v>12459</v>
      </c>
      <c r="V24" s="21">
        <v>27836</v>
      </c>
      <c r="W24" s="21">
        <v>29046</v>
      </c>
      <c r="X24" s="21">
        <v>88165</v>
      </c>
      <c r="Y24" s="21">
        <v>48424</v>
      </c>
      <c r="Z24" s="21">
        <v>49782</v>
      </c>
      <c r="AA24" s="21">
        <v>11560</v>
      </c>
      <c r="AB24" s="21">
        <v>54064</v>
      </c>
      <c r="AC24" s="21">
        <v>7036</v>
      </c>
      <c r="AD24" s="21">
        <v>10912</v>
      </c>
      <c r="AE24" s="21">
        <v>1271</v>
      </c>
      <c r="AF24" s="21">
        <v>6229</v>
      </c>
      <c r="AG24" s="21">
        <v>1008</v>
      </c>
      <c r="AH24" s="21">
        <v>22570</v>
      </c>
      <c r="AI24" s="21">
        <v>288</v>
      </c>
      <c r="AJ24" s="21">
        <v>19567</v>
      </c>
      <c r="AK24" s="21">
        <v>-36</v>
      </c>
      <c r="AL24" s="21">
        <v>15723</v>
      </c>
      <c r="AM24" s="21">
        <v>-28</v>
      </c>
      <c r="AN24" s="21">
        <v>36014</v>
      </c>
      <c r="AO24" s="21">
        <v>31</v>
      </c>
    </row>
    <row r="25" spans="1:41">
      <c r="A25" s="20">
        <v>45019.4075388889</v>
      </c>
      <c r="B25" s="21">
        <v>5</v>
      </c>
      <c r="C25" s="21">
        <v>-3474</v>
      </c>
      <c r="D25" s="21">
        <v>-74</v>
      </c>
      <c r="E25" s="21">
        <v>12620</v>
      </c>
      <c r="F25" s="21">
        <v>-90</v>
      </c>
      <c r="G25" s="21">
        <v>13758</v>
      </c>
      <c r="H25" s="21">
        <v>-1081</v>
      </c>
      <c r="I25" s="21">
        <v>4656</v>
      </c>
      <c r="J25" s="21">
        <v>-568</v>
      </c>
      <c r="K25" s="21">
        <v>983</v>
      </c>
      <c r="L25" s="21">
        <v>-106</v>
      </c>
      <c r="M25" s="21">
        <v>5608</v>
      </c>
      <c r="N25" s="21">
        <v>-647</v>
      </c>
      <c r="O25" s="21">
        <v>3568</v>
      </c>
      <c r="P25" s="21">
        <v>5020</v>
      </c>
      <c r="Q25" s="21">
        <v>11177</v>
      </c>
      <c r="R25" s="21">
        <v>2463</v>
      </c>
      <c r="S25" s="21">
        <v>11497</v>
      </c>
      <c r="T25" s="21">
        <v>32203</v>
      </c>
      <c r="U25" s="21">
        <v>12459</v>
      </c>
      <c r="V25" s="21">
        <v>27836</v>
      </c>
      <c r="W25" s="21">
        <v>29046</v>
      </c>
      <c r="X25" s="21">
        <v>88165</v>
      </c>
      <c r="Y25" s="21">
        <v>48424</v>
      </c>
      <c r="Z25" s="21">
        <v>49782</v>
      </c>
      <c r="AA25" s="21">
        <v>11560</v>
      </c>
      <c r="AB25" s="21">
        <v>54064</v>
      </c>
      <c r="AC25" s="21">
        <v>7036</v>
      </c>
      <c r="AD25" s="21">
        <v>10912</v>
      </c>
      <c r="AE25" s="21">
        <v>1271</v>
      </c>
      <c r="AF25" s="21">
        <v>6229</v>
      </c>
      <c r="AG25" s="21">
        <v>1008</v>
      </c>
      <c r="AH25" s="21">
        <v>22570</v>
      </c>
      <c r="AI25" s="21">
        <v>288</v>
      </c>
      <c r="AJ25" s="21">
        <v>19567</v>
      </c>
      <c r="AK25" s="21">
        <v>-36</v>
      </c>
      <c r="AL25" s="21">
        <v>15723</v>
      </c>
      <c r="AM25" s="21">
        <v>-28</v>
      </c>
      <c r="AN25" s="21">
        <v>36014</v>
      </c>
      <c r="AO25" s="21">
        <v>31</v>
      </c>
    </row>
    <row r="26" spans="1:41">
      <c r="A26" s="20">
        <v>45019.40815625</v>
      </c>
      <c r="B26" s="21">
        <v>5</v>
      </c>
      <c r="C26" s="21">
        <v>-3474</v>
      </c>
      <c r="D26" s="21">
        <v>-74</v>
      </c>
      <c r="E26" s="21">
        <v>12620</v>
      </c>
      <c r="F26" s="21">
        <v>-90</v>
      </c>
      <c r="G26" s="21">
        <v>13758</v>
      </c>
      <c r="H26" s="21">
        <v>-1081</v>
      </c>
      <c r="I26" s="21">
        <v>4656</v>
      </c>
      <c r="J26" s="21">
        <v>-568</v>
      </c>
      <c r="K26" s="21">
        <v>983</v>
      </c>
      <c r="L26" s="21">
        <v>-106</v>
      </c>
      <c r="M26" s="21">
        <v>5608</v>
      </c>
      <c r="N26" s="21">
        <v>-647</v>
      </c>
      <c r="O26" s="21">
        <v>3568</v>
      </c>
      <c r="P26" s="21">
        <v>5020</v>
      </c>
      <c r="Q26" s="21">
        <v>11177</v>
      </c>
      <c r="R26" s="21">
        <v>2463</v>
      </c>
      <c r="S26" s="21">
        <v>11497</v>
      </c>
      <c r="T26" s="21">
        <v>32203</v>
      </c>
      <c r="U26" s="21">
        <v>12459</v>
      </c>
      <c r="V26" s="21">
        <v>27836</v>
      </c>
      <c r="W26" s="21">
        <v>29046</v>
      </c>
      <c r="X26" s="21">
        <v>88165</v>
      </c>
      <c r="Y26" s="21">
        <v>48424</v>
      </c>
      <c r="Z26" s="21">
        <v>49782</v>
      </c>
      <c r="AA26" s="21">
        <v>11560</v>
      </c>
      <c r="AB26" s="21">
        <v>54064</v>
      </c>
      <c r="AC26" s="21">
        <v>7036</v>
      </c>
      <c r="AD26" s="21">
        <v>10912</v>
      </c>
      <c r="AE26" s="21">
        <v>1271</v>
      </c>
      <c r="AF26" s="21">
        <v>6229</v>
      </c>
      <c r="AG26" s="21">
        <v>1008</v>
      </c>
      <c r="AH26" s="21">
        <v>22570</v>
      </c>
      <c r="AI26" s="21">
        <v>288</v>
      </c>
      <c r="AJ26" s="21">
        <v>19567</v>
      </c>
      <c r="AK26" s="21">
        <v>-36</v>
      </c>
      <c r="AL26" s="21">
        <v>15723</v>
      </c>
      <c r="AM26" s="21">
        <v>-28</v>
      </c>
      <c r="AN26" s="21">
        <v>36014</v>
      </c>
      <c r="AO26" s="21">
        <v>31</v>
      </c>
    </row>
    <row r="27" spans="1:41">
      <c r="A27" s="20">
        <v>45019.4089356481</v>
      </c>
      <c r="B27" s="21">
        <v>-74</v>
      </c>
      <c r="C27" s="21">
        <v>12650</v>
      </c>
      <c r="D27" s="21">
        <v>-91</v>
      </c>
      <c r="E27" s="21">
        <v>14205</v>
      </c>
      <c r="F27" s="21">
        <v>-1052</v>
      </c>
      <c r="G27" s="21">
        <v>6898</v>
      </c>
      <c r="H27" s="21">
        <v>-562</v>
      </c>
      <c r="I27" s="21">
        <v>1514</v>
      </c>
      <c r="J27" s="21">
        <v>-370</v>
      </c>
      <c r="K27" s="21">
        <v>5781</v>
      </c>
      <c r="L27" s="21">
        <v>-645</v>
      </c>
      <c r="M27" s="21">
        <v>4931</v>
      </c>
      <c r="N27" s="21">
        <v>6075</v>
      </c>
      <c r="O27" s="21">
        <v>13552</v>
      </c>
      <c r="P27" s="21">
        <v>2166</v>
      </c>
      <c r="Q27" s="21">
        <v>13449</v>
      </c>
      <c r="R27" s="21">
        <v>34416</v>
      </c>
      <c r="S27" s="21">
        <v>16997</v>
      </c>
      <c r="T27" s="21">
        <v>28805</v>
      </c>
      <c r="U27" s="21">
        <v>29552</v>
      </c>
      <c r="V27" s="21">
        <v>91382</v>
      </c>
      <c r="W27" s="21">
        <v>49788</v>
      </c>
      <c r="X27" s="21">
        <v>50762</v>
      </c>
      <c r="Y27" s="21">
        <v>12019</v>
      </c>
      <c r="Z27" s="21">
        <v>53118</v>
      </c>
      <c r="AA27" s="21">
        <v>7467</v>
      </c>
      <c r="AB27" s="21">
        <v>11503</v>
      </c>
      <c r="AC27" s="21">
        <v>1276</v>
      </c>
      <c r="AD27" s="21">
        <v>8763</v>
      </c>
      <c r="AE27" s="21">
        <v>1108</v>
      </c>
      <c r="AF27" s="21">
        <v>22094</v>
      </c>
      <c r="AG27" s="21">
        <v>323</v>
      </c>
      <c r="AH27" s="21">
        <v>20059</v>
      </c>
      <c r="AI27" s="21">
        <v>-64</v>
      </c>
      <c r="AJ27" s="21">
        <v>16877</v>
      </c>
      <c r="AK27" s="21">
        <v>60</v>
      </c>
      <c r="AL27" s="21">
        <v>39980</v>
      </c>
      <c r="AM27" s="21">
        <v>151</v>
      </c>
      <c r="AN27" s="21">
        <v>8453</v>
      </c>
      <c r="AO27" s="21">
        <v>175</v>
      </c>
    </row>
    <row r="28" spans="1:41">
      <c r="A28" s="20">
        <v>45019.4096758102</v>
      </c>
      <c r="B28" s="21">
        <v>-74</v>
      </c>
      <c r="C28" s="21">
        <v>11892</v>
      </c>
      <c r="D28" s="21">
        <v>-87</v>
      </c>
      <c r="E28" s="21">
        <v>14295</v>
      </c>
      <c r="F28" s="21">
        <v>-1116</v>
      </c>
      <c r="G28" s="21">
        <v>6808</v>
      </c>
      <c r="H28" s="21">
        <v>-608</v>
      </c>
      <c r="I28" s="21">
        <v>3194</v>
      </c>
      <c r="J28" s="21">
        <v>-507</v>
      </c>
      <c r="K28" s="21">
        <v>7058</v>
      </c>
      <c r="L28" s="21">
        <v>-998</v>
      </c>
      <c r="M28" s="21">
        <v>4502</v>
      </c>
      <c r="N28" s="21">
        <v>5009</v>
      </c>
      <c r="O28" s="21">
        <v>13913</v>
      </c>
      <c r="P28" s="21">
        <v>2667</v>
      </c>
      <c r="Q28" s="21">
        <v>14875</v>
      </c>
      <c r="R28" s="21">
        <v>30274</v>
      </c>
      <c r="S28" s="21">
        <v>17630</v>
      </c>
      <c r="T28" s="21">
        <v>25455</v>
      </c>
      <c r="U28" s="21">
        <v>31339</v>
      </c>
      <c r="V28" s="21">
        <v>85384</v>
      </c>
      <c r="W28" s="21">
        <v>56437</v>
      </c>
      <c r="X28" s="21">
        <v>49397</v>
      </c>
      <c r="Y28" s="21">
        <v>12643</v>
      </c>
      <c r="Z28" s="21">
        <v>50437</v>
      </c>
      <c r="AA28" s="21">
        <v>8220</v>
      </c>
      <c r="AB28" s="21">
        <v>10977</v>
      </c>
      <c r="AC28" s="21">
        <v>1297</v>
      </c>
      <c r="AD28" s="21">
        <v>8590</v>
      </c>
      <c r="AE28" s="21">
        <v>1024</v>
      </c>
      <c r="AF28" s="21">
        <v>20082</v>
      </c>
      <c r="AG28" s="21">
        <v>281</v>
      </c>
      <c r="AH28" s="21">
        <v>24076</v>
      </c>
      <c r="AI28" s="21">
        <v>7</v>
      </c>
      <c r="AJ28" s="21">
        <v>16562</v>
      </c>
      <c r="AK28" s="21">
        <v>34</v>
      </c>
      <c r="AL28" s="21">
        <v>38982</v>
      </c>
      <c r="AM28" s="21">
        <v>146</v>
      </c>
      <c r="AN28" s="21">
        <v>8469</v>
      </c>
      <c r="AO28" s="21">
        <v>175</v>
      </c>
    </row>
    <row r="29" spans="1:41">
      <c r="A29" s="20">
        <v>45019.4102954861</v>
      </c>
      <c r="B29" s="21">
        <v>-74</v>
      </c>
      <c r="C29" s="21">
        <v>11892</v>
      </c>
      <c r="D29" s="21">
        <v>-87</v>
      </c>
      <c r="E29" s="21">
        <v>14295</v>
      </c>
      <c r="F29" s="21">
        <v>-1116</v>
      </c>
      <c r="G29" s="21">
        <v>6808</v>
      </c>
      <c r="H29" s="21">
        <v>-608</v>
      </c>
      <c r="I29" s="21">
        <v>3194</v>
      </c>
      <c r="J29" s="21">
        <v>-507</v>
      </c>
      <c r="K29" s="21">
        <v>7058</v>
      </c>
      <c r="L29" s="21">
        <v>-998</v>
      </c>
      <c r="M29" s="21">
        <v>4502</v>
      </c>
      <c r="N29" s="21">
        <v>5009</v>
      </c>
      <c r="O29" s="21">
        <v>13913</v>
      </c>
      <c r="P29" s="21">
        <v>2667</v>
      </c>
      <c r="Q29" s="21">
        <v>14875</v>
      </c>
      <c r="R29" s="21">
        <v>30274</v>
      </c>
      <c r="S29" s="21">
        <v>17630</v>
      </c>
      <c r="T29" s="21">
        <v>25455</v>
      </c>
      <c r="U29" s="21">
        <v>31339</v>
      </c>
      <c r="V29" s="21">
        <v>85384</v>
      </c>
      <c r="W29" s="21">
        <v>56437</v>
      </c>
      <c r="X29" s="21">
        <v>49397</v>
      </c>
      <c r="Y29" s="21">
        <v>12643</v>
      </c>
      <c r="Z29" s="21">
        <v>50437</v>
      </c>
      <c r="AA29" s="21">
        <v>8220</v>
      </c>
      <c r="AB29" s="21">
        <v>10977</v>
      </c>
      <c r="AC29" s="21">
        <v>1297</v>
      </c>
      <c r="AD29" s="21">
        <v>8590</v>
      </c>
      <c r="AE29" s="21">
        <v>1024</v>
      </c>
      <c r="AF29" s="21">
        <v>20082</v>
      </c>
      <c r="AG29" s="21">
        <v>281</v>
      </c>
      <c r="AH29" s="21">
        <v>24076</v>
      </c>
      <c r="AI29" s="21">
        <v>7</v>
      </c>
      <c r="AJ29" s="21">
        <v>16562</v>
      </c>
      <c r="AK29" s="21">
        <v>34</v>
      </c>
      <c r="AL29" s="21">
        <v>38982</v>
      </c>
      <c r="AM29" s="21">
        <v>146</v>
      </c>
      <c r="AN29" s="21">
        <v>8469</v>
      </c>
      <c r="AO29" s="21">
        <v>175</v>
      </c>
    </row>
    <row r="30" spans="1:41">
      <c r="A30" s="20">
        <v>45019.4110859954</v>
      </c>
      <c r="B30" s="21">
        <v>-74</v>
      </c>
      <c r="C30" s="21">
        <v>11892</v>
      </c>
      <c r="D30" s="21">
        <v>-87</v>
      </c>
      <c r="E30" s="21">
        <v>14295</v>
      </c>
      <c r="F30" s="21">
        <v>-1116</v>
      </c>
      <c r="G30" s="21">
        <v>6808</v>
      </c>
      <c r="H30" s="21">
        <v>-608</v>
      </c>
      <c r="I30" s="21">
        <v>3194</v>
      </c>
      <c r="J30" s="21">
        <v>-507</v>
      </c>
      <c r="K30" s="21">
        <v>7058</v>
      </c>
      <c r="L30" s="21">
        <v>-998</v>
      </c>
      <c r="M30" s="21">
        <v>4502</v>
      </c>
      <c r="N30" s="21">
        <v>5009</v>
      </c>
      <c r="O30" s="21">
        <v>13913</v>
      </c>
      <c r="P30" s="21">
        <v>2667</v>
      </c>
      <c r="Q30" s="21">
        <v>14875</v>
      </c>
      <c r="R30" s="21">
        <v>30274</v>
      </c>
      <c r="S30" s="21">
        <v>17630</v>
      </c>
      <c r="T30" s="21">
        <v>25455</v>
      </c>
      <c r="U30" s="21">
        <v>31339</v>
      </c>
      <c r="V30" s="21">
        <v>85384</v>
      </c>
      <c r="W30" s="21">
        <v>56437</v>
      </c>
      <c r="X30" s="21">
        <v>49397</v>
      </c>
      <c r="Y30" s="21">
        <v>12643</v>
      </c>
      <c r="Z30" s="21">
        <v>50437</v>
      </c>
      <c r="AA30" s="21">
        <v>8220</v>
      </c>
      <c r="AB30" s="21">
        <v>10977</v>
      </c>
      <c r="AC30" s="21">
        <v>1297</v>
      </c>
      <c r="AD30" s="21">
        <v>8590</v>
      </c>
      <c r="AE30" s="21">
        <v>1024</v>
      </c>
      <c r="AF30" s="21">
        <v>20082</v>
      </c>
      <c r="AG30" s="21">
        <v>281</v>
      </c>
      <c r="AH30" s="21">
        <v>24076</v>
      </c>
      <c r="AI30" s="21">
        <v>7</v>
      </c>
      <c r="AJ30" s="21">
        <v>16562</v>
      </c>
      <c r="AK30" s="21">
        <v>34</v>
      </c>
      <c r="AL30" s="21">
        <v>38982</v>
      </c>
      <c r="AM30" s="21">
        <v>146</v>
      </c>
      <c r="AN30" s="21">
        <v>8469</v>
      </c>
      <c r="AO30" s="21">
        <v>175</v>
      </c>
    </row>
    <row r="31" spans="1:41">
      <c r="A31" s="20">
        <v>45019.4117297454</v>
      </c>
      <c r="B31" s="21">
        <v>-74</v>
      </c>
      <c r="C31" s="21">
        <v>11892</v>
      </c>
      <c r="D31" s="21">
        <v>-87</v>
      </c>
      <c r="E31" s="21">
        <v>14295</v>
      </c>
      <c r="F31" s="21">
        <v>-1116</v>
      </c>
      <c r="G31" s="21">
        <v>6808</v>
      </c>
      <c r="H31" s="21">
        <v>-608</v>
      </c>
      <c r="I31" s="21">
        <v>3194</v>
      </c>
      <c r="J31" s="21">
        <v>-507</v>
      </c>
      <c r="K31" s="21">
        <v>7058</v>
      </c>
      <c r="L31" s="21">
        <v>-998</v>
      </c>
      <c r="M31" s="21">
        <v>4502</v>
      </c>
      <c r="N31" s="21">
        <v>5009</v>
      </c>
      <c r="O31" s="21">
        <v>13913</v>
      </c>
      <c r="P31" s="21">
        <v>2667</v>
      </c>
      <c r="Q31" s="21">
        <v>14875</v>
      </c>
      <c r="R31" s="21">
        <v>30274</v>
      </c>
      <c r="S31" s="21">
        <v>17630</v>
      </c>
      <c r="T31" s="21">
        <v>25455</v>
      </c>
      <c r="U31" s="21">
        <v>31339</v>
      </c>
      <c r="V31" s="21">
        <v>85384</v>
      </c>
      <c r="W31" s="21">
        <v>56437</v>
      </c>
      <c r="X31" s="21">
        <v>49397</v>
      </c>
      <c r="Y31" s="21">
        <v>12643</v>
      </c>
      <c r="Z31" s="21">
        <v>50437</v>
      </c>
      <c r="AA31" s="21">
        <v>8220</v>
      </c>
      <c r="AB31" s="21">
        <v>10977</v>
      </c>
      <c r="AC31" s="21">
        <v>1297</v>
      </c>
      <c r="AD31" s="21">
        <v>8590</v>
      </c>
      <c r="AE31" s="21">
        <v>1024</v>
      </c>
      <c r="AF31" s="21">
        <v>20082</v>
      </c>
      <c r="AG31" s="21">
        <v>281</v>
      </c>
      <c r="AH31" s="21">
        <v>24076</v>
      </c>
      <c r="AI31" s="21">
        <v>7</v>
      </c>
      <c r="AJ31" s="21">
        <v>16562</v>
      </c>
      <c r="AK31" s="21">
        <v>34</v>
      </c>
      <c r="AL31" s="21">
        <v>38982</v>
      </c>
      <c r="AM31" s="21">
        <v>146</v>
      </c>
      <c r="AN31" s="21">
        <v>8469</v>
      </c>
      <c r="AO31" s="21">
        <v>170</v>
      </c>
    </row>
    <row r="32" spans="1:41">
      <c r="A32" s="20">
        <v>45019.4125123843</v>
      </c>
      <c r="B32" s="21">
        <v>-75</v>
      </c>
      <c r="C32" s="21">
        <v>11935</v>
      </c>
      <c r="D32" s="21">
        <v>-90</v>
      </c>
      <c r="E32" s="21">
        <v>15089</v>
      </c>
      <c r="F32" s="21">
        <v>-1179</v>
      </c>
      <c r="G32" s="21">
        <v>6694</v>
      </c>
      <c r="H32" s="21">
        <v>-623</v>
      </c>
      <c r="I32" s="21">
        <v>3120</v>
      </c>
      <c r="J32" s="21">
        <v>-545</v>
      </c>
      <c r="K32" s="21">
        <v>8988</v>
      </c>
      <c r="L32" s="21">
        <v>-1038</v>
      </c>
      <c r="M32" s="21">
        <v>4602</v>
      </c>
      <c r="N32" s="21">
        <v>4178</v>
      </c>
      <c r="O32" s="21">
        <v>15613</v>
      </c>
      <c r="P32" s="21">
        <v>2737</v>
      </c>
      <c r="Q32" s="21">
        <v>16469</v>
      </c>
      <c r="R32" s="21">
        <v>30129</v>
      </c>
      <c r="S32" s="21">
        <v>20094</v>
      </c>
      <c r="T32" s="21">
        <v>25716</v>
      </c>
      <c r="U32" s="21">
        <v>33097</v>
      </c>
      <c r="V32" s="21">
        <v>84210</v>
      </c>
      <c r="W32" s="21">
        <v>58376</v>
      </c>
      <c r="X32" s="21">
        <v>49066</v>
      </c>
      <c r="Y32" s="21">
        <v>13639</v>
      </c>
      <c r="Z32" s="21">
        <v>50029</v>
      </c>
      <c r="AA32" s="21">
        <v>9688</v>
      </c>
      <c r="AB32" s="21">
        <v>11502</v>
      </c>
      <c r="AC32" s="21">
        <v>1297</v>
      </c>
      <c r="AD32" s="21">
        <v>7170</v>
      </c>
      <c r="AE32" s="21">
        <v>996</v>
      </c>
      <c r="AF32" s="21">
        <v>20172</v>
      </c>
      <c r="AG32" s="21">
        <v>226</v>
      </c>
      <c r="AH32" s="21">
        <v>24595</v>
      </c>
      <c r="AI32" s="21">
        <v>68</v>
      </c>
      <c r="AJ32" s="21">
        <v>16044</v>
      </c>
      <c r="AK32" s="21">
        <v>39</v>
      </c>
      <c r="AL32" s="21">
        <v>39094</v>
      </c>
      <c r="AM32" s="21">
        <v>148</v>
      </c>
      <c r="AN32" s="21">
        <v>8363</v>
      </c>
      <c r="AO32" s="21">
        <v>168</v>
      </c>
    </row>
    <row r="33" spans="1:41">
      <c r="A33" s="20">
        <v>45019.4131486111</v>
      </c>
      <c r="B33" s="21">
        <v>24</v>
      </c>
      <c r="C33" s="21">
        <v>-2336</v>
      </c>
      <c r="D33" s="21">
        <v>-75</v>
      </c>
      <c r="E33" s="21">
        <v>11935</v>
      </c>
      <c r="F33" s="21">
        <v>-90</v>
      </c>
      <c r="G33" s="21">
        <v>15089</v>
      </c>
      <c r="H33" s="21">
        <v>-1179</v>
      </c>
      <c r="I33" s="21">
        <v>6694</v>
      </c>
      <c r="J33" s="21">
        <v>-623</v>
      </c>
      <c r="K33" s="21">
        <v>3120</v>
      </c>
      <c r="L33" s="21">
        <v>-545</v>
      </c>
      <c r="M33" s="21">
        <v>8988</v>
      </c>
      <c r="N33" s="21">
        <v>-1038</v>
      </c>
      <c r="O33" s="21">
        <v>4602</v>
      </c>
      <c r="P33" s="21">
        <v>4178</v>
      </c>
      <c r="Q33" s="21">
        <v>15613</v>
      </c>
      <c r="R33" s="21">
        <v>2737</v>
      </c>
      <c r="S33" s="21">
        <v>16469</v>
      </c>
      <c r="T33" s="21">
        <v>30129</v>
      </c>
      <c r="U33" s="21">
        <v>20094</v>
      </c>
      <c r="V33" s="21">
        <v>25716</v>
      </c>
      <c r="W33" s="21">
        <v>33097</v>
      </c>
      <c r="X33" s="21">
        <v>84210</v>
      </c>
      <c r="Y33" s="21">
        <v>58376</v>
      </c>
      <c r="Z33" s="21">
        <v>49066</v>
      </c>
      <c r="AA33" s="21">
        <v>13639</v>
      </c>
      <c r="AB33" s="21">
        <v>50029</v>
      </c>
      <c r="AC33" s="21">
        <v>9688</v>
      </c>
      <c r="AD33" s="21">
        <v>11502</v>
      </c>
      <c r="AE33" s="21">
        <v>1295</v>
      </c>
      <c r="AF33" s="21">
        <v>7170</v>
      </c>
      <c r="AG33" s="21">
        <v>996</v>
      </c>
      <c r="AH33" s="21">
        <v>20172</v>
      </c>
      <c r="AI33" s="21">
        <v>226</v>
      </c>
      <c r="AJ33" s="21">
        <v>24595</v>
      </c>
      <c r="AK33" s="21">
        <v>68</v>
      </c>
      <c r="AL33" s="21">
        <v>16044</v>
      </c>
      <c r="AM33" s="21">
        <v>39</v>
      </c>
      <c r="AN33" s="21">
        <v>39094</v>
      </c>
      <c r="AO33" s="21">
        <v>148</v>
      </c>
    </row>
    <row r="34" spans="1:41">
      <c r="A34" s="20">
        <v>45019.4139071759</v>
      </c>
      <c r="B34" s="21">
        <v>24</v>
      </c>
      <c r="C34" s="21">
        <v>-2074</v>
      </c>
      <c r="D34" s="21">
        <v>-61</v>
      </c>
      <c r="E34" s="21">
        <v>12248</v>
      </c>
      <c r="F34" s="21">
        <v>-91</v>
      </c>
      <c r="G34" s="21">
        <v>14833</v>
      </c>
      <c r="H34" s="21">
        <v>-1132</v>
      </c>
      <c r="I34" s="21">
        <v>7808</v>
      </c>
      <c r="J34" s="21">
        <v>-624</v>
      </c>
      <c r="K34" s="21">
        <v>3544</v>
      </c>
      <c r="L34" s="21">
        <v>-496</v>
      </c>
      <c r="M34" s="21">
        <v>10219</v>
      </c>
      <c r="N34" s="21">
        <v>-1066</v>
      </c>
      <c r="O34" s="21">
        <v>4891</v>
      </c>
      <c r="P34" s="21">
        <v>4534</v>
      </c>
      <c r="Q34" s="21">
        <v>16345</v>
      </c>
      <c r="R34" s="21">
        <v>2745</v>
      </c>
      <c r="S34" s="21">
        <v>17264</v>
      </c>
      <c r="T34" s="21">
        <v>29850</v>
      </c>
      <c r="U34" s="21">
        <v>22420</v>
      </c>
      <c r="V34" s="21">
        <v>27287</v>
      </c>
      <c r="W34" s="21">
        <v>33172</v>
      </c>
      <c r="X34" s="21">
        <v>84977</v>
      </c>
      <c r="Y34" s="21">
        <v>59858</v>
      </c>
      <c r="Z34" s="21">
        <v>49279</v>
      </c>
      <c r="AA34" s="21">
        <v>13832</v>
      </c>
      <c r="AB34" s="21">
        <v>50579</v>
      </c>
      <c r="AC34" s="21">
        <v>10170</v>
      </c>
      <c r="AD34" s="21">
        <v>12140</v>
      </c>
      <c r="AE34" s="21">
        <v>1589</v>
      </c>
      <c r="AF34" s="21">
        <v>7420</v>
      </c>
      <c r="AG34" s="21">
        <v>1072</v>
      </c>
      <c r="AH34" s="21">
        <v>20659</v>
      </c>
      <c r="AI34" s="21">
        <v>213</v>
      </c>
      <c r="AJ34" s="21">
        <v>25092</v>
      </c>
      <c r="AK34" s="21">
        <v>70</v>
      </c>
      <c r="AL34" s="21">
        <v>15823</v>
      </c>
      <c r="AM34" s="21">
        <v>44</v>
      </c>
      <c r="AN34" s="21">
        <v>39498</v>
      </c>
      <c r="AO34" s="21">
        <v>153</v>
      </c>
    </row>
    <row r="35" spans="1:41">
      <c r="A35" s="20">
        <v>45019.4145498843</v>
      </c>
      <c r="B35" s="21">
        <v>24</v>
      </c>
      <c r="C35" s="21">
        <v>-2074</v>
      </c>
      <c r="D35" s="21">
        <v>-61</v>
      </c>
      <c r="E35" s="21">
        <v>12248</v>
      </c>
      <c r="F35" s="21">
        <v>-91</v>
      </c>
      <c r="G35" s="21">
        <v>14833</v>
      </c>
      <c r="H35" s="21">
        <v>-1132</v>
      </c>
      <c r="I35" s="21">
        <v>7808</v>
      </c>
      <c r="J35" s="21">
        <v>-624</v>
      </c>
      <c r="K35" s="21">
        <v>3544</v>
      </c>
      <c r="L35" s="21">
        <v>-496</v>
      </c>
      <c r="M35" s="21">
        <v>10219</v>
      </c>
      <c r="N35" s="21">
        <v>-1066</v>
      </c>
      <c r="O35" s="21">
        <v>4891</v>
      </c>
      <c r="P35" s="21">
        <v>4534</v>
      </c>
      <c r="Q35" s="21">
        <v>16345</v>
      </c>
      <c r="R35" s="21">
        <v>2745</v>
      </c>
      <c r="S35" s="21">
        <v>17264</v>
      </c>
      <c r="T35" s="21">
        <v>29850</v>
      </c>
      <c r="U35" s="21">
        <v>22420</v>
      </c>
      <c r="V35" s="21">
        <v>27287</v>
      </c>
      <c r="W35" s="21">
        <v>33172</v>
      </c>
      <c r="X35" s="21">
        <v>84977</v>
      </c>
      <c r="Y35" s="21">
        <v>59858</v>
      </c>
      <c r="Z35" s="21">
        <v>49279</v>
      </c>
      <c r="AA35" s="21">
        <v>13832</v>
      </c>
      <c r="AB35" s="21">
        <v>50579</v>
      </c>
      <c r="AC35" s="21">
        <v>10170</v>
      </c>
      <c r="AD35" s="21">
        <v>12140</v>
      </c>
      <c r="AE35" s="21">
        <v>1589</v>
      </c>
      <c r="AF35" s="21">
        <v>7420</v>
      </c>
      <c r="AG35" s="21">
        <v>1072</v>
      </c>
      <c r="AH35" s="21">
        <v>20659</v>
      </c>
      <c r="AI35" s="21">
        <v>213</v>
      </c>
      <c r="AJ35" s="21">
        <v>25092</v>
      </c>
      <c r="AK35" s="21">
        <v>70</v>
      </c>
      <c r="AL35" s="21">
        <v>15823</v>
      </c>
      <c r="AM35" s="21">
        <v>44</v>
      </c>
      <c r="AN35" s="21">
        <v>39498</v>
      </c>
      <c r="AO35" s="21">
        <v>153</v>
      </c>
    </row>
    <row r="36" spans="1:41">
      <c r="A36" s="20">
        <v>45019.4153429398</v>
      </c>
      <c r="B36" s="21">
        <v>24</v>
      </c>
      <c r="C36" s="21">
        <v>-2074</v>
      </c>
      <c r="D36" s="21">
        <v>-61</v>
      </c>
      <c r="E36" s="21">
        <v>12248</v>
      </c>
      <c r="F36" s="21">
        <v>-91</v>
      </c>
      <c r="G36" s="21">
        <v>14833</v>
      </c>
      <c r="H36" s="21">
        <v>-1132</v>
      </c>
      <c r="I36" s="21">
        <v>7808</v>
      </c>
      <c r="J36" s="21">
        <v>-624</v>
      </c>
      <c r="K36" s="21">
        <v>3544</v>
      </c>
      <c r="L36" s="21">
        <v>-496</v>
      </c>
      <c r="M36" s="21">
        <v>10219</v>
      </c>
      <c r="N36" s="21">
        <v>-1066</v>
      </c>
      <c r="O36" s="21">
        <v>4891</v>
      </c>
      <c r="P36" s="21">
        <v>4534</v>
      </c>
      <c r="Q36" s="21">
        <v>16345</v>
      </c>
      <c r="R36" s="21">
        <v>2745</v>
      </c>
      <c r="S36" s="21">
        <v>17264</v>
      </c>
      <c r="T36" s="21">
        <v>29850</v>
      </c>
      <c r="U36" s="21">
        <v>22420</v>
      </c>
      <c r="V36" s="21">
        <v>27287</v>
      </c>
      <c r="W36" s="21">
        <v>33172</v>
      </c>
      <c r="X36" s="21">
        <v>84977</v>
      </c>
      <c r="Y36" s="21">
        <v>59858</v>
      </c>
      <c r="Z36" s="21">
        <v>49279</v>
      </c>
      <c r="AA36" s="21">
        <v>13832</v>
      </c>
      <c r="AB36" s="21">
        <v>50579</v>
      </c>
      <c r="AC36" s="21">
        <v>10170</v>
      </c>
      <c r="AD36" s="21">
        <v>12140</v>
      </c>
      <c r="AE36" s="21">
        <v>1589</v>
      </c>
      <c r="AF36" s="21">
        <v>7420</v>
      </c>
      <c r="AG36" s="21">
        <v>1072</v>
      </c>
      <c r="AH36" s="21">
        <v>20659</v>
      </c>
      <c r="AI36" s="21">
        <v>213</v>
      </c>
      <c r="AJ36" s="21">
        <v>25092</v>
      </c>
      <c r="AK36" s="21">
        <v>70</v>
      </c>
      <c r="AL36" s="21">
        <v>15823</v>
      </c>
      <c r="AM36" s="21">
        <v>44</v>
      </c>
      <c r="AN36" s="21">
        <v>39498</v>
      </c>
      <c r="AO36" s="21">
        <v>153</v>
      </c>
    </row>
    <row r="37" spans="1:41">
      <c r="A37" s="20">
        <v>45019.4159981481</v>
      </c>
      <c r="B37" s="21">
        <v>29</v>
      </c>
      <c r="C37" s="21">
        <v>-2074</v>
      </c>
      <c r="D37" s="21">
        <v>-61</v>
      </c>
      <c r="E37" s="21">
        <v>12248</v>
      </c>
      <c r="F37" s="21">
        <v>-91</v>
      </c>
      <c r="G37" s="21">
        <v>14833</v>
      </c>
      <c r="H37" s="21">
        <v>-1132</v>
      </c>
      <c r="I37" s="21">
        <v>7808</v>
      </c>
      <c r="J37" s="21">
        <v>-624</v>
      </c>
      <c r="K37" s="21">
        <v>3544</v>
      </c>
      <c r="L37" s="21">
        <v>-496</v>
      </c>
      <c r="M37" s="21">
        <v>10219</v>
      </c>
      <c r="N37" s="21">
        <v>-1066</v>
      </c>
      <c r="O37" s="21">
        <v>4891</v>
      </c>
      <c r="P37" s="21">
        <v>4534</v>
      </c>
      <c r="Q37" s="21">
        <v>16345</v>
      </c>
      <c r="R37" s="21">
        <v>2745</v>
      </c>
      <c r="S37" s="21">
        <v>17264</v>
      </c>
      <c r="T37" s="21">
        <v>29850</v>
      </c>
      <c r="U37" s="21">
        <v>22420</v>
      </c>
      <c r="V37" s="21">
        <v>27287</v>
      </c>
      <c r="W37" s="21">
        <v>33172</v>
      </c>
      <c r="X37" s="21">
        <v>84977</v>
      </c>
      <c r="Y37" s="21">
        <v>59858</v>
      </c>
      <c r="Z37" s="21">
        <v>49279</v>
      </c>
      <c r="AA37" s="21">
        <v>13832</v>
      </c>
      <c r="AB37" s="21">
        <v>50579</v>
      </c>
      <c r="AC37" s="21">
        <v>10170</v>
      </c>
      <c r="AD37" s="21">
        <v>12140</v>
      </c>
      <c r="AE37" s="21">
        <v>1589</v>
      </c>
      <c r="AF37" s="21">
        <v>7420</v>
      </c>
      <c r="AG37" s="21">
        <v>1072</v>
      </c>
      <c r="AH37" s="21">
        <v>20659</v>
      </c>
      <c r="AI37" s="21">
        <v>213</v>
      </c>
      <c r="AJ37" s="21">
        <v>25092</v>
      </c>
      <c r="AK37" s="21">
        <v>70</v>
      </c>
      <c r="AL37" s="21">
        <v>15823</v>
      </c>
      <c r="AM37" s="21">
        <v>44</v>
      </c>
      <c r="AN37" s="21">
        <v>39498</v>
      </c>
      <c r="AO37" s="21">
        <v>153</v>
      </c>
    </row>
    <row r="38" spans="1:41">
      <c r="A38" s="20">
        <v>45019.4167554398</v>
      </c>
      <c r="B38" s="21">
        <v>31</v>
      </c>
      <c r="C38" s="21">
        <v>-1857</v>
      </c>
      <c r="D38" s="21">
        <v>-62</v>
      </c>
      <c r="E38" s="21">
        <v>11840</v>
      </c>
      <c r="F38" s="21">
        <v>-95</v>
      </c>
      <c r="G38" s="21">
        <v>14854</v>
      </c>
      <c r="H38" s="21">
        <v>-1100</v>
      </c>
      <c r="I38" s="21">
        <v>8147</v>
      </c>
      <c r="J38" s="21">
        <v>-627</v>
      </c>
      <c r="K38" s="21">
        <v>3875</v>
      </c>
      <c r="L38" s="21">
        <v>-406</v>
      </c>
      <c r="M38" s="21">
        <v>11200</v>
      </c>
      <c r="N38" s="21">
        <v>-1074</v>
      </c>
      <c r="O38" s="21">
        <v>4756</v>
      </c>
      <c r="P38" s="21">
        <v>2089</v>
      </c>
      <c r="Q38" s="21">
        <v>16438</v>
      </c>
      <c r="R38" s="21">
        <v>2518</v>
      </c>
      <c r="S38" s="21">
        <v>17585</v>
      </c>
      <c r="T38" s="21">
        <v>29154</v>
      </c>
      <c r="U38" s="21">
        <v>23063</v>
      </c>
      <c r="V38" s="21">
        <v>27168</v>
      </c>
      <c r="W38" s="21">
        <v>33389</v>
      </c>
      <c r="X38" s="21">
        <v>82203</v>
      </c>
      <c r="Y38" s="21">
        <v>59968</v>
      </c>
      <c r="Z38" s="21">
        <v>48921</v>
      </c>
      <c r="AA38" s="21">
        <v>14189</v>
      </c>
      <c r="AB38" s="21">
        <v>52556</v>
      </c>
      <c r="AC38" s="21">
        <v>10574</v>
      </c>
      <c r="AD38" s="21">
        <v>11401</v>
      </c>
      <c r="AE38" s="21">
        <v>1502</v>
      </c>
      <c r="AF38" s="21">
        <v>7362</v>
      </c>
      <c r="AG38" s="21">
        <v>946</v>
      </c>
      <c r="AH38" s="21">
        <v>20300</v>
      </c>
      <c r="AI38" s="21">
        <v>229</v>
      </c>
      <c r="AJ38" s="21">
        <v>25990</v>
      </c>
      <c r="AK38" s="21">
        <v>16</v>
      </c>
      <c r="AL38" s="21">
        <v>16469</v>
      </c>
      <c r="AM38" s="21">
        <v>44</v>
      </c>
      <c r="AN38" s="21">
        <v>40099</v>
      </c>
      <c r="AO38" s="21">
        <v>150</v>
      </c>
    </row>
    <row r="39" spans="1:41">
      <c r="A39" s="20">
        <v>45019.4174928241</v>
      </c>
      <c r="B39" s="21">
        <v>31</v>
      </c>
      <c r="C39" s="21">
        <v>-1857</v>
      </c>
      <c r="D39" s="21">
        <v>-62</v>
      </c>
      <c r="E39" s="21">
        <v>11840</v>
      </c>
      <c r="F39" s="21">
        <v>-95</v>
      </c>
      <c r="G39" s="21">
        <v>14854</v>
      </c>
      <c r="H39" s="21">
        <v>-1100</v>
      </c>
      <c r="I39" s="21">
        <v>8147</v>
      </c>
      <c r="J39" s="21">
        <v>-627</v>
      </c>
      <c r="K39" s="21">
        <v>3875</v>
      </c>
      <c r="L39" s="21">
        <v>-406</v>
      </c>
      <c r="M39" s="21">
        <v>11200</v>
      </c>
      <c r="N39" s="21">
        <v>-1074</v>
      </c>
      <c r="O39" s="21">
        <v>4756</v>
      </c>
      <c r="P39" s="21">
        <v>2089</v>
      </c>
      <c r="Q39" s="21">
        <v>16438</v>
      </c>
      <c r="R39" s="21">
        <v>2518</v>
      </c>
      <c r="S39" s="21">
        <v>17585</v>
      </c>
      <c r="T39" s="21">
        <v>29154</v>
      </c>
      <c r="U39" s="21">
        <v>23063</v>
      </c>
      <c r="V39" s="21">
        <v>27168</v>
      </c>
      <c r="W39" s="21">
        <v>33389</v>
      </c>
      <c r="X39" s="21">
        <v>82203</v>
      </c>
      <c r="Y39" s="21">
        <v>59968</v>
      </c>
      <c r="Z39" s="21">
        <v>48921</v>
      </c>
      <c r="AA39" s="21">
        <v>14189</v>
      </c>
      <c r="AB39" s="21">
        <v>52556</v>
      </c>
      <c r="AC39" s="21">
        <v>10574</v>
      </c>
      <c r="AD39" s="21">
        <v>11401</v>
      </c>
      <c r="AE39" s="21">
        <v>1502</v>
      </c>
      <c r="AF39" s="21">
        <v>7362</v>
      </c>
      <c r="AG39" s="21">
        <v>946</v>
      </c>
      <c r="AH39" s="21">
        <v>20300</v>
      </c>
      <c r="AI39" s="21">
        <v>229</v>
      </c>
      <c r="AJ39" s="21">
        <v>25990</v>
      </c>
      <c r="AK39" s="21">
        <v>16</v>
      </c>
      <c r="AL39" s="21">
        <v>16469</v>
      </c>
      <c r="AM39" s="21">
        <v>44</v>
      </c>
      <c r="AN39" s="21">
        <v>40099</v>
      </c>
      <c r="AO39" s="21">
        <v>150</v>
      </c>
    </row>
    <row r="40" spans="1:41">
      <c r="A40" s="20">
        <v>45019.4182314815</v>
      </c>
      <c r="B40" s="21">
        <v>31</v>
      </c>
      <c r="C40" s="21">
        <v>-1857</v>
      </c>
      <c r="D40" s="21">
        <v>-62</v>
      </c>
      <c r="E40" s="21">
        <v>11840</v>
      </c>
      <c r="F40" s="21">
        <v>-95</v>
      </c>
      <c r="G40" s="21">
        <v>14854</v>
      </c>
      <c r="H40" s="21">
        <v>-1100</v>
      </c>
      <c r="I40" s="21">
        <v>8147</v>
      </c>
      <c r="J40" s="21">
        <v>-627</v>
      </c>
      <c r="K40" s="21">
        <v>3875</v>
      </c>
      <c r="L40" s="21">
        <v>-406</v>
      </c>
      <c r="M40" s="21">
        <v>11200</v>
      </c>
      <c r="N40" s="21">
        <v>-1074</v>
      </c>
      <c r="O40" s="21">
        <v>4756</v>
      </c>
      <c r="P40" s="21">
        <v>2089</v>
      </c>
      <c r="Q40" s="21">
        <v>16438</v>
      </c>
      <c r="R40" s="21">
        <v>2518</v>
      </c>
      <c r="S40" s="21">
        <v>17585</v>
      </c>
      <c r="T40" s="21">
        <v>29154</v>
      </c>
      <c r="U40" s="21">
        <v>23063</v>
      </c>
      <c r="V40" s="21">
        <v>27168</v>
      </c>
      <c r="W40" s="21">
        <v>33389</v>
      </c>
      <c r="X40" s="21">
        <v>82203</v>
      </c>
      <c r="Y40" s="21">
        <v>59968</v>
      </c>
      <c r="Z40" s="21">
        <v>48921</v>
      </c>
      <c r="AA40" s="21">
        <v>14189</v>
      </c>
      <c r="AB40" s="21">
        <v>52556</v>
      </c>
      <c r="AC40" s="21">
        <v>10574</v>
      </c>
      <c r="AD40" s="21">
        <v>11401</v>
      </c>
      <c r="AE40" s="21">
        <v>1502</v>
      </c>
      <c r="AF40" s="21">
        <v>7362</v>
      </c>
      <c r="AG40" s="21">
        <v>946</v>
      </c>
      <c r="AH40" s="21">
        <v>20300</v>
      </c>
      <c r="AI40" s="21">
        <v>229</v>
      </c>
      <c r="AJ40" s="21">
        <v>25990</v>
      </c>
      <c r="AK40" s="21">
        <v>16</v>
      </c>
      <c r="AL40" s="21">
        <v>16469</v>
      </c>
      <c r="AM40" s="21">
        <v>44</v>
      </c>
      <c r="AN40" s="21">
        <v>40099</v>
      </c>
      <c r="AO40" s="21">
        <v>150</v>
      </c>
    </row>
    <row r="41" spans="1:41">
      <c r="A41" s="20">
        <v>45019.4188475694</v>
      </c>
      <c r="B41" s="21">
        <v>31</v>
      </c>
      <c r="C41" s="21">
        <v>-1857</v>
      </c>
      <c r="D41" s="21">
        <v>-62</v>
      </c>
      <c r="E41" s="21">
        <v>11840</v>
      </c>
      <c r="F41" s="21">
        <v>-95</v>
      </c>
      <c r="G41" s="21">
        <v>14854</v>
      </c>
      <c r="H41" s="21">
        <v>-1100</v>
      </c>
      <c r="I41" s="21">
        <v>8147</v>
      </c>
      <c r="J41" s="21">
        <v>-627</v>
      </c>
      <c r="K41" s="21">
        <v>3875</v>
      </c>
      <c r="L41" s="21">
        <v>-406</v>
      </c>
      <c r="M41" s="21">
        <v>11200</v>
      </c>
      <c r="N41" s="21">
        <v>-1074</v>
      </c>
      <c r="O41" s="21">
        <v>4756</v>
      </c>
      <c r="P41" s="21">
        <v>2089</v>
      </c>
      <c r="Q41" s="21">
        <v>16438</v>
      </c>
      <c r="R41" s="21">
        <v>2518</v>
      </c>
      <c r="S41" s="21">
        <v>17585</v>
      </c>
      <c r="T41" s="21">
        <v>29154</v>
      </c>
      <c r="U41" s="21">
        <v>23063</v>
      </c>
      <c r="V41" s="21">
        <v>27168</v>
      </c>
      <c r="W41" s="21">
        <v>33389</v>
      </c>
      <c r="X41" s="21">
        <v>82203</v>
      </c>
      <c r="Y41" s="21">
        <v>59968</v>
      </c>
      <c r="Z41" s="21">
        <v>48921</v>
      </c>
      <c r="AA41" s="21">
        <v>14189</v>
      </c>
      <c r="AB41" s="21">
        <v>52556</v>
      </c>
      <c r="AC41" s="21">
        <v>10574</v>
      </c>
      <c r="AD41" s="21">
        <v>11401</v>
      </c>
      <c r="AE41" s="21">
        <v>1502</v>
      </c>
      <c r="AF41" s="21">
        <v>7362</v>
      </c>
      <c r="AG41" s="21">
        <v>946</v>
      </c>
      <c r="AH41" s="21">
        <v>20300</v>
      </c>
      <c r="AI41" s="21">
        <v>229</v>
      </c>
      <c r="AJ41" s="21">
        <v>25990</v>
      </c>
      <c r="AK41" s="21">
        <v>16</v>
      </c>
      <c r="AL41" s="21">
        <v>16469</v>
      </c>
      <c r="AM41" s="21">
        <v>44</v>
      </c>
      <c r="AN41" s="21">
        <v>40099</v>
      </c>
      <c r="AO41" s="21">
        <v>150</v>
      </c>
    </row>
    <row r="42" spans="1:41">
      <c r="A42" s="20">
        <v>45019.4196253472</v>
      </c>
      <c r="B42" s="21">
        <v>30</v>
      </c>
      <c r="C42" s="21">
        <v>-1616</v>
      </c>
      <c r="D42" s="21">
        <v>-62</v>
      </c>
      <c r="E42" s="21">
        <v>12257</v>
      </c>
      <c r="F42" s="21">
        <v>-95</v>
      </c>
      <c r="G42" s="21">
        <v>15196</v>
      </c>
      <c r="H42" s="21">
        <v>-1174</v>
      </c>
      <c r="I42" s="21">
        <v>8765</v>
      </c>
      <c r="J42" s="21">
        <v>-620</v>
      </c>
      <c r="K42" s="21">
        <v>3820</v>
      </c>
      <c r="L42" s="21">
        <v>905</v>
      </c>
      <c r="M42" s="21">
        <v>11782</v>
      </c>
      <c r="N42" s="21">
        <v>-1110</v>
      </c>
      <c r="O42" s="21">
        <v>5246</v>
      </c>
      <c r="P42" s="21">
        <v>1497</v>
      </c>
      <c r="Q42" s="21">
        <v>17596</v>
      </c>
      <c r="R42" s="21">
        <v>2721</v>
      </c>
      <c r="S42" s="21">
        <v>17508</v>
      </c>
      <c r="T42" s="21">
        <v>27406</v>
      </c>
      <c r="U42" s="21">
        <v>23340</v>
      </c>
      <c r="V42" s="21">
        <v>27614</v>
      </c>
      <c r="W42" s="21">
        <v>34501</v>
      </c>
      <c r="X42" s="21">
        <v>84287</v>
      </c>
      <c r="Y42" s="21">
        <v>60902</v>
      </c>
      <c r="Z42" s="21">
        <v>49050</v>
      </c>
      <c r="AA42" s="21">
        <v>14014</v>
      </c>
      <c r="AB42" s="21">
        <v>53522</v>
      </c>
      <c r="AC42" s="21">
        <v>10445</v>
      </c>
      <c r="AD42" s="21">
        <v>12091</v>
      </c>
      <c r="AE42" s="21">
        <v>1609</v>
      </c>
      <c r="AF42" s="21">
        <v>8623</v>
      </c>
      <c r="AG42" s="21">
        <v>887</v>
      </c>
      <c r="AH42" s="21">
        <v>21261</v>
      </c>
      <c r="AI42" s="21">
        <v>221</v>
      </c>
      <c r="AJ42" s="21">
        <v>26797</v>
      </c>
      <c r="AK42" s="21">
        <v>11</v>
      </c>
      <c r="AL42" s="21">
        <v>16309</v>
      </c>
      <c r="AM42" s="21">
        <v>44</v>
      </c>
      <c r="AN42" s="21">
        <v>40130</v>
      </c>
      <c r="AO42" s="21">
        <v>162</v>
      </c>
    </row>
    <row r="43" spans="1:41">
      <c r="A43" s="20">
        <v>45019.4203678241</v>
      </c>
      <c r="B43" s="21">
        <v>30</v>
      </c>
      <c r="C43" s="21">
        <v>-1923</v>
      </c>
      <c r="D43" s="21">
        <v>-62</v>
      </c>
      <c r="E43" s="21">
        <v>13481</v>
      </c>
      <c r="F43" s="21">
        <v>-95</v>
      </c>
      <c r="G43" s="21">
        <v>15532</v>
      </c>
      <c r="H43" s="21">
        <v>-1076</v>
      </c>
      <c r="I43" s="21">
        <v>8250</v>
      </c>
      <c r="J43" s="21">
        <v>-620</v>
      </c>
      <c r="K43" s="21">
        <v>3820</v>
      </c>
      <c r="L43" s="21">
        <v>905</v>
      </c>
      <c r="M43" s="21">
        <v>13909</v>
      </c>
      <c r="N43" s="21">
        <v>-1110</v>
      </c>
      <c r="O43" s="21">
        <v>5246</v>
      </c>
      <c r="P43" s="21">
        <v>1202</v>
      </c>
      <c r="Q43" s="21">
        <v>17875</v>
      </c>
      <c r="R43" s="21">
        <v>2721</v>
      </c>
      <c r="S43" s="21">
        <v>18378</v>
      </c>
      <c r="T43" s="21">
        <v>27406</v>
      </c>
      <c r="U43" s="21">
        <v>24568</v>
      </c>
      <c r="V43" s="21">
        <v>27614</v>
      </c>
      <c r="W43" s="21">
        <v>35585</v>
      </c>
      <c r="X43" s="21">
        <v>84287</v>
      </c>
      <c r="Y43" s="21">
        <v>62501</v>
      </c>
      <c r="Z43" s="21">
        <v>49050</v>
      </c>
      <c r="AA43" s="21">
        <v>14014</v>
      </c>
      <c r="AB43" s="21">
        <v>53522</v>
      </c>
      <c r="AC43" s="21">
        <v>10445</v>
      </c>
      <c r="AD43" s="21">
        <v>12091</v>
      </c>
      <c r="AE43" s="21">
        <v>1589</v>
      </c>
      <c r="AF43" s="21">
        <v>8623</v>
      </c>
      <c r="AG43" s="21">
        <v>923</v>
      </c>
      <c r="AH43" s="21">
        <v>21384</v>
      </c>
      <c r="AI43" s="21">
        <v>178</v>
      </c>
      <c r="AJ43" s="21">
        <v>28291</v>
      </c>
      <c r="AK43" s="21">
        <v>-20</v>
      </c>
      <c r="AL43" s="21">
        <v>16557</v>
      </c>
      <c r="AM43" s="21">
        <v>44</v>
      </c>
      <c r="AN43" s="21">
        <v>40130</v>
      </c>
      <c r="AO43" s="21">
        <v>188</v>
      </c>
    </row>
    <row r="44" spans="1:41">
      <c r="A44" s="20">
        <v>45019.4211076389</v>
      </c>
      <c r="B44" s="21">
        <v>30</v>
      </c>
      <c r="C44" s="21">
        <v>-1923</v>
      </c>
      <c r="D44" s="21">
        <v>-66</v>
      </c>
      <c r="E44" s="21">
        <v>13481</v>
      </c>
      <c r="F44" s="21">
        <v>-95</v>
      </c>
      <c r="G44" s="21">
        <v>15532</v>
      </c>
      <c r="H44" s="21">
        <v>-1076</v>
      </c>
      <c r="I44" s="21">
        <v>8250</v>
      </c>
      <c r="J44" s="21">
        <v>-621</v>
      </c>
      <c r="K44" s="21">
        <v>3893</v>
      </c>
      <c r="L44" s="21">
        <v>85</v>
      </c>
      <c r="M44" s="21">
        <v>13909</v>
      </c>
      <c r="N44" s="21">
        <v>-1171</v>
      </c>
      <c r="O44" s="21">
        <v>5457</v>
      </c>
      <c r="P44" s="21">
        <v>1202</v>
      </c>
      <c r="Q44" s="21">
        <v>17875</v>
      </c>
      <c r="R44" s="21">
        <v>2661</v>
      </c>
      <c r="S44" s="21">
        <v>18378</v>
      </c>
      <c r="T44" s="21">
        <v>27576</v>
      </c>
      <c r="U44" s="21">
        <v>24568</v>
      </c>
      <c r="V44" s="21">
        <v>29148</v>
      </c>
      <c r="W44" s="21">
        <v>35585</v>
      </c>
      <c r="X44" s="21">
        <v>88197</v>
      </c>
      <c r="Y44" s="21">
        <v>62501</v>
      </c>
      <c r="Z44" s="21">
        <v>50053</v>
      </c>
      <c r="AA44" s="21">
        <v>14690</v>
      </c>
      <c r="AB44" s="21">
        <v>57117</v>
      </c>
      <c r="AC44" s="21">
        <v>11230</v>
      </c>
      <c r="AD44" s="21">
        <v>12935</v>
      </c>
      <c r="AE44" s="21">
        <v>1589</v>
      </c>
      <c r="AF44" s="21">
        <v>8904</v>
      </c>
      <c r="AG44" s="21">
        <v>923</v>
      </c>
      <c r="AH44" s="21">
        <v>21384</v>
      </c>
      <c r="AI44" s="21">
        <v>178</v>
      </c>
      <c r="AJ44" s="21">
        <v>28291</v>
      </c>
      <c r="AK44" s="21">
        <v>-20</v>
      </c>
      <c r="AL44" s="21">
        <v>16557</v>
      </c>
      <c r="AM44" s="21">
        <v>49</v>
      </c>
      <c r="AN44" s="21">
        <v>40469</v>
      </c>
      <c r="AO44" s="21">
        <v>188</v>
      </c>
    </row>
    <row r="45" spans="1:41">
      <c r="A45" s="20">
        <v>45019.4217246528</v>
      </c>
      <c r="B45" s="21">
        <v>30</v>
      </c>
      <c r="C45" s="21">
        <v>-1923</v>
      </c>
      <c r="D45" s="21">
        <v>-66</v>
      </c>
      <c r="E45" s="21">
        <v>13481</v>
      </c>
      <c r="F45" s="21">
        <v>-99</v>
      </c>
      <c r="G45" s="21">
        <v>15532</v>
      </c>
      <c r="H45" s="21">
        <v>-1076</v>
      </c>
      <c r="I45" s="21">
        <v>8250</v>
      </c>
      <c r="J45" s="21">
        <v>-621</v>
      </c>
      <c r="K45" s="21">
        <v>3893</v>
      </c>
      <c r="L45" s="21">
        <v>85</v>
      </c>
      <c r="M45" s="21">
        <v>13909</v>
      </c>
      <c r="N45" s="21">
        <v>-1171</v>
      </c>
      <c r="O45" s="21">
        <v>5457</v>
      </c>
      <c r="P45" s="21">
        <v>1202</v>
      </c>
      <c r="Q45" s="21">
        <v>17875</v>
      </c>
      <c r="R45" s="21">
        <v>2661</v>
      </c>
      <c r="S45" s="21">
        <v>18378</v>
      </c>
      <c r="T45" s="21">
        <v>27576</v>
      </c>
      <c r="U45" s="21">
        <v>24568</v>
      </c>
      <c r="V45" s="21">
        <v>29148</v>
      </c>
      <c r="W45" s="21">
        <v>35585</v>
      </c>
      <c r="X45" s="21">
        <v>88197</v>
      </c>
      <c r="Y45" s="21">
        <v>62501</v>
      </c>
      <c r="Z45" s="21">
        <v>50053</v>
      </c>
      <c r="AA45" s="21">
        <v>14690</v>
      </c>
      <c r="AB45" s="21">
        <v>57117</v>
      </c>
      <c r="AC45" s="21">
        <v>11230</v>
      </c>
      <c r="AD45" s="21">
        <v>12935</v>
      </c>
      <c r="AE45" s="21">
        <v>1589</v>
      </c>
      <c r="AF45" s="21">
        <v>8904</v>
      </c>
      <c r="AG45" s="21">
        <v>923</v>
      </c>
      <c r="AH45" s="21">
        <v>21384</v>
      </c>
      <c r="AI45" s="21">
        <v>178</v>
      </c>
      <c r="AJ45" s="21">
        <v>28291</v>
      </c>
      <c r="AK45" s="21">
        <v>-20</v>
      </c>
      <c r="AL45" s="21">
        <v>16557</v>
      </c>
      <c r="AM45" s="21">
        <v>49</v>
      </c>
      <c r="AN45" s="21">
        <v>40469</v>
      </c>
      <c r="AO45" s="21">
        <v>188</v>
      </c>
    </row>
    <row r="46" spans="1:41">
      <c r="A46" s="20">
        <v>45019.4224915509</v>
      </c>
      <c r="B46" s="21">
        <v>30</v>
      </c>
      <c r="C46" s="21">
        <v>-1923</v>
      </c>
      <c r="D46" s="21">
        <v>-66</v>
      </c>
      <c r="E46" s="21">
        <v>13481</v>
      </c>
      <c r="F46" s="21">
        <v>-99</v>
      </c>
      <c r="G46" s="21">
        <v>15532</v>
      </c>
      <c r="H46" s="21">
        <v>-1076</v>
      </c>
      <c r="I46" s="21">
        <v>8250</v>
      </c>
      <c r="J46" s="21">
        <v>-621</v>
      </c>
      <c r="K46" s="21">
        <v>3893</v>
      </c>
      <c r="L46" s="21">
        <v>85</v>
      </c>
      <c r="M46" s="21">
        <v>13909</v>
      </c>
      <c r="N46" s="21">
        <v>-1171</v>
      </c>
      <c r="O46" s="21">
        <v>5457</v>
      </c>
      <c r="P46" s="21">
        <v>1202</v>
      </c>
      <c r="Q46" s="21">
        <v>17875</v>
      </c>
      <c r="R46" s="21">
        <v>2661</v>
      </c>
      <c r="S46" s="21">
        <v>18378</v>
      </c>
      <c r="T46" s="21">
        <v>27576</v>
      </c>
      <c r="U46" s="21">
        <v>24568</v>
      </c>
      <c r="V46" s="21">
        <v>29148</v>
      </c>
      <c r="W46" s="21">
        <v>35585</v>
      </c>
      <c r="X46" s="21">
        <v>88197</v>
      </c>
      <c r="Y46" s="21">
        <v>62501</v>
      </c>
      <c r="Z46" s="21">
        <v>50053</v>
      </c>
      <c r="AA46" s="21">
        <v>14690</v>
      </c>
      <c r="AB46" s="21">
        <v>57117</v>
      </c>
      <c r="AC46" s="21">
        <v>11230</v>
      </c>
      <c r="AD46" s="21">
        <v>12935</v>
      </c>
      <c r="AE46" s="21">
        <v>1589</v>
      </c>
      <c r="AF46" s="21">
        <v>8904</v>
      </c>
      <c r="AG46" s="21">
        <v>923</v>
      </c>
      <c r="AH46" s="21">
        <v>21384</v>
      </c>
      <c r="AI46" s="21">
        <v>178</v>
      </c>
      <c r="AJ46" s="21">
        <v>28291</v>
      </c>
      <c r="AK46" s="21">
        <v>-20</v>
      </c>
      <c r="AL46" s="21">
        <v>16557</v>
      </c>
      <c r="AM46" s="21">
        <v>49</v>
      </c>
      <c r="AN46" s="21">
        <v>40469</v>
      </c>
      <c r="AO46" s="21">
        <v>188</v>
      </c>
    </row>
    <row r="47" spans="1:41">
      <c r="A47" s="20">
        <v>45019.4232320602</v>
      </c>
      <c r="B47" s="21">
        <v>30</v>
      </c>
      <c r="C47" s="21">
        <v>-1978</v>
      </c>
      <c r="D47" s="21">
        <v>-68</v>
      </c>
      <c r="E47" s="21">
        <v>14411</v>
      </c>
      <c r="F47" s="21">
        <v>-101</v>
      </c>
      <c r="G47" s="21">
        <v>15375</v>
      </c>
      <c r="H47" s="21">
        <v>-1062</v>
      </c>
      <c r="I47" s="21">
        <v>8303</v>
      </c>
      <c r="J47" s="21">
        <v>-627</v>
      </c>
      <c r="K47" s="21">
        <v>4084</v>
      </c>
      <c r="L47" s="21">
        <v>134</v>
      </c>
      <c r="M47" s="21">
        <v>15347</v>
      </c>
      <c r="N47" s="21">
        <v>-1150</v>
      </c>
      <c r="O47" s="21">
        <v>5711</v>
      </c>
      <c r="P47" s="21">
        <v>1264</v>
      </c>
      <c r="Q47" s="21">
        <v>18209</v>
      </c>
      <c r="R47" s="21">
        <v>2671</v>
      </c>
      <c r="S47" s="21">
        <v>18310</v>
      </c>
      <c r="T47" s="21">
        <v>27253</v>
      </c>
      <c r="U47" s="21">
        <v>24613</v>
      </c>
      <c r="V47" s="21">
        <v>30157</v>
      </c>
      <c r="W47" s="21">
        <v>35351</v>
      </c>
      <c r="X47" s="21">
        <v>88368</v>
      </c>
      <c r="Y47" s="21">
        <v>64424</v>
      </c>
      <c r="Z47" s="21">
        <v>50633</v>
      </c>
      <c r="AA47" s="21">
        <v>15597</v>
      </c>
      <c r="AB47" s="21">
        <v>58199</v>
      </c>
      <c r="AC47" s="21">
        <v>11770</v>
      </c>
      <c r="AD47" s="21">
        <v>12408</v>
      </c>
      <c r="AE47" s="21">
        <v>1646</v>
      </c>
      <c r="AF47" s="21">
        <v>9919</v>
      </c>
      <c r="AG47" s="21">
        <v>1048</v>
      </c>
      <c r="AH47" s="21">
        <v>21795</v>
      </c>
      <c r="AI47" s="21">
        <v>152</v>
      </c>
      <c r="AJ47" s="21">
        <v>29384</v>
      </c>
      <c r="AK47" s="21">
        <v>-23</v>
      </c>
      <c r="AL47" s="21">
        <v>16658</v>
      </c>
      <c r="AM47" s="21">
        <v>53</v>
      </c>
      <c r="AN47" s="21">
        <v>40940</v>
      </c>
      <c r="AO47" s="21">
        <v>206</v>
      </c>
    </row>
    <row r="48" spans="1:41">
      <c r="A48" s="20">
        <v>45019.4238521991</v>
      </c>
      <c r="B48" s="21">
        <v>30</v>
      </c>
      <c r="C48" s="21">
        <v>-1978</v>
      </c>
      <c r="D48" s="21">
        <v>-68</v>
      </c>
      <c r="E48" s="21">
        <v>14411</v>
      </c>
      <c r="F48" s="21">
        <v>-101</v>
      </c>
      <c r="G48" s="21">
        <v>15375</v>
      </c>
      <c r="H48" s="21">
        <v>-1062</v>
      </c>
      <c r="I48" s="21">
        <v>8303</v>
      </c>
      <c r="J48" s="21">
        <v>-627</v>
      </c>
      <c r="K48" s="21">
        <v>4084</v>
      </c>
      <c r="L48" s="21">
        <v>134</v>
      </c>
      <c r="M48" s="21">
        <v>15347</v>
      </c>
      <c r="N48" s="21">
        <v>-1150</v>
      </c>
      <c r="O48" s="21">
        <v>5711</v>
      </c>
      <c r="P48" s="21">
        <v>1264</v>
      </c>
      <c r="Q48" s="21">
        <v>18209</v>
      </c>
      <c r="R48" s="21">
        <v>2671</v>
      </c>
      <c r="S48" s="21">
        <v>18310</v>
      </c>
      <c r="T48" s="21">
        <v>27253</v>
      </c>
      <c r="U48" s="21">
        <v>24613</v>
      </c>
      <c r="V48" s="21">
        <v>30157</v>
      </c>
      <c r="W48" s="21">
        <v>35351</v>
      </c>
      <c r="X48" s="21">
        <v>88368</v>
      </c>
      <c r="Y48" s="21">
        <v>64424</v>
      </c>
      <c r="Z48" s="21">
        <v>50633</v>
      </c>
      <c r="AA48" s="21">
        <v>15597</v>
      </c>
      <c r="AB48" s="21">
        <v>58199</v>
      </c>
      <c r="AC48" s="21">
        <v>11770</v>
      </c>
      <c r="AD48" s="21">
        <v>12408</v>
      </c>
      <c r="AE48" s="21">
        <v>1646</v>
      </c>
      <c r="AF48" s="21">
        <v>9919</v>
      </c>
      <c r="AG48" s="21">
        <v>1048</v>
      </c>
      <c r="AH48" s="21">
        <v>21795</v>
      </c>
      <c r="AI48" s="21">
        <v>152</v>
      </c>
      <c r="AJ48" s="21">
        <v>29384</v>
      </c>
      <c r="AK48" s="21">
        <v>-23</v>
      </c>
      <c r="AL48" s="21">
        <v>16658</v>
      </c>
      <c r="AM48" s="21">
        <v>53</v>
      </c>
      <c r="AN48" s="21">
        <v>40940</v>
      </c>
      <c r="AO48" s="21">
        <v>206</v>
      </c>
    </row>
    <row r="49" spans="1:41">
      <c r="A49" s="20">
        <v>45019.424662037</v>
      </c>
      <c r="B49" s="21">
        <v>30</v>
      </c>
      <c r="C49" s="21">
        <v>-1978</v>
      </c>
      <c r="D49" s="21">
        <v>-68</v>
      </c>
      <c r="E49" s="21">
        <v>14411</v>
      </c>
      <c r="F49" s="21">
        <v>-101</v>
      </c>
      <c r="G49" s="21">
        <v>15375</v>
      </c>
      <c r="H49" s="21">
        <v>-1095</v>
      </c>
      <c r="I49" s="21">
        <v>8303</v>
      </c>
      <c r="J49" s="21">
        <v>-627</v>
      </c>
      <c r="K49" s="21">
        <v>4084</v>
      </c>
      <c r="L49" s="21">
        <v>134</v>
      </c>
      <c r="M49" s="21">
        <v>15347</v>
      </c>
      <c r="N49" s="21">
        <v>-1144</v>
      </c>
      <c r="O49" s="21">
        <v>5711</v>
      </c>
      <c r="P49" s="21">
        <v>1036</v>
      </c>
      <c r="Q49" s="21">
        <v>18209</v>
      </c>
      <c r="R49" s="21">
        <v>2671</v>
      </c>
      <c r="S49" s="21">
        <v>18310</v>
      </c>
      <c r="T49" s="21">
        <v>27253</v>
      </c>
      <c r="U49" s="21">
        <v>24613</v>
      </c>
      <c r="V49" s="21">
        <v>30157</v>
      </c>
      <c r="W49" s="21">
        <v>35351</v>
      </c>
      <c r="X49" s="21">
        <v>88368</v>
      </c>
      <c r="Y49" s="21">
        <v>64424</v>
      </c>
      <c r="Z49" s="21">
        <v>50633</v>
      </c>
      <c r="AA49" s="21">
        <v>15597</v>
      </c>
      <c r="AB49" s="21">
        <v>58199</v>
      </c>
      <c r="AC49" s="21">
        <v>11770</v>
      </c>
      <c r="AD49" s="21">
        <v>12408</v>
      </c>
      <c r="AE49" s="21">
        <v>1646</v>
      </c>
      <c r="AF49" s="21">
        <v>9919</v>
      </c>
      <c r="AG49" s="21">
        <v>1048</v>
      </c>
      <c r="AH49" s="21">
        <v>21795</v>
      </c>
      <c r="AI49" s="21">
        <v>152</v>
      </c>
      <c r="AJ49" s="21">
        <v>29384</v>
      </c>
      <c r="AK49" s="21">
        <v>-23</v>
      </c>
      <c r="AL49" s="21">
        <v>16658</v>
      </c>
      <c r="AM49" s="21">
        <v>53</v>
      </c>
      <c r="AN49" s="21">
        <v>40940</v>
      </c>
      <c r="AO49" s="21">
        <v>206</v>
      </c>
    </row>
    <row r="50" spans="1:41">
      <c r="A50" s="20">
        <v>45019.4252788194</v>
      </c>
      <c r="B50" s="21">
        <v>30</v>
      </c>
      <c r="C50" s="21">
        <v>-1803</v>
      </c>
      <c r="D50" s="21">
        <v>-68</v>
      </c>
      <c r="E50" s="21">
        <v>14606</v>
      </c>
      <c r="F50" s="21">
        <v>-104</v>
      </c>
      <c r="G50" s="21">
        <v>15312</v>
      </c>
      <c r="H50" s="21">
        <v>-1095</v>
      </c>
      <c r="I50" s="21">
        <v>8749</v>
      </c>
      <c r="J50" s="21">
        <v>-604</v>
      </c>
      <c r="K50" s="21">
        <v>4672</v>
      </c>
      <c r="L50" s="21">
        <v>165</v>
      </c>
      <c r="M50" s="21">
        <v>15782</v>
      </c>
      <c r="N50" s="21">
        <v>-1144</v>
      </c>
      <c r="O50" s="21">
        <v>5793</v>
      </c>
      <c r="P50" s="21">
        <v>1036</v>
      </c>
      <c r="Q50" s="21">
        <v>18444</v>
      </c>
      <c r="R50" s="21">
        <v>2725</v>
      </c>
      <c r="S50" s="21">
        <v>18454</v>
      </c>
      <c r="T50" s="21">
        <v>26631</v>
      </c>
      <c r="U50" s="21">
        <v>23316</v>
      </c>
      <c r="V50" s="21">
        <v>31090</v>
      </c>
      <c r="W50" s="21">
        <v>35702</v>
      </c>
      <c r="X50" s="21">
        <v>90648</v>
      </c>
      <c r="Y50" s="21">
        <v>65585</v>
      </c>
      <c r="Z50" s="21">
        <v>50705</v>
      </c>
      <c r="AA50" s="21">
        <v>15139</v>
      </c>
      <c r="AB50" s="21">
        <v>57925</v>
      </c>
      <c r="AC50" s="21">
        <v>12259</v>
      </c>
      <c r="AD50" s="21">
        <v>12418</v>
      </c>
      <c r="AE50" s="21">
        <v>1788</v>
      </c>
      <c r="AF50" s="21">
        <v>10620</v>
      </c>
      <c r="AG50" s="21">
        <v>925</v>
      </c>
      <c r="AH50" s="21">
        <v>21885</v>
      </c>
      <c r="AI50" s="21">
        <v>120</v>
      </c>
      <c r="AJ50" s="21">
        <v>29570</v>
      </c>
      <c r="AK50" s="21">
        <v>-47</v>
      </c>
      <c r="AL50" s="21">
        <v>16586</v>
      </c>
      <c r="AM50" s="21">
        <v>52</v>
      </c>
      <c r="AN50" s="21">
        <v>41379</v>
      </c>
      <c r="AO50" s="21">
        <v>206</v>
      </c>
    </row>
    <row r="51" spans="1:41">
      <c r="A51" s="20">
        <v>45019.4260703704</v>
      </c>
      <c r="B51" s="21">
        <v>30</v>
      </c>
      <c r="C51" s="21">
        <v>-1803</v>
      </c>
      <c r="D51" s="21">
        <v>-68</v>
      </c>
      <c r="E51" s="21">
        <v>14606</v>
      </c>
      <c r="F51" s="21">
        <v>-104</v>
      </c>
      <c r="G51" s="21">
        <v>15312</v>
      </c>
      <c r="H51" s="21">
        <v>-1095</v>
      </c>
      <c r="I51" s="21">
        <v>8749</v>
      </c>
      <c r="J51" s="21">
        <v>-604</v>
      </c>
      <c r="K51" s="21">
        <v>4672</v>
      </c>
      <c r="L51" s="21">
        <v>165</v>
      </c>
      <c r="M51" s="21">
        <v>15782</v>
      </c>
      <c r="N51" s="21">
        <v>-1144</v>
      </c>
      <c r="O51" s="21">
        <v>5793</v>
      </c>
      <c r="P51" s="21">
        <v>1036</v>
      </c>
      <c r="Q51" s="21">
        <v>18444</v>
      </c>
      <c r="R51" s="21">
        <v>2725</v>
      </c>
      <c r="S51" s="21">
        <v>18454</v>
      </c>
      <c r="T51" s="21">
        <v>26631</v>
      </c>
      <c r="U51" s="21">
        <v>23316</v>
      </c>
      <c r="V51" s="21">
        <v>31090</v>
      </c>
      <c r="W51" s="21">
        <v>35702</v>
      </c>
      <c r="X51" s="21">
        <v>90648</v>
      </c>
      <c r="Y51" s="21">
        <v>65585</v>
      </c>
      <c r="Z51" s="21">
        <v>50705</v>
      </c>
      <c r="AA51" s="21">
        <v>15139</v>
      </c>
      <c r="AB51" s="21">
        <v>57925</v>
      </c>
      <c r="AC51" s="21">
        <v>12259</v>
      </c>
      <c r="AD51" s="21">
        <v>12418</v>
      </c>
      <c r="AE51" s="21">
        <v>1788</v>
      </c>
      <c r="AF51" s="21">
        <v>10620</v>
      </c>
      <c r="AG51" s="21">
        <v>925</v>
      </c>
      <c r="AH51" s="21">
        <v>21885</v>
      </c>
      <c r="AI51" s="21">
        <v>120</v>
      </c>
      <c r="AJ51" s="21">
        <v>29570</v>
      </c>
      <c r="AK51" s="21">
        <v>-47</v>
      </c>
      <c r="AL51" s="21">
        <v>16586</v>
      </c>
      <c r="AM51" s="21">
        <v>52</v>
      </c>
      <c r="AN51" s="21">
        <v>41379</v>
      </c>
      <c r="AO51" s="21">
        <v>206</v>
      </c>
    </row>
    <row r="52" spans="1:41">
      <c r="A52" s="20">
        <v>45019.4266762731</v>
      </c>
      <c r="B52" s="21">
        <v>25</v>
      </c>
      <c r="C52" s="21">
        <v>-1342</v>
      </c>
      <c r="D52" s="21">
        <v>-68</v>
      </c>
      <c r="E52" s="21">
        <v>14998</v>
      </c>
      <c r="F52" s="21">
        <v>-104</v>
      </c>
      <c r="G52" s="21">
        <v>15312</v>
      </c>
      <c r="H52" s="21">
        <v>-1095</v>
      </c>
      <c r="I52" s="21">
        <v>9680</v>
      </c>
      <c r="J52" s="21">
        <v>-610</v>
      </c>
      <c r="K52" s="21">
        <v>4974</v>
      </c>
      <c r="L52" s="21">
        <v>165</v>
      </c>
      <c r="M52" s="21">
        <v>17562</v>
      </c>
      <c r="N52" s="21">
        <v>-1144</v>
      </c>
      <c r="O52" s="21">
        <v>5622</v>
      </c>
      <c r="P52" s="21">
        <v>1036</v>
      </c>
      <c r="Q52" s="21">
        <v>19423</v>
      </c>
      <c r="R52" s="21">
        <v>2725</v>
      </c>
      <c r="S52" s="21">
        <v>18456</v>
      </c>
      <c r="T52" s="21">
        <v>26631</v>
      </c>
      <c r="U52" s="21">
        <v>25506</v>
      </c>
      <c r="V52" s="21">
        <v>31090</v>
      </c>
      <c r="W52" s="21">
        <v>36422</v>
      </c>
      <c r="X52" s="21">
        <v>90648</v>
      </c>
      <c r="Y52" s="21">
        <v>68265</v>
      </c>
      <c r="Z52" s="21">
        <v>50705</v>
      </c>
      <c r="AA52" s="21">
        <v>15139</v>
      </c>
      <c r="AB52" s="21">
        <v>57925</v>
      </c>
      <c r="AC52" s="21">
        <v>12259</v>
      </c>
      <c r="AD52" s="21">
        <v>12418</v>
      </c>
      <c r="AE52" s="21">
        <v>1788</v>
      </c>
      <c r="AF52" s="21">
        <v>10620</v>
      </c>
      <c r="AG52" s="21">
        <v>979</v>
      </c>
      <c r="AH52" s="21">
        <v>22222</v>
      </c>
      <c r="AI52" s="21">
        <v>138</v>
      </c>
      <c r="AJ52" s="21">
        <v>29570</v>
      </c>
      <c r="AK52" s="21">
        <v>-41</v>
      </c>
      <c r="AL52" s="21">
        <v>17544</v>
      </c>
      <c r="AM52" s="21">
        <v>52</v>
      </c>
      <c r="AN52" s="21">
        <v>41379</v>
      </c>
      <c r="AO52" s="21">
        <v>207</v>
      </c>
    </row>
    <row r="53" spans="1:41">
      <c r="A53" s="20">
        <v>45019.4274435185</v>
      </c>
      <c r="B53" s="21">
        <v>25</v>
      </c>
      <c r="C53" s="21">
        <v>-1342</v>
      </c>
      <c r="D53" s="21">
        <v>-68</v>
      </c>
      <c r="E53" s="21">
        <v>14998</v>
      </c>
      <c r="F53" s="21">
        <v>-104</v>
      </c>
      <c r="G53" s="21">
        <v>15276</v>
      </c>
      <c r="H53" s="21">
        <v>-1095</v>
      </c>
      <c r="I53" s="21">
        <v>9680</v>
      </c>
      <c r="J53" s="21">
        <v>-610</v>
      </c>
      <c r="K53" s="21">
        <v>4974</v>
      </c>
      <c r="L53" s="21">
        <v>165</v>
      </c>
      <c r="M53" s="21">
        <v>17562</v>
      </c>
      <c r="N53" s="21">
        <v>-1144</v>
      </c>
      <c r="O53" s="21">
        <v>5622</v>
      </c>
      <c r="P53" s="21">
        <v>1036</v>
      </c>
      <c r="Q53" s="21">
        <v>19423</v>
      </c>
      <c r="R53" s="21">
        <v>2789</v>
      </c>
      <c r="S53" s="21">
        <v>18456</v>
      </c>
      <c r="T53" s="21">
        <v>26631</v>
      </c>
      <c r="U53" s="21">
        <v>25506</v>
      </c>
      <c r="V53" s="21">
        <v>31090</v>
      </c>
      <c r="W53" s="21">
        <v>36422</v>
      </c>
      <c r="X53" s="21">
        <v>90648</v>
      </c>
      <c r="Y53" s="21">
        <v>68265</v>
      </c>
      <c r="Z53" s="21">
        <v>50705</v>
      </c>
      <c r="AA53" s="21">
        <v>15139</v>
      </c>
      <c r="AB53" s="21">
        <v>57925</v>
      </c>
      <c r="AC53" s="21">
        <v>12259</v>
      </c>
      <c r="AD53" s="21">
        <v>12418</v>
      </c>
      <c r="AE53" s="21">
        <v>1788</v>
      </c>
      <c r="AF53" s="21">
        <v>10620</v>
      </c>
      <c r="AG53" s="21">
        <v>979</v>
      </c>
      <c r="AH53" s="21">
        <v>22222</v>
      </c>
      <c r="AI53" s="21">
        <v>138</v>
      </c>
      <c r="AJ53" s="21">
        <v>29570</v>
      </c>
      <c r="AK53" s="21">
        <v>-41</v>
      </c>
      <c r="AL53" s="21">
        <v>17544</v>
      </c>
      <c r="AM53" s="21">
        <v>52</v>
      </c>
      <c r="AN53" s="21">
        <v>41379</v>
      </c>
      <c r="AO53" s="21">
        <v>207</v>
      </c>
    </row>
    <row r="54" spans="1:41">
      <c r="A54" s="20">
        <v>45019.4281813657</v>
      </c>
      <c r="B54" s="21">
        <v>25</v>
      </c>
      <c r="C54" s="21">
        <v>-1342</v>
      </c>
      <c r="D54" s="21">
        <v>-83</v>
      </c>
      <c r="E54" s="21">
        <v>14998</v>
      </c>
      <c r="F54" s="21">
        <v>-106</v>
      </c>
      <c r="G54" s="21">
        <v>15276</v>
      </c>
      <c r="H54" s="21">
        <v>-1101</v>
      </c>
      <c r="I54" s="21">
        <v>9680</v>
      </c>
      <c r="J54" s="21">
        <v>-610</v>
      </c>
      <c r="K54" s="21">
        <v>4974</v>
      </c>
      <c r="L54" s="21">
        <v>158</v>
      </c>
      <c r="M54" s="21">
        <v>17562</v>
      </c>
      <c r="N54" s="21">
        <v>-1117</v>
      </c>
      <c r="O54" s="21">
        <v>5622</v>
      </c>
      <c r="P54" s="21">
        <v>912</v>
      </c>
      <c r="Q54" s="21">
        <v>19423</v>
      </c>
      <c r="R54" s="21">
        <v>2789</v>
      </c>
      <c r="S54" s="21">
        <v>18456</v>
      </c>
      <c r="T54" s="21">
        <v>25604</v>
      </c>
      <c r="U54" s="21">
        <v>25506</v>
      </c>
      <c r="V54" s="21">
        <v>30291</v>
      </c>
      <c r="W54" s="21">
        <v>36422</v>
      </c>
      <c r="X54" s="21">
        <v>91480</v>
      </c>
      <c r="Y54" s="21">
        <v>68265</v>
      </c>
      <c r="Z54" s="21">
        <v>50495</v>
      </c>
      <c r="AA54" s="21">
        <v>14980</v>
      </c>
      <c r="AB54" s="21">
        <v>58081</v>
      </c>
      <c r="AC54" s="21">
        <v>13232</v>
      </c>
      <c r="AD54" s="21">
        <v>11907</v>
      </c>
      <c r="AE54" s="21">
        <v>1963</v>
      </c>
      <c r="AF54" s="21">
        <v>10881</v>
      </c>
      <c r="AG54" s="21">
        <v>979</v>
      </c>
      <c r="AH54" s="21">
        <v>22222</v>
      </c>
      <c r="AI54" s="21">
        <v>138</v>
      </c>
      <c r="AJ54" s="21">
        <v>30625</v>
      </c>
      <c r="AK54" s="21">
        <v>-41</v>
      </c>
      <c r="AL54" s="21">
        <v>17544</v>
      </c>
      <c r="AM54" s="21">
        <v>52</v>
      </c>
      <c r="AN54" s="21">
        <v>41807</v>
      </c>
      <c r="AO54" s="21">
        <v>207</v>
      </c>
    </row>
    <row r="55" spans="1:41">
      <c r="A55" s="20">
        <v>45019.4289229167</v>
      </c>
      <c r="B55" s="21">
        <v>25</v>
      </c>
      <c r="C55" s="21">
        <v>-1733</v>
      </c>
      <c r="D55" s="21">
        <v>-83</v>
      </c>
      <c r="E55" s="21">
        <v>15116</v>
      </c>
      <c r="F55" s="21">
        <v>-107</v>
      </c>
      <c r="G55" s="21">
        <v>15269</v>
      </c>
      <c r="H55" s="21">
        <v>-1125</v>
      </c>
      <c r="I55" s="21">
        <v>9338</v>
      </c>
      <c r="J55" s="21">
        <v>-613</v>
      </c>
      <c r="K55" s="21">
        <v>5323</v>
      </c>
      <c r="L55" s="21">
        <v>129</v>
      </c>
      <c r="M55" s="21">
        <v>17915</v>
      </c>
      <c r="N55" s="21">
        <v>-1116</v>
      </c>
      <c r="O55" s="21">
        <v>5702</v>
      </c>
      <c r="P55" s="21">
        <v>961</v>
      </c>
      <c r="Q55" s="21">
        <v>19922</v>
      </c>
      <c r="R55" s="21">
        <v>2746</v>
      </c>
      <c r="S55" s="21">
        <v>18323</v>
      </c>
      <c r="T55" s="21">
        <v>24381</v>
      </c>
      <c r="U55" s="21">
        <v>24917</v>
      </c>
      <c r="V55" s="21">
        <v>30159</v>
      </c>
      <c r="W55" s="21">
        <v>36368</v>
      </c>
      <c r="X55" s="21">
        <v>91438</v>
      </c>
      <c r="Y55" s="21">
        <v>69612</v>
      </c>
      <c r="Z55" s="21">
        <v>50587</v>
      </c>
      <c r="AA55" s="21">
        <v>14732</v>
      </c>
      <c r="AB55" s="21">
        <v>57844</v>
      </c>
      <c r="AC55" s="21">
        <v>13929</v>
      </c>
      <c r="AD55" s="21">
        <v>12229</v>
      </c>
      <c r="AE55" s="21">
        <v>2271</v>
      </c>
      <c r="AF55" s="21">
        <v>11462</v>
      </c>
      <c r="AG55" s="21">
        <v>1014</v>
      </c>
      <c r="AH55" s="21">
        <v>22453</v>
      </c>
      <c r="AI55" s="21">
        <v>160</v>
      </c>
      <c r="AJ55" s="21">
        <v>31041</v>
      </c>
      <c r="AK55" s="21">
        <v>-25</v>
      </c>
      <c r="AL55" s="21">
        <v>17655</v>
      </c>
      <c r="AM55" s="21">
        <v>52</v>
      </c>
      <c r="AN55" s="21">
        <v>41443</v>
      </c>
      <c r="AO55" s="21">
        <v>205</v>
      </c>
    </row>
    <row r="56" spans="1:41">
      <c r="A56" s="20">
        <v>45019.4295440972</v>
      </c>
      <c r="B56" s="21">
        <v>25</v>
      </c>
      <c r="C56" s="21">
        <v>-1733</v>
      </c>
      <c r="D56" s="21">
        <v>-83</v>
      </c>
      <c r="E56" s="21">
        <v>15116</v>
      </c>
      <c r="F56" s="21">
        <v>-107</v>
      </c>
      <c r="G56" s="21">
        <v>15269</v>
      </c>
      <c r="H56" s="21">
        <v>-1125</v>
      </c>
      <c r="I56" s="21">
        <v>9338</v>
      </c>
      <c r="J56" s="21">
        <v>-613</v>
      </c>
      <c r="K56" s="21">
        <v>5323</v>
      </c>
      <c r="L56" s="21">
        <v>129</v>
      </c>
      <c r="M56" s="21">
        <v>17915</v>
      </c>
      <c r="N56" s="21">
        <v>-1116</v>
      </c>
      <c r="O56" s="21">
        <v>5702</v>
      </c>
      <c r="P56" s="21">
        <v>961</v>
      </c>
      <c r="Q56" s="21">
        <v>19922</v>
      </c>
      <c r="R56" s="21">
        <v>2746</v>
      </c>
      <c r="S56" s="21">
        <v>18323</v>
      </c>
      <c r="T56" s="21">
        <v>24381</v>
      </c>
      <c r="U56" s="21">
        <v>24917</v>
      </c>
      <c r="V56" s="21">
        <v>30159</v>
      </c>
      <c r="W56" s="21">
        <v>36368</v>
      </c>
      <c r="X56" s="21">
        <v>91438</v>
      </c>
      <c r="Y56" s="21">
        <v>69612</v>
      </c>
      <c r="Z56" s="21">
        <v>50587</v>
      </c>
      <c r="AA56" s="21">
        <v>14732</v>
      </c>
      <c r="AB56" s="21">
        <v>57844</v>
      </c>
      <c r="AC56" s="21">
        <v>13929</v>
      </c>
      <c r="AD56" s="21">
        <v>12229</v>
      </c>
      <c r="AE56" s="21">
        <v>2271</v>
      </c>
      <c r="AF56" s="21">
        <v>11462</v>
      </c>
      <c r="AG56" s="21">
        <v>1014</v>
      </c>
      <c r="AH56" s="21">
        <v>22453</v>
      </c>
      <c r="AI56" s="21">
        <v>160</v>
      </c>
      <c r="AJ56" s="21">
        <v>31041</v>
      </c>
      <c r="AK56" s="21">
        <v>-25</v>
      </c>
      <c r="AL56" s="21">
        <v>17655</v>
      </c>
      <c r="AM56" s="21">
        <v>52</v>
      </c>
      <c r="AN56" s="21">
        <v>41443</v>
      </c>
      <c r="AO56" s="21">
        <v>205</v>
      </c>
    </row>
    <row r="57" spans="1:41">
      <c r="A57" s="20">
        <v>45019.4302850694</v>
      </c>
      <c r="B57" s="21">
        <v>22</v>
      </c>
      <c r="C57" s="21">
        <v>-1733</v>
      </c>
      <c r="D57" s="21">
        <v>-83</v>
      </c>
      <c r="E57" s="21">
        <v>15116</v>
      </c>
      <c r="F57" s="21">
        <v>-107</v>
      </c>
      <c r="G57" s="21">
        <v>15269</v>
      </c>
      <c r="H57" s="21">
        <v>-1125</v>
      </c>
      <c r="I57" s="21">
        <v>9338</v>
      </c>
      <c r="J57" s="21">
        <v>-613</v>
      </c>
      <c r="K57" s="21">
        <v>5323</v>
      </c>
      <c r="L57" s="21">
        <v>129</v>
      </c>
      <c r="M57" s="21">
        <v>17915</v>
      </c>
      <c r="N57" s="21">
        <v>-1116</v>
      </c>
      <c r="O57" s="21">
        <v>5702</v>
      </c>
      <c r="P57" s="21">
        <v>961</v>
      </c>
      <c r="Q57" s="21">
        <v>19922</v>
      </c>
      <c r="R57" s="21">
        <v>2746</v>
      </c>
      <c r="S57" s="21">
        <v>18323</v>
      </c>
      <c r="T57" s="21">
        <v>24381</v>
      </c>
      <c r="U57" s="21">
        <v>24917</v>
      </c>
      <c r="V57" s="21">
        <v>30159</v>
      </c>
      <c r="W57" s="21">
        <v>36368</v>
      </c>
      <c r="X57" s="21">
        <v>91438</v>
      </c>
      <c r="Y57" s="21">
        <v>69612</v>
      </c>
      <c r="Z57" s="21">
        <v>50587</v>
      </c>
      <c r="AA57" s="21">
        <v>14732</v>
      </c>
      <c r="AB57" s="21">
        <v>57844</v>
      </c>
      <c r="AC57" s="21">
        <v>13929</v>
      </c>
      <c r="AD57" s="21">
        <v>12229</v>
      </c>
      <c r="AE57" s="21">
        <v>2271</v>
      </c>
      <c r="AF57" s="21">
        <v>11462</v>
      </c>
      <c r="AG57" s="21">
        <v>1014</v>
      </c>
      <c r="AH57" s="21">
        <v>22453</v>
      </c>
      <c r="AI57" s="21">
        <v>160</v>
      </c>
      <c r="AJ57" s="21">
        <v>31041</v>
      </c>
      <c r="AK57" s="21">
        <v>-25</v>
      </c>
      <c r="AL57" s="21">
        <v>17655</v>
      </c>
      <c r="AM57" s="21">
        <v>52</v>
      </c>
      <c r="AN57" s="21">
        <v>41443</v>
      </c>
      <c r="AO57" s="21">
        <v>205</v>
      </c>
    </row>
    <row r="58" spans="1:41">
      <c r="A58" s="20">
        <v>45019.4310246528</v>
      </c>
      <c r="B58" s="21">
        <v>22</v>
      </c>
      <c r="C58" s="21">
        <v>-1733</v>
      </c>
      <c r="D58" s="21">
        <v>-85</v>
      </c>
      <c r="E58" s="21">
        <v>15116</v>
      </c>
      <c r="F58" s="21">
        <v>-119</v>
      </c>
      <c r="G58" s="21">
        <v>15269</v>
      </c>
      <c r="H58" s="21">
        <v>-1125</v>
      </c>
      <c r="I58" s="21">
        <v>9338</v>
      </c>
      <c r="J58" s="21">
        <v>-606</v>
      </c>
      <c r="K58" s="21">
        <v>5323</v>
      </c>
      <c r="L58" s="21">
        <v>172</v>
      </c>
      <c r="M58" s="21">
        <v>17915</v>
      </c>
      <c r="N58" s="21">
        <v>-1116</v>
      </c>
      <c r="O58" s="21">
        <v>5702</v>
      </c>
      <c r="P58" s="21">
        <v>961</v>
      </c>
      <c r="Q58" s="21">
        <v>19922</v>
      </c>
      <c r="R58" s="21">
        <v>2746</v>
      </c>
      <c r="S58" s="21">
        <v>18323</v>
      </c>
      <c r="T58" s="21">
        <v>24381</v>
      </c>
      <c r="U58" s="21">
        <v>24917</v>
      </c>
      <c r="V58" s="21">
        <v>30159</v>
      </c>
      <c r="W58" s="21">
        <v>36368</v>
      </c>
      <c r="X58" s="21">
        <v>91438</v>
      </c>
      <c r="Y58" s="21">
        <v>69612</v>
      </c>
      <c r="Z58" s="21">
        <v>50587</v>
      </c>
      <c r="AA58" s="21">
        <v>14732</v>
      </c>
      <c r="AB58" s="21">
        <v>57844</v>
      </c>
      <c r="AC58" s="21">
        <v>13929</v>
      </c>
      <c r="AD58" s="21">
        <v>12229</v>
      </c>
      <c r="AE58" s="21">
        <v>2271</v>
      </c>
      <c r="AF58" s="21">
        <v>11462</v>
      </c>
      <c r="AG58" s="21">
        <v>1175</v>
      </c>
      <c r="AH58" s="21">
        <v>22136</v>
      </c>
      <c r="AI58" s="21">
        <v>160</v>
      </c>
      <c r="AJ58" s="21">
        <v>31041</v>
      </c>
      <c r="AK58" s="21">
        <v>-25</v>
      </c>
      <c r="AL58" s="21">
        <v>17655</v>
      </c>
      <c r="AM58" s="21">
        <v>49</v>
      </c>
      <c r="AN58" s="21">
        <v>41443</v>
      </c>
      <c r="AO58" s="21">
        <v>205</v>
      </c>
    </row>
    <row r="59" spans="1:41">
      <c r="A59" s="20">
        <v>45019.4316416667</v>
      </c>
      <c r="B59" s="21">
        <v>20</v>
      </c>
      <c r="C59" s="21">
        <v>-1922</v>
      </c>
      <c r="D59" s="21">
        <v>-85</v>
      </c>
      <c r="E59" s="21">
        <v>15688</v>
      </c>
      <c r="F59" s="21">
        <v>-119</v>
      </c>
      <c r="G59" s="21">
        <v>15174</v>
      </c>
      <c r="H59" s="21">
        <v>-1204</v>
      </c>
      <c r="I59" s="21">
        <v>9166</v>
      </c>
      <c r="J59" s="21">
        <v>-606</v>
      </c>
      <c r="K59" s="21">
        <v>4746</v>
      </c>
      <c r="L59" s="21">
        <v>172</v>
      </c>
      <c r="M59" s="21">
        <v>17821</v>
      </c>
      <c r="N59" s="21">
        <v>-1179</v>
      </c>
      <c r="O59" s="21">
        <v>5805</v>
      </c>
      <c r="P59" s="21">
        <v>688</v>
      </c>
      <c r="Q59" s="21">
        <v>19835</v>
      </c>
      <c r="R59" s="21">
        <v>2532</v>
      </c>
      <c r="S59" s="21">
        <v>17976</v>
      </c>
      <c r="T59" s="21">
        <v>21578</v>
      </c>
      <c r="U59" s="21">
        <v>23631</v>
      </c>
      <c r="V59" s="21">
        <v>29457</v>
      </c>
      <c r="W59" s="21">
        <v>36735</v>
      </c>
      <c r="X59" s="21">
        <v>91797</v>
      </c>
      <c r="Y59" s="21">
        <v>70599</v>
      </c>
      <c r="Z59" s="21">
        <v>50757</v>
      </c>
      <c r="AA59" s="21">
        <v>14851</v>
      </c>
      <c r="AB59" s="21">
        <v>57572</v>
      </c>
      <c r="AC59" s="21">
        <v>13360</v>
      </c>
      <c r="AD59" s="21">
        <v>11635</v>
      </c>
      <c r="AE59" s="21">
        <v>2148</v>
      </c>
      <c r="AF59" s="21">
        <v>10689</v>
      </c>
      <c r="AG59" s="21">
        <v>1175</v>
      </c>
      <c r="AH59" s="21">
        <v>22136</v>
      </c>
      <c r="AI59" s="21">
        <v>172</v>
      </c>
      <c r="AJ59" s="21">
        <v>32366</v>
      </c>
      <c r="AK59" s="21">
        <v>-23</v>
      </c>
      <c r="AL59" s="21">
        <v>17463</v>
      </c>
      <c r="AM59" s="21">
        <v>49</v>
      </c>
      <c r="AN59" s="21">
        <v>39561</v>
      </c>
      <c r="AO59" s="21">
        <v>207</v>
      </c>
    </row>
    <row r="60" spans="1:41">
      <c r="A60" s="20">
        <v>45019.4323993056</v>
      </c>
      <c r="B60" s="21">
        <v>20</v>
      </c>
      <c r="C60" s="21">
        <v>-1922</v>
      </c>
      <c r="D60" s="21">
        <v>-85</v>
      </c>
      <c r="E60" s="21">
        <v>15688</v>
      </c>
      <c r="F60" s="21">
        <v>-119</v>
      </c>
      <c r="G60" s="21">
        <v>15174</v>
      </c>
      <c r="H60" s="21">
        <v>-1204</v>
      </c>
      <c r="I60" s="21">
        <v>9166</v>
      </c>
      <c r="J60" s="21">
        <v>-606</v>
      </c>
      <c r="K60" s="21">
        <v>4746</v>
      </c>
      <c r="L60" s="21">
        <v>172</v>
      </c>
      <c r="M60" s="21">
        <v>17821</v>
      </c>
      <c r="N60" s="21">
        <v>-1179</v>
      </c>
      <c r="O60" s="21">
        <v>5805</v>
      </c>
      <c r="P60" s="21">
        <v>688</v>
      </c>
      <c r="Q60" s="21">
        <v>19835</v>
      </c>
      <c r="R60" s="21">
        <v>2532</v>
      </c>
      <c r="S60" s="21">
        <v>17976</v>
      </c>
      <c r="T60" s="21">
        <v>21578</v>
      </c>
      <c r="U60" s="21">
        <v>23631</v>
      </c>
      <c r="V60" s="21">
        <v>29457</v>
      </c>
      <c r="W60" s="21">
        <v>36735</v>
      </c>
      <c r="X60" s="21">
        <v>91797</v>
      </c>
      <c r="Y60" s="21">
        <v>70599</v>
      </c>
      <c r="Z60" s="21">
        <v>50757</v>
      </c>
      <c r="AA60" s="21">
        <v>14851</v>
      </c>
      <c r="AB60" s="21">
        <v>57572</v>
      </c>
      <c r="AC60" s="21">
        <v>13360</v>
      </c>
      <c r="AD60" s="21">
        <v>11635</v>
      </c>
      <c r="AE60" s="21">
        <v>2148</v>
      </c>
      <c r="AF60" s="21">
        <v>10689</v>
      </c>
      <c r="AG60" s="21">
        <v>1175</v>
      </c>
      <c r="AH60" s="21">
        <v>22136</v>
      </c>
      <c r="AI60" s="21">
        <v>172</v>
      </c>
      <c r="AJ60" s="21">
        <v>32366</v>
      </c>
      <c r="AK60" s="21">
        <v>-23</v>
      </c>
      <c r="AL60" s="21">
        <v>17463</v>
      </c>
      <c r="AM60" s="21">
        <v>49</v>
      </c>
      <c r="AN60" s="21">
        <v>39561</v>
      </c>
      <c r="AO60" s="21">
        <v>207</v>
      </c>
    </row>
    <row r="61" spans="1:41">
      <c r="A61" s="20">
        <v>45019.4331403935</v>
      </c>
      <c r="B61" s="21">
        <v>20</v>
      </c>
      <c r="C61" s="21">
        <v>-1887</v>
      </c>
      <c r="D61" s="21">
        <v>-80</v>
      </c>
      <c r="E61" s="21">
        <v>15552</v>
      </c>
      <c r="F61" s="21">
        <v>-120</v>
      </c>
      <c r="G61" s="21">
        <v>15473</v>
      </c>
      <c r="H61" s="21">
        <v>-1217</v>
      </c>
      <c r="I61" s="21">
        <v>9366</v>
      </c>
      <c r="J61" s="21">
        <v>-599</v>
      </c>
      <c r="K61" s="21">
        <v>4820</v>
      </c>
      <c r="L61" s="21">
        <v>1615</v>
      </c>
      <c r="M61" s="21">
        <v>17733</v>
      </c>
      <c r="N61" s="21">
        <v>-1168</v>
      </c>
      <c r="O61" s="21">
        <v>6289</v>
      </c>
      <c r="P61" s="21">
        <v>921</v>
      </c>
      <c r="Q61" s="21">
        <v>20095</v>
      </c>
      <c r="R61" s="21">
        <v>2303</v>
      </c>
      <c r="S61" s="21">
        <v>18183</v>
      </c>
      <c r="T61" s="21">
        <v>20802</v>
      </c>
      <c r="U61" s="21">
        <v>24869</v>
      </c>
      <c r="V61" s="21">
        <v>30848</v>
      </c>
      <c r="W61" s="21">
        <v>37274</v>
      </c>
      <c r="X61" s="21">
        <v>94323</v>
      </c>
      <c r="Y61" s="21">
        <v>72056</v>
      </c>
      <c r="Z61" s="21">
        <v>51367</v>
      </c>
      <c r="AA61" s="21">
        <v>15662</v>
      </c>
      <c r="AB61" s="21">
        <v>58634</v>
      </c>
      <c r="AC61" s="21">
        <v>13733</v>
      </c>
      <c r="AD61" s="21">
        <v>11904</v>
      </c>
      <c r="AE61" s="21">
        <v>2224</v>
      </c>
      <c r="AF61" s="21">
        <v>11288</v>
      </c>
      <c r="AG61" s="21">
        <v>1259</v>
      </c>
      <c r="AH61" s="21">
        <v>22973</v>
      </c>
      <c r="AI61" s="21">
        <v>163</v>
      </c>
      <c r="AJ61" s="21">
        <v>32752</v>
      </c>
      <c r="AK61" s="21">
        <v>-4</v>
      </c>
      <c r="AL61" s="21">
        <v>17464</v>
      </c>
      <c r="AM61" s="21">
        <v>34</v>
      </c>
      <c r="AN61" s="21">
        <v>39045</v>
      </c>
      <c r="AO61" s="21">
        <v>216</v>
      </c>
    </row>
    <row r="62" spans="1:41">
      <c r="A62" s="20">
        <v>45019.4338859954</v>
      </c>
      <c r="B62" s="21">
        <v>20</v>
      </c>
      <c r="C62" s="21">
        <v>-1887</v>
      </c>
      <c r="D62" s="21">
        <v>-80</v>
      </c>
      <c r="E62" s="21">
        <v>15552</v>
      </c>
      <c r="F62" s="21">
        <v>-120</v>
      </c>
      <c r="G62" s="21">
        <v>15473</v>
      </c>
      <c r="H62" s="21">
        <v>-1217</v>
      </c>
      <c r="I62" s="21">
        <v>9366</v>
      </c>
      <c r="J62" s="21">
        <v>-599</v>
      </c>
      <c r="K62" s="21">
        <v>4820</v>
      </c>
      <c r="L62" s="21">
        <v>1615</v>
      </c>
      <c r="M62" s="21">
        <v>17733</v>
      </c>
      <c r="N62" s="21">
        <v>-1168</v>
      </c>
      <c r="O62" s="21">
        <v>6289</v>
      </c>
      <c r="P62" s="21">
        <v>921</v>
      </c>
      <c r="Q62" s="21">
        <v>20095</v>
      </c>
      <c r="R62" s="21">
        <v>2303</v>
      </c>
      <c r="S62" s="21">
        <v>18183</v>
      </c>
      <c r="T62" s="21">
        <v>20802</v>
      </c>
      <c r="U62" s="21">
        <v>24869</v>
      </c>
      <c r="V62" s="21">
        <v>30848</v>
      </c>
      <c r="W62" s="21">
        <v>37274</v>
      </c>
      <c r="X62" s="21">
        <v>94323</v>
      </c>
      <c r="Y62" s="21">
        <v>72056</v>
      </c>
      <c r="Z62" s="21">
        <v>51367</v>
      </c>
      <c r="AA62" s="21">
        <v>15662</v>
      </c>
      <c r="AB62" s="21">
        <v>58634</v>
      </c>
      <c r="AC62" s="21">
        <v>13733</v>
      </c>
      <c r="AD62" s="21">
        <v>11904</v>
      </c>
      <c r="AE62" s="21">
        <v>2224</v>
      </c>
      <c r="AF62" s="21">
        <v>11288</v>
      </c>
      <c r="AG62" s="21">
        <v>1259</v>
      </c>
      <c r="AH62" s="21">
        <v>22973</v>
      </c>
      <c r="AI62" s="21">
        <v>163</v>
      </c>
      <c r="AJ62" s="21">
        <v>32752</v>
      </c>
      <c r="AK62" s="21">
        <v>-4</v>
      </c>
      <c r="AL62" s="21">
        <v>17464</v>
      </c>
      <c r="AM62" s="21">
        <v>34</v>
      </c>
      <c r="AN62" s="21">
        <v>39045</v>
      </c>
      <c r="AO62" s="21">
        <v>216</v>
      </c>
    </row>
    <row r="63" spans="1:41">
      <c r="A63" s="20">
        <v>45019.4345042824</v>
      </c>
      <c r="B63" s="21">
        <v>-80</v>
      </c>
      <c r="C63" s="21">
        <v>15552</v>
      </c>
      <c r="D63" s="21">
        <v>-120</v>
      </c>
      <c r="E63" s="21">
        <v>15473</v>
      </c>
      <c r="F63" s="21">
        <v>-1217</v>
      </c>
      <c r="G63" s="21">
        <v>9366</v>
      </c>
      <c r="H63" s="21">
        <v>-599</v>
      </c>
      <c r="I63" s="21">
        <v>4820</v>
      </c>
      <c r="J63" s="21">
        <v>1615</v>
      </c>
      <c r="K63" s="21">
        <v>17733</v>
      </c>
      <c r="L63" s="21">
        <v>-1168</v>
      </c>
      <c r="M63" s="21">
        <v>6289</v>
      </c>
      <c r="N63" s="21">
        <v>921</v>
      </c>
      <c r="O63" s="21">
        <v>20095</v>
      </c>
      <c r="P63" s="21">
        <v>2303</v>
      </c>
      <c r="Q63" s="21">
        <v>18183</v>
      </c>
      <c r="R63" s="21">
        <v>20802</v>
      </c>
      <c r="S63" s="21">
        <v>24869</v>
      </c>
      <c r="T63" s="21">
        <v>30848</v>
      </c>
      <c r="U63" s="21">
        <v>37274</v>
      </c>
      <c r="V63" s="21">
        <v>94323</v>
      </c>
      <c r="W63" s="21">
        <v>72056</v>
      </c>
      <c r="X63" s="21">
        <v>51367</v>
      </c>
      <c r="Y63" s="21">
        <v>15662</v>
      </c>
      <c r="Z63" s="21">
        <v>58634</v>
      </c>
      <c r="AA63" s="21">
        <v>13733</v>
      </c>
      <c r="AB63" s="21">
        <v>11904</v>
      </c>
      <c r="AC63" s="21">
        <v>2224</v>
      </c>
      <c r="AD63" s="21">
        <v>11288</v>
      </c>
      <c r="AE63" s="21">
        <v>1259</v>
      </c>
      <c r="AF63" s="21">
        <v>22973</v>
      </c>
      <c r="AG63" s="21">
        <v>163</v>
      </c>
      <c r="AH63" s="21">
        <v>32752</v>
      </c>
      <c r="AI63" s="21">
        <v>-4</v>
      </c>
      <c r="AJ63" s="21">
        <v>17464</v>
      </c>
      <c r="AK63" s="21">
        <v>34</v>
      </c>
      <c r="AL63" s="21">
        <v>39045</v>
      </c>
      <c r="AM63" s="21">
        <v>216</v>
      </c>
      <c r="AN63" s="21">
        <v>9725</v>
      </c>
      <c r="AO63" s="21">
        <v>131</v>
      </c>
    </row>
    <row r="64" spans="1:41">
      <c r="A64" s="20">
        <v>45019.435259375</v>
      </c>
      <c r="B64" s="21">
        <v>-80</v>
      </c>
      <c r="C64" s="21">
        <v>16921</v>
      </c>
      <c r="D64" s="21">
        <v>-120</v>
      </c>
      <c r="E64" s="21">
        <v>15007</v>
      </c>
      <c r="F64" s="21">
        <v>-1217</v>
      </c>
      <c r="G64" s="21">
        <v>9366</v>
      </c>
      <c r="H64" s="21">
        <v>-608</v>
      </c>
      <c r="I64" s="21">
        <v>4820</v>
      </c>
      <c r="J64" s="21">
        <v>1615</v>
      </c>
      <c r="K64" s="21">
        <v>17733</v>
      </c>
      <c r="L64" s="21">
        <v>-1168</v>
      </c>
      <c r="M64" s="21">
        <v>6289</v>
      </c>
      <c r="N64" s="21">
        <v>921</v>
      </c>
      <c r="O64" s="21">
        <v>20095</v>
      </c>
      <c r="P64" s="21">
        <v>2560</v>
      </c>
      <c r="Q64" s="21">
        <v>18183</v>
      </c>
      <c r="R64" s="21">
        <v>20802</v>
      </c>
      <c r="S64" s="21">
        <v>24869</v>
      </c>
      <c r="T64" s="21">
        <v>30848</v>
      </c>
      <c r="U64" s="21">
        <v>37274</v>
      </c>
      <c r="V64" s="21">
        <v>94323</v>
      </c>
      <c r="W64" s="21">
        <v>72056</v>
      </c>
      <c r="X64" s="21">
        <v>51367</v>
      </c>
      <c r="Y64" s="21">
        <v>15662</v>
      </c>
      <c r="Z64" s="21">
        <v>58634</v>
      </c>
      <c r="AA64" s="21">
        <v>13733</v>
      </c>
      <c r="AB64" s="21">
        <v>11182</v>
      </c>
      <c r="AC64" s="21">
        <v>2113</v>
      </c>
      <c r="AD64" s="21">
        <v>11288</v>
      </c>
      <c r="AE64" s="21">
        <v>1259</v>
      </c>
      <c r="AF64" s="21">
        <v>22973</v>
      </c>
      <c r="AG64" s="21">
        <v>163</v>
      </c>
      <c r="AH64" s="21">
        <v>32752</v>
      </c>
      <c r="AI64" s="21">
        <v>-4</v>
      </c>
      <c r="AJ64" s="21">
        <v>17476</v>
      </c>
      <c r="AK64" s="21">
        <v>34</v>
      </c>
      <c r="AL64" s="21">
        <v>39045</v>
      </c>
      <c r="AM64" s="21">
        <v>216</v>
      </c>
      <c r="AN64" s="21">
        <v>9725</v>
      </c>
      <c r="AO64" s="21">
        <v>131</v>
      </c>
    </row>
    <row r="65" spans="1:41">
      <c r="A65" s="20">
        <v>45019.4359987269</v>
      </c>
      <c r="B65" s="21">
        <v>19</v>
      </c>
      <c r="C65" s="21">
        <v>-1550</v>
      </c>
      <c r="D65" s="21">
        <v>-90</v>
      </c>
      <c r="E65" s="21">
        <v>16921</v>
      </c>
      <c r="F65" s="21">
        <v>-123</v>
      </c>
      <c r="G65" s="21">
        <v>15007</v>
      </c>
      <c r="H65" s="21">
        <v>-1200</v>
      </c>
      <c r="I65" s="21">
        <v>9119</v>
      </c>
      <c r="J65" s="21">
        <v>-608</v>
      </c>
      <c r="K65" s="21">
        <v>4812</v>
      </c>
      <c r="L65" s="21">
        <v>556</v>
      </c>
      <c r="M65" s="21">
        <v>18021</v>
      </c>
      <c r="N65" s="21">
        <v>-1106</v>
      </c>
      <c r="O65" s="21">
        <v>6652</v>
      </c>
      <c r="P65" s="21">
        <v>103</v>
      </c>
      <c r="Q65" s="21">
        <v>20257</v>
      </c>
      <c r="R65" s="21">
        <v>2560</v>
      </c>
      <c r="S65" s="21">
        <v>17654</v>
      </c>
      <c r="T65" s="21">
        <v>19653</v>
      </c>
      <c r="U65" s="21">
        <v>24735</v>
      </c>
      <c r="V65" s="21">
        <v>28084</v>
      </c>
      <c r="W65" s="21">
        <v>38250</v>
      </c>
      <c r="X65" s="21">
        <v>92647</v>
      </c>
      <c r="Y65" s="21">
        <v>73373</v>
      </c>
      <c r="Z65" s="21">
        <v>51319</v>
      </c>
      <c r="AA65" s="21">
        <v>15635</v>
      </c>
      <c r="AB65" s="21">
        <v>58287</v>
      </c>
      <c r="AC65" s="21">
        <v>13666</v>
      </c>
      <c r="AD65" s="21">
        <v>11182</v>
      </c>
      <c r="AE65" s="21">
        <v>2113</v>
      </c>
      <c r="AF65" s="21">
        <v>10035</v>
      </c>
      <c r="AG65" s="21">
        <v>1295</v>
      </c>
      <c r="AH65" s="21">
        <v>23211</v>
      </c>
      <c r="AI65" s="21">
        <v>155</v>
      </c>
      <c r="AJ65" s="21">
        <v>33874</v>
      </c>
      <c r="AK65" s="21">
        <v>31</v>
      </c>
      <c r="AL65" s="21">
        <v>17476</v>
      </c>
      <c r="AM65" s="21">
        <v>34</v>
      </c>
      <c r="AN65" s="21">
        <v>38545</v>
      </c>
      <c r="AO65" s="21">
        <v>217</v>
      </c>
    </row>
    <row r="66" spans="1:41">
      <c r="A66" s="20">
        <v>45019.4366179398</v>
      </c>
      <c r="B66" s="21">
        <v>19</v>
      </c>
      <c r="C66" s="21">
        <v>-1550</v>
      </c>
      <c r="D66" s="21">
        <v>-90</v>
      </c>
      <c r="E66" s="21">
        <v>16921</v>
      </c>
      <c r="F66" s="21">
        <v>-123</v>
      </c>
      <c r="G66" s="21">
        <v>15007</v>
      </c>
      <c r="H66" s="21">
        <v>-1200</v>
      </c>
      <c r="I66" s="21">
        <v>9119</v>
      </c>
      <c r="J66" s="21">
        <v>-608</v>
      </c>
      <c r="K66" s="21">
        <v>4812</v>
      </c>
      <c r="L66" s="21">
        <v>556</v>
      </c>
      <c r="M66" s="21">
        <v>18021</v>
      </c>
      <c r="N66" s="21">
        <v>-1106</v>
      </c>
      <c r="O66" s="21">
        <v>6652</v>
      </c>
      <c r="P66" s="21">
        <v>103</v>
      </c>
      <c r="Q66" s="21">
        <v>20257</v>
      </c>
      <c r="R66" s="21">
        <v>2560</v>
      </c>
      <c r="S66" s="21">
        <v>17654</v>
      </c>
      <c r="T66" s="21">
        <v>19653</v>
      </c>
      <c r="U66" s="21">
        <v>24735</v>
      </c>
      <c r="V66" s="21">
        <v>28084</v>
      </c>
      <c r="W66" s="21">
        <v>38250</v>
      </c>
      <c r="X66" s="21">
        <v>92647</v>
      </c>
      <c r="Y66" s="21">
        <v>73373</v>
      </c>
      <c r="Z66" s="21">
        <v>51319</v>
      </c>
      <c r="AA66" s="21">
        <v>15635</v>
      </c>
      <c r="AB66" s="21">
        <v>58287</v>
      </c>
      <c r="AC66" s="21">
        <v>13666</v>
      </c>
      <c r="AD66" s="21">
        <v>11182</v>
      </c>
      <c r="AE66" s="21">
        <v>2113</v>
      </c>
      <c r="AF66" s="21">
        <v>10035</v>
      </c>
      <c r="AG66" s="21">
        <v>1295</v>
      </c>
      <c r="AH66" s="21">
        <v>23211</v>
      </c>
      <c r="AI66" s="21">
        <v>155</v>
      </c>
      <c r="AJ66" s="21">
        <v>33874</v>
      </c>
      <c r="AK66" s="21">
        <v>31</v>
      </c>
      <c r="AL66" s="21">
        <v>17476</v>
      </c>
      <c r="AM66" s="21">
        <v>34</v>
      </c>
      <c r="AN66" s="21">
        <v>38545</v>
      </c>
      <c r="AO66" s="21">
        <v>217</v>
      </c>
    </row>
    <row r="67" spans="1:41">
      <c r="A67" s="20">
        <v>45019.4374083333</v>
      </c>
      <c r="B67" s="21">
        <v>19</v>
      </c>
      <c r="C67" s="21">
        <v>-2338</v>
      </c>
      <c r="D67" s="21">
        <v>-92</v>
      </c>
      <c r="E67" s="21">
        <v>17286</v>
      </c>
      <c r="F67" s="21">
        <v>-126</v>
      </c>
      <c r="G67" s="21">
        <v>14910</v>
      </c>
      <c r="H67" s="21">
        <v>-1181</v>
      </c>
      <c r="I67" s="21">
        <v>9672</v>
      </c>
      <c r="J67" s="21">
        <v>-605</v>
      </c>
      <c r="K67" s="21">
        <v>4985</v>
      </c>
      <c r="L67" s="21">
        <v>542</v>
      </c>
      <c r="M67" s="21">
        <v>17936</v>
      </c>
      <c r="N67" s="21">
        <v>-1143</v>
      </c>
      <c r="O67" s="21">
        <v>6417</v>
      </c>
      <c r="P67" s="21">
        <v>93</v>
      </c>
      <c r="Q67" s="21">
        <v>20756</v>
      </c>
      <c r="R67" s="21">
        <v>2286</v>
      </c>
      <c r="S67" s="21">
        <v>18183</v>
      </c>
      <c r="T67" s="21">
        <v>21469</v>
      </c>
      <c r="U67" s="21">
        <v>24932</v>
      </c>
      <c r="V67" s="21">
        <v>27241</v>
      </c>
      <c r="W67" s="21">
        <v>38750</v>
      </c>
      <c r="X67" s="21">
        <v>93228</v>
      </c>
      <c r="Y67" s="21">
        <v>74903</v>
      </c>
      <c r="Z67" s="21">
        <v>51233</v>
      </c>
      <c r="AA67" s="21">
        <v>15888</v>
      </c>
      <c r="AB67" s="21">
        <v>59461</v>
      </c>
      <c r="AC67" s="21">
        <v>14144</v>
      </c>
      <c r="AD67" s="21">
        <v>11443</v>
      </c>
      <c r="AE67" s="21">
        <v>2142</v>
      </c>
      <c r="AF67" s="21">
        <v>10886</v>
      </c>
      <c r="AG67" s="21">
        <v>1201</v>
      </c>
      <c r="AH67" s="21">
        <v>24130</v>
      </c>
      <c r="AI67" s="21">
        <v>132</v>
      </c>
      <c r="AJ67" s="21">
        <v>34021</v>
      </c>
      <c r="AK67" s="21">
        <v>49</v>
      </c>
      <c r="AL67" s="21">
        <v>17772</v>
      </c>
      <c r="AM67" s="21">
        <v>34</v>
      </c>
      <c r="AN67" s="21">
        <v>41201</v>
      </c>
      <c r="AO67" s="21">
        <v>196</v>
      </c>
    </row>
    <row r="68" spans="1:41">
      <c r="A68" s="20">
        <v>45019.4381482639</v>
      </c>
      <c r="B68" s="21">
        <v>19</v>
      </c>
      <c r="C68" s="21">
        <v>-2338</v>
      </c>
      <c r="D68" s="21">
        <v>-92</v>
      </c>
      <c r="E68" s="21">
        <v>17286</v>
      </c>
      <c r="F68" s="21">
        <v>-126</v>
      </c>
      <c r="G68" s="21">
        <v>14910</v>
      </c>
      <c r="H68" s="21">
        <v>-1181</v>
      </c>
      <c r="I68" s="21">
        <v>9672</v>
      </c>
      <c r="J68" s="21">
        <v>-605</v>
      </c>
      <c r="K68" s="21">
        <v>4985</v>
      </c>
      <c r="L68" s="21">
        <v>542</v>
      </c>
      <c r="M68" s="21">
        <v>17936</v>
      </c>
      <c r="N68" s="21">
        <v>-1143</v>
      </c>
      <c r="O68" s="21">
        <v>6417</v>
      </c>
      <c r="P68" s="21">
        <v>93</v>
      </c>
      <c r="Q68" s="21">
        <v>20756</v>
      </c>
      <c r="R68" s="21">
        <v>2286</v>
      </c>
      <c r="S68" s="21">
        <v>18183</v>
      </c>
      <c r="T68" s="21">
        <v>21469</v>
      </c>
      <c r="U68" s="21">
        <v>24932</v>
      </c>
      <c r="V68" s="21">
        <v>27241</v>
      </c>
      <c r="W68" s="21">
        <v>38750</v>
      </c>
      <c r="X68" s="21">
        <v>93228</v>
      </c>
      <c r="Y68" s="21">
        <v>74903</v>
      </c>
      <c r="Z68" s="21">
        <v>51233</v>
      </c>
      <c r="AA68" s="21">
        <v>15888</v>
      </c>
      <c r="AB68" s="21">
        <v>59461</v>
      </c>
      <c r="AC68" s="21">
        <v>14144</v>
      </c>
      <c r="AD68" s="21">
        <v>11443</v>
      </c>
      <c r="AE68" s="21">
        <v>2142</v>
      </c>
      <c r="AF68" s="21">
        <v>10886</v>
      </c>
      <c r="AG68" s="21">
        <v>1201</v>
      </c>
      <c r="AH68" s="21">
        <v>24130</v>
      </c>
      <c r="AI68" s="21">
        <v>132</v>
      </c>
      <c r="AJ68" s="21">
        <v>34021</v>
      </c>
      <c r="AK68" s="21">
        <v>49</v>
      </c>
      <c r="AL68" s="21">
        <v>17772</v>
      </c>
      <c r="AM68" s="21">
        <v>34</v>
      </c>
      <c r="AN68" s="21">
        <v>41201</v>
      </c>
      <c r="AO68" s="21">
        <v>196</v>
      </c>
    </row>
    <row r="69" spans="1:41">
      <c r="A69" s="20">
        <v>45019.4387663194</v>
      </c>
      <c r="B69" s="21">
        <v>19</v>
      </c>
      <c r="C69" s="21">
        <v>-2338</v>
      </c>
      <c r="D69" s="21">
        <v>-92</v>
      </c>
      <c r="E69" s="21">
        <v>17286</v>
      </c>
      <c r="F69" s="21">
        <v>-126</v>
      </c>
      <c r="G69" s="21">
        <v>14910</v>
      </c>
      <c r="H69" s="21">
        <v>-1181</v>
      </c>
      <c r="I69" s="21">
        <v>9672</v>
      </c>
      <c r="J69" s="21">
        <v>-605</v>
      </c>
      <c r="K69" s="21">
        <v>4985</v>
      </c>
      <c r="L69" s="21">
        <v>542</v>
      </c>
      <c r="M69" s="21">
        <v>17936</v>
      </c>
      <c r="N69" s="21">
        <v>-1143</v>
      </c>
      <c r="O69" s="21">
        <v>6417</v>
      </c>
      <c r="P69" s="21">
        <v>93</v>
      </c>
      <c r="Q69" s="21">
        <v>20756</v>
      </c>
      <c r="R69" s="21">
        <v>2286</v>
      </c>
      <c r="S69" s="21">
        <v>18183</v>
      </c>
      <c r="T69" s="21">
        <v>21469</v>
      </c>
      <c r="U69" s="21">
        <v>24932</v>
      </c>
      <c r="V69" s="21">
        <v>27241</v>
      </c>
      <c r="W69" s="21">
        <v>38750</v>
      </c>
      <c r="X69" s="21">
        <v>93228</v>
      </c>
      <c r="Y69" s="21">
        <v>74903</v>
      </c>
      <c r="Z69" s="21">
        <v>51233</v>
      </c>
      <c r="AA69" s="21">
        <v>15888</v>
      </c>
      <c r="AB69" s="21">
        <v>59461</v>
      </c>
      <c r="AC69" s="21">
        <v>14144</v>
      </c>
      <c r="AD69" s="21">
        <v>11443</v>
      </c>
      <c r="AE69" s="21">
        <v>2142</v>
      </c>
      <c r="AF69" s="21">
        <v>10886</v>
      </c>
      <c r="AG69" s="21">
        <v>1201</v>
      </c>
      <c r="AH69" s="21">
        <v>24130</v>
      </c>
      <c r="AI69" s="21">
        <v>132</v>
      </c>
      <c r="AJ69" s="21">
        <v>34021</v>
      </c>
      <c r="AK69" s="21">
        <v>49</v>
      </c>
      <c r="AL69" s="21">
        <v>17772</v>
      </c>
      <c r="AM69" s="21">
        <v>34</v>
      </c>
      <c r="AN69" s="21">
        <v>41201</v>
      </c>
      <c r="AO69" s="21">
        <v>196</v>
      </c>
    </row>
    <row r="70" spans="1:41">
      <c r="A70" s="20">
        <v>45019.4395415509</v>
      </c>
      <c r="B70" s="21">
        <v>18</v>
      </c>
      <c r="C70" s="21">
        <v>-2338</v>
      </c>
      <c r="D70" s="21">
        <v>-92</v>
      </c>
      <c r="E70" s="21">
        <v>17286</v>
      </c>
      <c r="F70" s="21">
        <v>-126</v>
      </c>
      <c r="G70" s="21">
        <v>14910</v>
      </c>
      <c r="H70" s="21">
        <v>-1181</v>
      </c>
      <c r="I70" s="21">
        <v>9672</v>
      </c>
      <c r="J70" s="21">
        <v>-605</v>
      </c>
      <c r="K70" s="21">
        <v>4985</v>
      </c>
      <c r="L70" s="21">
        <v>542</v>
      </c>
      <c r="M70" s="21">
        <v>17936</v>
      </c>
      <c r="N70" s="21">
        <v>-1143</v>
      </c>
      <c r="O70" s="21">
        <v>6417</v>
      </c>
      <c r="P70" s="21">
        <v>93</v>
      </c>
      <c r="Q70" s="21">
        <v>20756</v>
      </c>
      <c r="R70" s="21">
        <v>2286</v>
      </c>
      <c r="S70" s="21">
        <v>18183</v>
      </c>
      <c r="T70" s="21">
        <v>21469</v>
      </c>
      <c r="U70" s="21">
        <v>24932</v>
      </c>
      <c r="V70" s="21">
        <v>27241</v>
      </c>
      <c r="W70" s="21">
        <v>38750</v>
      </c>
      <c r="X70" s="21">
        <v>93228</v>
      </c>
      <c r="Y70" s="21">
        <v>74903</v>
      </c>
      <c r="Z70" s="21">
        <v>51233</v>
      </c>
      <c r="AA70" s="21">
        <v>15888</v>
      </c>
      <c r="AB70" s="21">
        <v>59461</v>
      </c>
      <c r="AC70" s="21">
        <v>14144</v>
      </c>
      <c r="AD70" s="21">
        <v>11443</v>
      </c>
      <c r="AE70" s="21">
        <v>2142</v>
      </c>
      <c r="AF70" s="21">
        <v>10886</v>
      </c>
      <c r="AG70" s="21">
        <v>1201</v>
      </c>
      <c r="AH70" s="21">
        <v>24130</v>
      </c>
      <c r="AI70" s="21">
        <v>132</v>
      </c>
      <c r="AJ70" s="21">
        <v>34021</v>
      </c>
      <c r="AK70" s="21">
        <v>49</v>
      </c>
      <c r="AL70" s="21">
        <v>17772</v>
      </c>
      <c r="AM70" s="21">
        <v>34</v>
      </c>
      <c r="AN70" s="21">
        <v>41201</v>
      </c>
      <c r="AO70" s="21">
        <v>196</v>
      </c>
    </row>
    <row r="71" spans="1:41">
      <c r="A71" s="20">
        <v>45019.4402790509</v>
      </c>
      <c r="B71" s="21">
        <v>18</v>
      </c>
      <c r="C71" s="21">
        <v>-2390</v>
      </c>
      <c r="D71" s="21">
        <v>-95</v>
      </c>
      <c r="E71" s="21">
        <v>17292</v>
      </c>
      <c r="F71" s="21">
        <v>-130</v>
      </c>
      <c r="G71" s="21">
        <v>14654</v>
      </c>
      <c r="H71" s="21">
        <v>-1196</v>
      </c>
      <c r="I71" s="21">
        <v>10478</v>
      </c>
      <c r="J71" s="21">
        <v>-610</v>
      </c>
      <c r="K71" s="21">
        <v>4850</v>
      </c>
      <c r="L71" s="21">
        <v>620</v>
      </c>
      <c r="M71" s="21">
        <v>18067</v>
      </c>
      <c r="N71" s="21">
        <v>-1176</v>
      </c>
      <c r="O71" s="21">
        <v>6496</v>
      </c>
      <c r="P71" s="21">
        <v>172</v>
      </c>
      <c r="Q71" s="21">
        <v>20766</v>
      </c>
      <c r="R71" s="21">
        <v>2284</v>
      </c>
      <c r="S71" s="21">
        <v>18266</v>
      </c>
      <c r="T71" s="21">
        <v>20876</v>
      </c>
      <c r="U71" s="21">
        <v>23879</v>
      </c>
      <c r="V71" s="21">
        <v>28354</v>
      </c>
      <c r="W71" s="21">
        <v>38111</v>
      </c>
      <c r="X71" s="21">
        <v>93789</v>
      </c>
      <c r="Y71" s="21">
        <v>74817</v>
      </c>
      <c r="Z71" s="21">
        <v>53716</v>
      </c>
      <c r="AA71" s="21">
        <v>15832</v>
      </c>
      <c r="AB71" s="21">
        <v>59970</v>
      </c>
      <c r="AC71" s="21">
        <v>13861</v>
      </c>
      <c r="AD71" s="21">
        <v>10538</v>
      </c>
      <c r="AE71" s="21">
        <v>2155</v>
      </c>
      <c r="AF71" s="21">
        <v>10793</v>
      </c>
      <c r="AG71" s="21">
        <v>1198</v>
      </c>
      <c r="AH71" s="21">
        <v>24590</v>
      </c>
      <c r="AI71" s="21">
        <v>130</v>
      </c>
      <c r="AJ71" s="21">
        <v>34099</v>
      </c>
      <c r="AK71" s="21">
        <v>135</v>
      </c>
      <c r="AL71" s="21">
        <v>17871</v>
      </c>
      <c r="AM71" s="21">
        <v>26</v>
      </c>
      <c r="AN71" s="21">
        <v>41208</v>
      </c>
      <c r="AO71" s="21">
        <v>194</v>
      </c>
    </row>
    <row r="72" spans="1:41">
      <c r="A72" s="20">
        <v>45019.4409006944</v>
      </c>
      <c r="B72" s="21">
        <v>18</v>
      </c>
      <c r="C72" s="21">
        <v>-2746</v>
      </c>
      <c r="D72" s="21">
        <v>-95</v>
      </c>
      <c r="E72" s="21">
        <v>18391</v>
      </c>
      <c r="F72" s="21">
        <v>-130</v>
      </c>
      <c r="G72" s="21">
        <v>14641</v>
      </c>
      <c r="H72" s="21">
        <v>-1195</v>
      </c>
      <c r="I72" s="21">
        <v>11036</v>
      </c>
      <c r="J72" s="21">
        <v>-607</v>
      </c>
      <c r="K72" s="21">
        <v>4293</v>
      </c>
      <c r="L72" s="21">
        <v>508</v>
      </c>
      <c r="M72" s="21">
        <v>17813</v>
      </c>
      <c r="N72" s="21">
        <v>-1224</v>
      </c>
      <c r="O72" s="21">
        <v>6788</v>
      </c>
      <c r="P72" s="21">
        <v>354</v>
      </c>
      <c r="Q72" s="21">
        <v>21247</v>
      </c>
      <c r="R72" s="21">
        <v>2290</v>
      </c>
      <c r="S72" s="21">
        <v>18460</v>
      </c>
      <c r="T72" s="21">
        <v>17991</v>
      </c>
      <c r="U72" s="21">
        <v>23632</v>
      </c>
      <c r="V72" s="21">
        <v>29249</v>
      </c>
      <c r="W72" s="21">
        <v>37561</v>
      </c>
      <c r="X72" s="21">
        <v>93588</v>
      </c>
      <c r="Y72" s="21">
        <v>74995</v>
      </c>
      <c r="Z72" s="21">
        <v>53777</v>
      </c>
      <c r="AA72" s="21">
        <v>15618</v>
      </c>
      <c r="AB72" s="21">
        <v>61323</v>
      </c>
      <c r="AC72" s="21">
        <v>13933</v>
      </c>
      <c r="AD72" s="21">
        <v>10400</v>
      </c>
      <c r="AE72" s="21">
        <v>2265</v>
      </c>
      <c r="AF72" s="21">
        <v>10920</v>
      </c>
      <c r="AG72" s="21">
        <v>1449</v>
      </c>
      <c r="AH72" s="21">
        <v>25382</v>
      </c>
      <c r="AI72" s="21">
        <v>141</v>
      </c>
      <c r="AJ72" s="21">
        <v>34528</v>
      </c>
      <c r="AK72" s="21">
        <v>62</v>
      </c>
      <c r="AL72" s="21">
        <v>17621</v>
      </c>
      <c r="AM72" s="21">
        <v>36</v>
      </c>
      <c r="AN72" s="21">
        <v>43567</v>
      </c>
      <c r="AO72" s="21">
        <v>193</v>
      </c>
    </row>
    <row r="73" spans="1:41">
      <c r="A73" s="20">
        <v>45019.441653125</v>
      </c>
      <c r="B73" s="21">
        <v>18</v>
      </c>
      <c r="C73" s="21">
        <v>-2746</v>
      </c>
      <c r="D73" s="21">
        <v>-95</v>
      </c>
      <c r="E73" s="21">
        <v>18391</v>
      </c>
      <c r="F73" s="21">
        <v>-130</v>
      </c>
      <c r="G73" s="21">
        <v>14641</v>
      </c>
      <c r="H73" s="21">
        <v>-1195</v>
      </c>
      <c r="I73" s="21">
        <v>11036</v>
      </c>
      <c r="J73" s="21">
        <v>-607</v>
      </c>
      <c r="K73" s="21">
        <v>4293</v>
      </c>
      <c r="L73" s="21">
        <v>508</v>
      </c>
      <c r="M73" s="21">
        <v>17813</v>
      </c>
      <c r="N73" s="21">
        <v>-1224</v>
      </c>
      <c r="O73" s="21">
        <v>6788</v>
      </c>
      <c r="P73" s="21">
        <v>354</v>
      </c>
      <c r="Q73" s="21">
        <v>21247</v>
      </c>
      <c r="R73" s="21">
        <v>2290</v>
      </c>
      <c r="S73" s="21">
        <v>18460</v>
      </c>
      <c r="T73" s="21">
        <v>17991</v>
      </c>
      <c r="U73" s="21">
        <v>23632</v>
      </c>
      <c r="V73" s="21">
        <v>29249</v>
      </c>
      <c r="W73" s="21">
        <v>37561</v>
      </c>
      <c r="X73" s="21">
        <v>93588</v>
      </c>
      <c r="Y73" s="21">
        <v>74995</v>
      </c>
      <c r="Z73" s="21">
        <v>53777</v>
      </c>
      <c r="AA73" s="21">
        <v>15618</v>
      </c>
      <c r="AB73" s="21">
        <v>61323</v>
      </c>
      <c r="AC73" s="21">
        <v>13933</v>
      </c>
      <c r="AD73" s="21">
        <v>10400</v>
      </c>
      <c r="AE73" s="21">
        <v>2265</v>
      </c>
      <c r="AF73" s="21">
        <v>10920</v>
      </c>
      <c r="AG73" s="21">
        <v>1449</v>
      </c>
      <c r="AH73" s="21">
        <v>25382</v>
      </c>
      <c r="AI73" s="21">
        <v>141</v>
      </c>
      <c r="AJ73" s="21">
        <v>34528</v>
      </c>
      <c r="AK73" s="21">
        <v>62</v>
      </c>
      <c r="AL73" s="21">
        <v>17621</v>
      </c>
      <c r="AM73" s="21">
        <v>36</v>
      </c>
      <c r="AN73" s="21">
        <v>43567</v>
      </c>
      <c r="AO73" s="21">
        <v>193</v>
      </c>
    </row>
    <row r="74" spans="1:41">
      <c r="A74" s="20">
        <v>45019.4423972222</v>
      </c>
      <c r="B74" s="21">
        <v>18</v>
      </c>
      <c r="C74" s="21">
        <v>-2746</v>
      </c>
      <c r="D74" s="21">
        <v>-95</v>
      </c>
      <c r="E74" s="21">
        <v>18391</v>
      </c>
      <c r="F74" s="21">
        <v>-130</v>
      </c>
      <c r="G74" s="21">
        <v>14641</v>
      </c>
      <c r="H74" s="21">
        <v>-1195</v>
      </c>
      <c r="I74" s="21">
        <v>11036</v>
      </c>
      <c r="J74" s="21">
        <v>-607</v>
      </c>
      <c r="K74" s="21">
        <v>4293</v>
      </c>
      <c r="L74" s="21">
        <v>508</v>
      </c>
      <c r="M74" s="21">
        <v>17813</v>
      </c>
      <c r="N74" s="21">
        <v>-1224</v>
      </c>
      <c r="O74" s="21">
        <v>6788</v>
      </c>
      <c r="P74" s="21">
        <v>354</v>
      </c>
      <c r="Q74" s="21">
        <v>21247</v>
      </c>
      <c r="R74" s="21">
        <v>2290</v>
      </c>
      <c r="S74" s="21">
        <v>18460</v>
      </c>
      <c r="T74" s="21">
        <v>17991</v>
      </c>
      <c r="U74" s="21">
        <v>23632</v>
      </c>
      <c r="V74" s="21">
        <v>29249</v>
      </c>
      <c r="W74" s="21">
        <v>37561</v>
      </c>
      <c r="X74" s="21">
        <v>93588</v>
      </c>
      <c r="Y74" s="21">
        <v>74995</v>
      </c>
      <c r="Z74" s="21">
        <v>53777</v>
      </c>
      <c r="AA74" s="21">
        <v>15618</v>
      </c>
      <c r="AB74" s="21">
        <v>61323</v>
      </c>
      <c r="AC74" s="21">
        <v>13933</v>
      </c>
      <c r="AD74" s="21">
        <v>10400</v>
      </c>
      <c r="AE74" s="21">
        <v>2265</v>
      </c>
      <c r="AF74" s="21">
        <v>10920</v>
      </c>
      <c r="AG74" s="21">
        <v>1449</v>
      </c>
      <c r="AH74" s="21">
        <v>25382</v>
      </c>
      <c r="AI74" s="21">
        <v>141</v>
      </c>
      <c r="AJ74" s="21">
        <v>34528</v>
      </c>
      <c r="AK74" s="21">
        <v>62</v>
      </c>
      <c r="AL74" s="21">
        <v>17621</v>
      </c>
      <c r="AM74" s="21">
        <v>36</v>
      </c>
      <c r="AN74" s="21">
        <v>43567</v>
      </c>
      <c r="AO74" s="21">
        <v>193</v>
      </c>
    </row>
    <row r="75" spans="1:41">
      <c r="A75" s="20">
        <v>45019.4430170139</v>
      </c>
      <c r="B75" s="21">
        <v>16</v>
      </c>
      <c r="C75" s="21">
        <v>-2854</v>
      </c>
      <c r="D75" s="21">
        <v>-95</v>
      </c>
      <c r="E75" s="21">
        <v>19171</v>
      </c>
      <c r="F75" s="21">
        <v>-131</v>
      </c>
      <c r="G75" s="21">
        <v>14214</v>
      </c>
      <c r="H75" s="21">
        <v>-1177</v>
      </c>
      <c r="I75" s="21">
        <v>10912</v>
      </c>
      <c r="J75" s="21">
        <v>-607</v>
      </c>
      <c r="K75" s="21">
        <v>3791</v>
      </c>
      <c r="L75" s="21">
        <v>1549</v>
      </c>
      <c r="M75" s="21">
        <v>18228</v>
      </c>
      <c r="N75" s="21">
        <v>-1236</v>
      </c>
      <c r="O75" s="21">
        <v>6700</v>
      </c>
      <c r="P75" s="21">
        <v>1041</v>
      </c>
      <c r="Q75" s="21">
        <v>22141</v>
      </c>
      <c r="R75" s="21">
        <v>2510</v>
      </c>
      <c r="S75" s="21">
        <v>18540</v>
      </c>
      <c r="T75" s="21">
        <v>16665</v>
      </c>
      <c r="U75" s="21">
        <v>23527</v>
      </c>
      <c r="V75" s="21">
        <v>30853</v>
      </c>
      <c r="W75" s="21">
        <v>37060</v>
      </c>
      <c r="X75" s="21">
        <v>94544</v>
      </c>
      <c r="Y75" s="21">
        <v>74877</v>
      </c>
      <c r="Z75" s="21">
        <v>54195</v>
      </c>
      <c r="AA75" s="21">
        <v>15775</v>
      </c>
      <c r="AB75" s="21">
        <v>64831</v>
      </c>
      <c r="AC75" s="21">
        <v>14285</v>
      </c>
      <c r="AD75" s="21">
        <v>9896</v>
      </c>
      <c r="AE75" s="21">
        <v>2226</v>
      </c>
      <c r="AF75" s="21">
        <v>9843</v>
      </c>
      <c r="AG75" s="21">
        <v>1593</v>
      </c>
      <c r="AH75" s="21">
        <v>27129</v>
      </c>
      <c r="AI75" s="21">
        <v>141</v>
      </c>
      <c r="AJ75" s="21">
        <v>35133</v>
      </c>
      <c r="AK75" s="21">
        <v>142</v>
      </c>
      <c r="AL75" s="21">
        <v>17942</v>
      </c>
      <c r="AM75" s="21">
        <v>36</v>
      </c>
      <c r="AN75" s="21">
        <v>47174</v>
      </c>
      <c r="AO75" s="21">
        <v>193</v>
      </c>
    </row>
    <row r="76" spans="1:41">
      <c r="A76" s="20">
        <v>45019.4437908565</v>
      </c>
      <c r="B76" s="21">
        <v>16</v>
      </c>
      <c r="C76" s="21">
        <v>-2854</v>
      </c>
      <c r="D76" s="21">
        <v>-95</v>
      </c>
      <c r="E76" s="21">
        <v>19171</v>
      </c>
      <c r="F76" s="21">
        <v>-131</v>
      </c>
      <c r="G76" s="21">
        <v>14214</v>
      </c>
      <c r="H76" s="21">
        <v>-1177</v>
      </c>
      <c r="I76" s="21">
        <v>10912</v>
      </c>
      <c r="J76" s="21">
        <v>-602</v>
      </c>
      <c r="K76" s="21">
        <v>3791</v>
      </c>
      <c r="L76" s="21">
        <v>1549</v>
      </c>
      <c r="M76" s="21">
        <v>18228</v>
      </c>
      <c r="N76" s="21">
        <v>-1236</v>
      </c>
      <c r="O76" s="21">
        <v>6700</v>
      </c>
      <c r="P76" s="21">
        <v>1041</v>
      </c>
      <c r="Q76" s="21">
        <v>22141</v>
      </c>
      <c r="R76" s="21">
        <v>2510</v>
      </c>
      <c r="S76" s="21">
        <v>18540</v>
      </c>
      <c r="T76" s="21">
        <v>16665</v>
      </c>
      <c r="U76" s="21">
        <v>23527</v>
      </c>
      <c r="V76" s="21">
        <v>30853</v>
      </c>
      <c r="W76" s="21">
        <v>37060</v>
      </c>
      <c r="X76" s="21">
        <v>94544</v>
      </c>
      <c r="Y76" s="21">
        <v>74877</v>
      </c>
      <c r="Z76" s="21">
        <v>54195</v>
      </c>
      <c r="AA76" s="21">
        <v>15775</v>
      </c>
      <c r="AB76" s="21">
        <v>64831</v>
      </c>
      <c r="AC76" s="21">
        <v>14285</v>
      </c>
      <c r="AD76" s="21">
        <v>9896</v>
      </c>
      <c r="AE76" s="21">
        <v>2226</v>
      </c>
      <c r="AF76" s="21">
        <v>9843</v>
      </c>
      <c r="AG76" s="21">
        <v>1593</v>
      </c>
      <c r="AH76" s="21">
        <v>27129</v>
      </c>
      <c r="AI76" s="21">
        <v>162</v>
      </c>
      <c r="AJ76" s="21">
        <v>35133</v>
      </c>
      <c r="AK76" s="21">
        <v>142</v>
      </c>
      <c r="AL76" s="21">
        <v>17942</v>
      </c>
      <c r="AM76" s="21">
        <v>36</v>
      </c>
      <c r="AN76" s="21">
        <v>47174</v>
      </c>
      <c r="AO76" s="21">
        <v>193</v>
      </c>
    </row>
    <row r="77" spans="1:41">
      <c r="A77" s="20">
        <v>45019.4445353009</v>
      </c>
      <c r="B77" s="21">
        <v>16</v>
      </c>
      <c r="C77" s="21">
        <v>-2854</v>
      </c>
      <c r="D77" s="21">
        <v>-95</v>
      </c>
      <c r="E77" s="21">
        <v>19171</v>
      </c>
      <c r="F77" s="21">
        <v>-131</v>
      </c>
      <c r="G77" s="21">
        <v>14214</v>
      </c>
      <c r="H77" s="21">
        <v>-1177</v>
      </c>
      <c r="I77" s="21">
        <v>10912</v>
      </c>
      <c r="J77" s="21">
        <v>-602</v>
      </c>
      <c r="K77" s="21">
        <v>3791</v>
      </c>
      <c r="L77" s="21">
        <v>1549</v>
      </c>
      <c r="M77" s="21">
        <v>18228</v>
      </c>
      <c r="N77" s="21">
        <v>-1236</v>
      </c>
      <c r="O77" s="21">
        <v>6700</v>
      </c>
      <c r="P77" s="21">
        <v>1041</v>
      </c>
      <c r="Q77" s="21">
        <v>22141</v>
      </c>
      <c r="R77" s="21">
        <v>2510</v>
      </c>
      <c r="S77" s="21">
        <v>18540</v>
      </c>
      <c r="T77" s="21">
        <v>16665</v>
      </c>
      <c r="U77" s="21">
        <v>23527</v>
      </c>
      <c r="V77" s="21">
        <v>30853</v>
      </c>
      <c r="W77" s="21">
        <v>37060</v>
      </c>
      <c r="X77" s="21">
        <v>94544</v>
      </c>
      <c r="Y77" s="21">
        <v>74877</v>
      </c>
      <c r="Z77" s="21">
        <v>54195</v>
      </c>
      <c r="AA77" s="21">
        <v>15775</v>
      </c>
      <c r="AB77" s="21">
        <v>64831</v>
      </c>
      <c r="AC77" s="21">
        <v>14285</v>
      </c>
      <c r="AD77" s="21">
        <v>9896</v>
      </c>
      <c r="AE77" s="21">
        <v>2226</v>
      </c>
      <c r="AF77" s="21">
        <v>9843</v>
      </c>
      <c r="AG77" s="21">
        <v>1593</v>
      </c>
      <c r="AH77" s="21">
        <v>27129</v>
      </c>
      <c r="AI77" s="21">
        <v>162</v>
      </c>
      <c r="AJ77" s="21">
        <v>35133</v>
      </c>
      <c r="AK77" s="21">
        <v>142</v>
      </c>
      <c r="AL77" s="21">
        <v>17942</v>
      </c>
      <c r="AM77" s="21">
        <v>36</v>
      </c>
      <c r="AN77" s="21">
        <v>47174</v>
      </c>
      <c r="AO77" s="21">
        <v>193</v>
      </c>
    </row>
    <row r="78" spans="1:41">
      <c r="A78" s="20">
        <v>45019.4451577546</v>
      </c>
      <c r="B78" s="21">
        <v>16</v>
      </c>
      <c r="C78" s="21">
        <v>-2854</v>
      </c>
      <c r="D78" s="21">
        <v>-95</v>
      </c>
      <c r="E78" s="21">
        <v>19171</v>
      </c>
      <c r="F78" s="21">
        <v>-131</v>
      </c>
      <c r="G78" s="21">
        <v>14214</v>
      </c>
      <c r="H78" s="21">
        <v>-1177</v>
      </c>
      <c r="I78" s="21">
        <v>10912</v>
      </c>
      <c r="J78" s="21">
        <v>-602</v>
      </c>
      <c r="K78" s="21">
        <v>3791</v>
      </c>
      <c r="L78" s="21">
        <v>1549</v>
      </c>
      <c r="M78" s="21">
        <v>18228</v>
      </c>
      <c r="N78" s="21">
        <v>-1236</v>
      </c>
      <c r="O78" s="21">
        <v>6700</v>
      </c>
      <c r="P78" s="21">
        <v>1041</v>
      </c>
      <c r="Q78" s="21">
        <v>22141</v>
      </c>
      <c r="R78" s="21">
        <v>2510</v>
      </c>
      <c r="S78" s="21">
        <v>18540</v>
      </c>
      <c r="T78" s="21">
        <v>16665</v>
      </c>
      <c r="U78" s="21">
        <v>23527</v>
      </c>
      <c r="V78" s="21">
        <v>30853</v>
      </c>
      <c r="W78" s="21">
        <v>37060</v>
      </c>
      <c r="X78" s="21">
        <v>94544</v>
      </c>
      <c r="Y78" s="21">
        <v>74877</v>
      </c>
      <c r="Z78" s="21">
        <v>54195</v>
      </c>
      <c r="AA78" s="21">
        <v>15775</v>
      </c>
      <c r="AB78" s="21">
        <v>64831</v>
      </c>
      <c r="AC78" s="21">
        <v>14285</v>
      </c>
      <c r="AD78" s="21">
        <v>9896</v>
      </c>
      <c r="AE78" s="21">
        <v>2226</v>
      </c>
      <c r="AF78" s="21">
        <v>9843</v>
      </c>
      <c r="AG78" s="21">
        <v>1593</v>
      </c>
      <c r="AH78" s="21">
        <v>27129</v>
      </c>
      <c r="AI78" s="21">
        <v>162</v>
      </c>
      <c r="AJ78" s="21">
        <v>35133</v>
      </c>
      <c r="AK78" s="21">
        <v>142</v>
      </c>
      <c r="AL78" s="21">
        <v>17942</v>
      </c>
      <c r="AM78" s="21">
        <v>36</v>
      </c>
      <c r="AN78" s="21">
        <v>47174</v>
      </c>
      <c r="AO78" s="21">
        <v>193</v>
      </c>
    </row>
    <row r="79" spans="1:41">
      <c r="A79" s="20">
        <v>45019.445934838</v>
      </c>
      <c r="B79" s="21">
        <v>14</v>
      </c>
      <c r="C79" s="21">
        <v>-2807</v>
      </c>
      <c r="D79" s="21">
        <v>-104</v>
      </c>
      <c r="E79" s="21">
        <v>17995</v>
      </c>
      <c r="F79" s="21">
        <v>-142</v>
      </c>
      <c r="G79" s="21">
        <v>14002</v>
      </c>
      <c r="H79" s="21">
        <v>-1096</v>
      </c>
      <c r="I79" s="21">
        <v>11308</v>
      </c>
      <c r="J79" s="21">
        <v>-600</v>
      </c>
      <c r="K79" s="21">
        <v>3350</v>
      </c>
      <c r="L79" s="21">
        <v>1225</v>
      </c>
      <c r="M79" s="21">
        <v>17983</v>
      </c>
      <c r="N79" s="21">
        <v>-1242</v>
      </c>
      <c r="O79" s="21">
        <v>5804</v>
      </c>
      <c r="P79" s="21">
        <v>849</v>
      </c>
      <c r="Q79" s="21">
        <v>22064</v>
      </c>
      <c r="R79" s="21">
        <v>2516</v>
      </c>
      <c r="S79" s="21">
        <v>17729</v>
      </c>
      <c r="T79" s="21">
        <v>17334</v>
      </c>
      <c r="U79" s="21">
        <v>24983</v>
      </c>
      <c r="V79" s="21">
        <v>33443</v>
      </c>
      <c r="W79" s="21">
        <v>36523</v>
      </c>
      <c r="X79" s="21">
        <v>95560</v>
      </c>
      <c r="Y79" s="21">
        <v>73939</v>
      </c>
      <c r="Z79" s="21">
        <v>55128</v>
      </c>
      <c r="AA79" s="21">
        <v>15992</v>
      </c>
      <c r="AB79" s="21">
        <v>66005</v>
      </c>
      <c r="AC79" s="21">
        <v>13908</v>
      </c>
      <c r="AD79" s="21">
        <v>10253</v>
      </c>
      <c r="AE79" s="21">
        <v>2151</v>
      </c>
      <c r="AF79" s="21">
        <v>10310</v>
      </c>
      <c r="AG79" s="21">
        <v>1546</v>
      </c>
      <c r="AH79" s="21">
        <v>28104</v>
      </c>
      <c r="AI79" s="21">
        <v>155</v>
      </c>
      <c r="AJ79" s="21">
        <v>36272</v>
      </c>
      <c r="AK79" s="21">
        <v>185</v>
      </c>
      <c r="AL79" s="21">
        <v>17635</v>
      </c>
      <c r="AM79" s="21">
        <v>36</v>
      </c>
      <c r="AN79" s="21">
        <v>48064</v>
      </c>
      <c r="AO79" s="21">
        <v>192</v>
      </c>
    </row>
    <row r="80" spans="1:41">
      <c r="A80" s="20">
        <v>45019.446681713</v>
      </c>
      <c r="B80" s="21">
        <v>15</v>
      </c>
      <c r="C80" s="21">
        <v>-2807</v>
      </c>
      <c r="D80" s="21">
        <v>-104</v>
      </c>
      <c r="E80" s="21">
        <v>17995</v>
      </c>
      <c r="F80" s="21">
        <v>-142</v>
      </c>
      <c r="G80" s="21">
        <v>14002</v>
      </c>
      <c r="H80" s="21">
        <v>-1096</v>
      </c>
      <c r="I80" s="21">
        <v>11308</v>
      </c>
      <c r="J80" s="21">
        <v>-600</v>
      </c>
      <c r="K80" s="21">
        <v>3350</v>
      </c>
      <c r="L80" s="21">
        <v>1225</v>
      </c>
      <c r="M80" s="21">
        <v>17983</v>
      </c>
      <c r="N80" s="21">
        <v>-1242</v>
      </c>
      <c r="O80" s="21">
        <v>5804</v>
      </c>
      <c r="P80" s="21">
        <v>849</v>
      </c>
      <c r="Q80" s="21">
        <v>22064</v>
      </c>
      <c r="R80" s="21">
        <v>2516</v>
      </c>
      <c r="S80" s="21">
        <v>17729</v>
      </c>
      <c r="T80" s="21">
        <v>17334</v>
      </c>
      <c r="U80" s="21">
        <v>24983</v>
      </c>
      <c r="V80" s="21">
        <v>33443</v>
      </c>
      <c r="W80" s="21">
        <v>36523</v>
      </c>
      <c r="X80" s="21">
        <v>95560</v>
      </c>
      <c r="Y80" s="21">
        <v>73939</v>
      </c>
      <c r="Z80" s="21">
        <v>55128</v>
      </c>
      <c r="AA80" s="21">
        <v>15992</v>
      </c>
      <c r="AB80" s="21">
        <v>66005</v>
      </c>
      <c r="AC80" s="21">
        <v>13908</v>
      </c>
      <c r="AD80" s="21">
        <v>10253</v>
      </c>
      <c r="AE80" s="21">
        <v>2151</v>
      </c>
      <c r="AF80" s="21">
        <v>10310</v>
      </c>
      <c r="AG80" s="21">
        <v>1546</v>
      </c>
      <c r="AH80" s="21">
        <v>28104</v>
      </c>
      <c r="AI80" s="21">
        <v>155</v>
      </c>
      <c r="AJ80" s="21">
        <v>36272</v>
      </c>
      <c r="AK80" s="21">
        <v>185</v>
      </c>
      <c r="AL80" s="21">
        <v>17635</v>
      </c>
      <c r="AM80" s="21">
        <v>36</v>
      </c>
      <c r="AN80" s="21">
        <v>48064</v>
      </c>
      <c r="AO80" s="21">
        <v>192</v>
      </c>
    </row>
    <row r="81" spans="1:41">
      <c r="A81" s="20">
        <v>45019.4473018519</v>
      </c>
      <c r="B81" s="21">
        <v>15</v>
      </c>
      <c r="C81" s="21">
        <v>-2807</v>
      </c>
      <c r="D81" s="21">
        <v>-104</v>
      </c>
      <c r="E81" s="21">
        <v>17995</v>
      </c>
      <c r="F81" s="21">
        <v>-142</v>
      </c>
      <c r="G81" s="21">
        <v>14002</v>
      </c>
      <c r="H81" s="21">
        <v>-1096</v>
      </c>
      <c r="I81" s="21">
        <v>11308</v>
      </c>
      <c r="J81" s="21">
        <v>-600</v>
      </c>
      <c r="K81" s="21">
        <v>3350</v>
      </c>
      <c r="L81" s="21">
        <v>1225</v>
      </c>
      <c r="M81" s="21">
        <v>17983</v>
      </c>
      <c r="N81" s="21">
        <v>-1242</v>
      </c>
      <c r="O81" s="21">
        <v>5804</v>
      </c>
      <c r="P81" s="21">
        <v>849</v>
      </c>
      <c r="Q81" s="21">
        <v>22064</v>
      </c>
      <c r="R81" s="21">
        <v>2516</v>
      </c>
      <c r="S81" s="21">
        <v>17729</v>
      </c>
      <c r="T81" s="21">
        <v>17334</v>
      </c>
      <c r="U81" s="21">
        <v>24983</v>
      </c>
      <c r="V81" s="21">
        <v>33443</v>
      </c>
      <c r="W81" s="21">
        <v>36523</v>
      </c>
      <c r="X81" s="21">
        <v>95560</v>
      </c>
      <c r="Y81" s="21">
        <v>73939</v>
      </c>
      <c r="Z81" s="21">
        <v>55128</v>
      </c>
      <c r="AA81" s="21">
        <v>15992</v>
      </c>
      <c r="AB81" s="21">
        <v>66005</v>
      </c>
      <c r="AC81" s="21">
        <v>13908</v>
      </c>
      <c r="AD81" s="21">
        <v>10253</v>
      </c>
      <c r="AE81" s="21">
        <v>2151</v>
      </c>
      <c r="AF81" s="21">
        <v>10310</v>
      </c>
      <c r="AG81" s="21">
        <v>1546</v>
      </c>
      <c r="AH81" s="21">
        <v>28104</v>
      </c>
      <c r="AI81" s="21">
        <v>155</v>
      </c>
      <c r="AJ81" s="21">
        <v>36272</v>
      </c>
      <c r="AK81" s="21">
        <v>185</v>
      </c>
      <c r="AL81" s="21">
        <v>17635</v>
      </c>
      <c r="AM81" s="21">
        <v>36</v>
      </c>
      <c r="AN81" s="21">
        <v>48064</v>
      </c>
      <c r="AO81" s="21">
        <v>192</v>
      </c>
    </row>
    <row r="82" spans="1:41">
      <c r="A82" s="20">
        <v>45019.4480523148</v>
      </c>
      <c r="B82" s="21">
        <v>15</v>
      </c>
      <c r="C82" s="21">
        <v>-2600</v>
      </c>
      <c r="D82" s="21">
        <v>-102</v>
      </c>
      <c r="E82" s="21">
        <v>18674</v>
      </c>
      <c r="F82" s="21">
        <v>-141</v>
      </c>
      <c r="G82" s="21">
        <v>13339</v>
      </c>
      <c r="H82" s="21">
        <v>-1349</v>
      </c>
      <c r="I82" s="21">
        <v>10884</v>
      </c>
      <c r="J82" s="21">
        <v>-595</v>
      </c>
      <c r="K82" s="21">
        <v>3102</v>
      </c>
      <c r="L82" s="21">
        <v>401</v>
      </c>
      <c r="M82" s="21">
        <v>17602</v>
      </c>
      <c r="N82" s="21">
        <v>-1181</v>
      </c>
      <c r="O82" s="21">
        <v>5313</v>
      </c>
      <c r="P82" s="21">
        <v>977</v>
      </c>
      <c r="Q82" s="21">
        <v>20716</v>
      </c>
      <c r="R82" s="21">
        <v>2677</v>
      </c>
      <c r="S82" s="21">
        <v>16280</v>
      </c>
      <c r="T82" s="21">
        <v>19679</v>
      </c>
      <c r="U82" s="21">
        <v>23289</v>
      </c>
      <c r="V82" s="21">
        <v>33383</v>
      </c>
      <c r="W82" s="21">
        <v>35334</v>
      </c>
      <c r="X82" s="21">
        <v>94727</v>
      </c>
      <c r="Y82" s="21">
        <v>70661</v>
      </c>
      <c r="Z82" s="21">
        <v>55843</v>
      </c>
      <c r="AA82" s="21">
        <v>15481</v>
      </c>
      <c r="AB82" s="21">
        <v>66734</v>
      </c>
      <c r="AC82" s="21">
        <v>12698</v>
      </c>
      <c r="AD82" s="21">
        <v>10034</v>
      </c>
      <c r="AE82" s="21">
        <v>1956</v>
      </c>
      <c r="AF82" s="21">
        <v>10827</v>
      </c>
      <c r="AG82" s="21">
        <v>1581</v>
      </c>
      <c r="AH82" s="21">
        <v>29932</v>
      </c>
      <c r="AI82" s="21">
        <v>144</v>
      </c>
      <c r="AJ82" s="21">
        <v>35900</v>
      </c>
      <c r="AK82" s="21">
        <v>142</v>
      </c>
      <c r="AL82" s="21">
        <v>17012</v>
      </c>
      <c r="AM82" s="21">
        <v>35</v>
      </c>
      <c r="AN82" s="21">
        <v>47421</v>
      </c>
      <c r="AO82" s="21">
        <v>194</v>
      </c>
    </row>
    <row r="83" spans="1:41">
      <c r="A83" s="20">
        <v>45019.4487917824</v>
      </c>
      <c r="B83" s="21">
        <v>15</v>
      </c>
      <c r="C83" s="21">
        <v>-2600</v>
      </c>
      <c r="D83" s="21">
        <v>-102</v>
      </c>
      <c r="E83" s="21">
        <v>18674</v>
      </c>
      <c r="F83" s="21">
        <v>-141</v>
      </c>
      <c r="G83" s="21">
        <v>13339</v>
      </c>
      <c r="H83" s="21">
        <v>-1349</v>
      </c>
      <c r="I83" s="21">
        <v>10884</v>
      </c>
      <c r="J83" s="21">
        <v>-595</v>
      </c>
      <c r="K83" s="21">
        <v>3102</v>
      </c>
      <c r="L83" s="21">
        <v>401</v>
      </c>
      <c r="M83" s="21">
        <v>17602</v>
      </c>
      <c r="N83" s="21">
        <v>-1181</v>
      </c>
      <c r="O83" s="21">
        <v>5313</v>
      </c>
      <c r="P83" s="21">
        <v>977</v>
      </c>
      <c r="Q83" s="21">
        <v>20716</v>
      </c>
      <c r="R83" s="21">
        <v>2677</v>
      </c>
      <c r="S83" s="21">
        <v>16280</v>
      </c>
      <c r="T83" s="21">
        <v>19679</v>
      </c>
      <c r="U83" s="21">
        <v>23289</v>
      </c>
      <c r="V83" s="21">
        <v>33383</v>
      </c>
      <c r="W83" s="21">
        <v>35334</v>
      </c>
      <c r="X83" s="21">
        <v>94727</v>
      </c>
      <c r="Y83" s="21">
        <v>70661</v>
      </c>
      <c r="Z83" s="21">
        <v>55843</v>
      </c>
      <c r="AA83" s="21">
        <v>15481</v>
      </c>
      <c r="AB83" s="21">
        <v>66734</v>
      </c>
      <c r="AC83" s="21">
        <v>12698</v>
      </c>
      <c r="AD83" s="21">
        <v>10034</v>
      </c>
      <c r="AE83" s="21">
        <v>1956</v>
      </c>
      <c r="AF83" s="21">
        <v>10827</v>
      </c>
      <c r="AG83" s="21">
        <v>1581</v>
      </c>
      <c r="AH83" s="21">
        <v>29932</v>
      </c>
      <c r="AI83" s="21">
        <v>144</v>
      </c>
      <c r="AJ83" s="21">
        <v>35900</v>
      </c>
      <c r="AK83" s="21">
        <v>142</v>
      </c>
      <c r="AL83" s="21">
        <v>17012</v>
      </c>
      <c r="AM83" s="21">
        <v>35</v>
      </c>
      <c r="AN83" s="21">
        <v>47421</v>
      </c>
      <c r="AO83" s="21">
        <v>194</v>
      </c>
    </row>
    <row r="84" spans="1:41">
      <c r="A84" s="20">
        <v>45019.4494148148</v>
      </c>
      <c r="B84" s="21">
        <v>15</v>
      </c>
      <c r="C84" s="21">
        <v>-2600</v>
      </c>
      <c r="D84" s="21">
        <v>-102</v>
      </c>
      <c r="E84" s="21">
        <v>18674</v>
      </c>
      <c r="F84" s="21">
        <v>-141</v>
      </c>
      <c r="G84" s="21">
        <v>13339</v>
      </c>
      <c r="H84" s="21">
        <v>-1349</v>
      </c>
      <c r="I84" s="21">
        <v>10884</v>
      </c>
      <c r="J84" s="21">
        <v>-595</v>
      </c>
      <c r="K84" s="21">
        <v>3102</v>
      </c>
      <c r="L84" s="21">
        <v>401</v>
      </c>
      <c r="M84" s="21">
        <v>17602</v>
      </c>
      <c r="N84" s="21">
        <v>-1181</v>
      </c>
      <c r="O84" s="21">
        <v>5313</v>
      </c>
      <c r="P84" s="21">
        <v>977</v>
      </c>
      <c r="Q84" s="21">
        <v>20716</v>
      </c>
      <c r="R84" s="21">
        <v>2677</v>
      </c>
      <c r="S84" s="21">
        <v>16280</v>
      </c>
      <c r="T84" s="21">
        <v>19679</v>
      </c>
      <c r="U84" s="21">
        <v>23289</v>
      </c>
      <c r="V84" s="21">
        <v>33383</v>
      </c>
      <c r="W84" s="21">
        <v>35334</v>
      </c>
      <c r="X84" s="21">
        <v>94727</v>
      </c>
      <c r="Y84" s="21">
        <v>70661</v>
      </c>
      <c r="Z84" s="21">
        <v>55843</v>
      </c>
      <c r="AA84" s="21">
        <v>15481</v>
      </c>
      <c r="AB84" s="21">
        <v>66734</v>
      </c>
      <c r="AC84" s="21">
        <v>12698</v>
      </c>
      <c r="AD84" s="21">
        <v>10034</v>
      </c>
      <c r="AE84" s="21">
        <v>1956</v>
      </c>
      <c r="AF84" s="21">
        <v>10827</v>
      </c>
      <c r="AG84" s="21">
        <v>1581</v>
      </c>
      <c r="AH84" s="21">
        <v>29932</v>
      </c>
      <c r="AI84" s="21">
        <v>144</v>
      </c>
      <c r="AJ84" s="21">
        <v>35900</v>
      </c>
      <c r="AK84" s="21">
        <v>142</v>
      </c>
      <c r="AL84" s="21">
        <v>17012</v>
      </c>
      <c r="AM84" s="21">
        <v>35</v>
      </c>
      <c r="AN84" s="21">
        <v>47421</v>
      </c>
      <c r="AO84" s="21">
        <v>194</v>
      </c>
    </row>
    <row r="85" spans="1:41">
      <c r="A85" s="20">
        <v>45019.4501803241</v>
      </c>
      <c r="B85" s="21">
        <v>14</v>
      </c>
      <c r="C85" s="21">
        <v>-2445</v>
      </c>
      <c r="D85" s="21">
        <v>-102</v>
      </c>
      <c r="E85" s="21">
        <v>18937</v>
      </c>
      <c r="F85" s="21">
        <v>-143</v>
      </c>
      <c r="G85" s="21">
        <v>13584</v>
      </c>
      <c r="H85" s="21">
        <v>-1482</v>
      </c>
      <c r="I85" s="21">
        <v>11514</v>
      </c>
      <c r="J85" s="21">
        <v>-591</v>
      </c>
      <c r="K85" s="21">
        <v>3201</v>
      </c>
      <c r="L85" s="21">
        <v>305</v>
      </c>
      <c r="M85" s="21">
        <v>17713</v>
      </c>
      <c r="N85" s="21">
        <v>-1201</v>
      </c>
      <c r="O85" s="21">
        <v>4847</v>
      </c>
      <c r="P85" s="21">
        <v>1381</v>
      </c>
      <c r="Q85" s="21">
        <v>19437</v>
      </c>
      <c r="R85" s="21">
        <v>3184</v>
      </c>
      <c r="S85" s="21">
        <v>15795</v>
      </c>
      <c r="T85" s="21">
        <v>20695</v>
      </c>
      <c r="U85" s="21">
        <v>23102</v>
      </c>
      <c r="V85" s="21">
        <v>37939</v>
      </c>
      <c r="W85" s="21">
        <v>33027</v>
      </c>
      <c r="X85" s="21">
        <v>94124</v>
      </c>
      <c r="Y85" s="21">
        <v>68100</v>
      </c>
      <c r="Z85" s="21">
        <v>59378</v>
      </c>
      <c r="AA85" s="21">
        <v>14322</v>
      </c>
      <c r="AB85" s="21">
        <v>67566</v>
      </c>
      <c r="AC85" s="21">
        <v>10923</v>
      </c>
      <c r="AD85" s="21">
        <v>10027</v>
      </c>
      <c r="AE85" s="21">
        <v>1916</v>
      </c>
      <c r="AF85" s="21">
        <v>10927</v>
      </c>
      <c r="AG85" s="21">
        <v>1363</v>
      </c>
      <c r="AH85" s="21">
        <v>30374</v>
      </c>
      <c r="AI85" s="21">
        <v>118</v>
      </c>
      <c r="AJ85" s="21">
        <v>38161</v>
      </c>
      <c r="AK85" s="21">
        <v>92</v>
      </c>
      <c r="AL85" s="21">
        <v>16808</v>
      </c>
      <c r="AM85" s="21">
        <v>30</v>
      </c>
      <c r="AN85" s="21">
        <v>48514</v>
      </c>
      <c r="AO85" s="21">
        <v>192</v>
      </c>
    </row>
    <row r="86" spans="1:41">
      <c r="A86" s="20">
        <v>45019.4509319444</v>
      </c>
      <c r="B86" s="21">
        <v>14</v>
      </c>
      <c r="C86" s="21">
        <v>-2445</v>
      </c>
      <c r="D86" s="21">
        <v>-102</v>
      </c>
      <c r="E86" s="21">
        <v>18937</v>
      </c>
      <c r="F86" s="21">
        <v>-143</v>
      </c>
      <c r="G86" s="21">
        <v>13584</v>
      </c>
      <c r="H86" s="21">
        <v>-1482</v>
      </c>
      <c r="I86" s="21">
        <v>11514</v>
      </c>
      <c r="J86" s="21">
        <v>-591</v>
      </c>
      <c r="K86" s="21">
        <v>3201</v>
      </c>
      <c r="L86" s="21">
        <v>305</v>
      </c>
      <c r="M86" s="21">
        <v>17713</v>
      </c>
      <c r="N86" s="21">
        <v>-1201</v>
      </c>
      <c r="O86" s="21">
        <v>4847</v>
      </c>
      <c r="P86" s="21">
        <v>1381</v>
      </c>
      <c r="Q86" s="21">
        <v>19437</v>
      </c>
      <c r="R86" s="21">
        <v>3184</v>
      </c>
      <c r="S86" s="21">
        <v>15795</v>
      </c>
      <c r="T86" s="21">
        <v>20695</v>
      </c>
      <c r="U86" s="21">
        <v>23102</v>
      </c>
      <c r="V86" s="21">
        <v>37939</v>
      </c>
      <c r="W86" s="21">
        <v>33027</v>
      </c>
      <c r="X86" s="21">
        <v>94124</v>
      </c>
      <c r="Y86" s="21">
        <v>68100</v>
      </c>
      <c r="Z86" s="21">
        <v>59378</v>
      </c>
      <c r="AA86" s="21">
        <v>14322</v>
      </c>
      <c r="AB86" s="21">
        <v>67566</v>
      </c>
      <c r="AC86" s="21">
        <v>10923</v>
      </c>
      <c r="AD86" s="21">
        <v>10027</v>
      </c>
      <c r="AE86" s="21">
        <v>1916</v>
      </c>
      <c r="AF86" s="21">
        <v>10927</v>
      </c>
      <c r="AG86" s="21">
        <v>1363</v>
      </c>
      <c r="AH86" s="21">
        <v>30374</v>
      </c>
      <c r="AI86" s="21">
        <v>118</v>
      </c>
      <c r="AJ86" s="21">
        <v>38161</v>
      </c>
      <c r="AK86" s="21">
        <v>92</v>
      </c>
      <c r="AL86" s="21">
        <v>16808</v>
      </c>
      <c r="AM86" s="21">
        <v>30</v>
      </c>
      <c r="AN86" s="21">
        <v>48514</v>
      </c>
      <c r="AO86" s="21">
        <v>192</v>
      </c>
    </row>
    <row r="87" spans="1:41">
      <c r="A87" s="20">
        <v>45019.4515515046</v>
      </c>
      <c r="B87" s="21">
        <v>14</v>
      </c>
      <c r="C87" s="21">
        <v>-2445</v>
      </c>
      <c r="D87" s="21">
        <v>-102</v>
      </c>
      <c r="E87" s="21">
        <v>18937</v>
      </c>
      <c r="F87" s="21">
        <v>-143</v>
      </c>
      <c r="G87" s="21">
        <v>13584</v>
      </c>
      <c r="H87" s="21">
        <v>-1482</v>
      </c>
      <c r="I87" s="21">
        <v>11514</v>
      </c>
      <c r="J87" s="21">
        <v>-591</v>
      </c>
      <c r="K87" s="21">
        <v>3201</v>
      </c>
      <c r="L87" s="21">
        <v>305</v>
      </c>
      <c r="M87" s="21">
        <v>17713</v>
      </c>
      <c r="N87" s="21">
        <v>-1201</v>
      </c>
      <c r="O87" s="21">
        <v>4847</v>
      </c>
      <c r="P87" s="21">
        <v>1381</v>
      </c>
      <c r="Q87" s="21">
        <v>19437</v>
      </c>
      <c r="R87" s="21">
        <v>3184</v>
      </c>
      <c r="S87" s="21">
        <v>15795</v>
      </c>
      <c r="T87" s="21">
        <v>20695</v>
      </c>
      <c r="U87" s="21">
        <v>23102</v>
      </c>
      <c r="V87" s="21">
        <v>37939</v>
      </c>
      <c r="W87" s="21">
        <v>33027</v>
      </c>
      <c r="X87" s="21">
        <v>94124</v>
      </c>
      <c r="Y87" s="21">
        <v>68100</v>
      </c>
      <c r="Z87" s="21">
        <v>59378</v>
      </c>
      <c r="AA87" s="21">
        <v>14322</v>
      </c>
      <c r="AB87" s="21">
        <v>67566</v>
      </c>
      <c r="AC87" s="21">
        <v>10923</v>
      </c>
      <c r="AD87" s="21">
        <v>10027</v>
      </c>
      <c r="AE87" s="21">
        <v>1916</v>
      </c>
      <c r="AF87" s="21">
        <v>10927</v>
      </c>
      <c r="AG87" s="21">
        <v>1363</v>
      </c>
      <c r="AH87" s="21">
        <v>30374</v>
      </c>
      <c r="AI87" s="21">
        <v>118</v>
      </c>
      <c r="AJ87" s="21">
        <v>38161</v>
      </c>
      <c r="AK87" s="21">
        <v>92</v>
      </c>
      <c r="AL87" s="21">
        <v>16808</v>
      </c>
      <c r="AM87" s="21">
        <v>30</v>
      </c>
      <c r="AN87" s="21">
        <v>48514</v>
      </c>
      <c r="AO87" s="21">
        <v>192</v>
      </c>
    </row>
    <row r="88" spans="1:41">
      <c r="A88" s="20">
        <v>45019.4523206018</v>
      </c>
      <c r="B88" s="21">
        <v>13</v>
      </c>
      <c r="C88" s="21">
        <v>-2295</v>
      </c>
      <c r="D88" s="21">
        <v>-104</v>
      </c>
      <c r="E88" s="21">
        <v>19233</v>
      </c>
      <c r="F88" s="21">
        <v>-141</v>
      </c>
      <c r="G88" s="21">
        <v>13597</v>
      </c>
      <c r="H88" s="21">
        <v>-1516</v>
      </c>
      <c r="I88" s="21">
        <v>11943</v>
      </c>
      <c r="J88" s="21">
        <v>-596</v>
      </c>
      <c r="K88" s="21">
        <v>3159</v>
      </c>
      <c r="L88" s="21">
        <v>117</v>
      </c>
      <c r="M88" s="21">
        <v>18008</v>
      </c>
      <c r="N88" s="21">
        <v>-1158</v>
      </c>
      <c r="O88" s="21">
        <v>4897</v>
      </c>
      <c r="P88" s="21">
        <v>1756</v>
      </c>
      <c r="Q88" s="21">
        <v>19993</v>
      </c>
      <c r="R88" s="21">
        <v>3373</v>
      </c>
      <c r="S88" s="21">
        <v>15338</v>
      </c>
      <c r="T88" s="21">
        <v>23580</v>
      </c>
      <c r="U88" s="21">
        <v>27144</v>
      </c>
      <c r="V88" s="21">
        <v>42639</v>
      </c>
      <c r="W88" s="21">
        <v>32428</v>
      </c>
      <c r="X88" s="21">
        <v>97616</v>
      </c>
      <c r="Y88" s="21">
        <v>63665</v>
      </c>
      <c r="Z88" s="21">
        <v>61606</v>
      </c>
      <c r="AA88" s="21">
        <v>14174</v>
      </c>
      <c r="AB88" s="21">
        <v>69059</v>
      </c>
      <c r="AC88" s="21">
        <v>11116</v>
      </c>
      <c r="AD88" s="21">
        <v>10105</v>
      </c>
      <c r="AE88" s="21">
        <v>1957</v>
      </c>
      <c r="AF88" s="21">
        <v>11781</v>
      </c>
      <c r="AG88" s="21">
        <v>1325</v>
      </c>
      <c r="AH88" s="21">
        <v>31246</v>
      </c>
      <c r="AI88" s="21">
        <v>150</v>
      </c>
      <c r="AJ88" s="21">
        <v>42668</v>
      </c>
      <c r="AK88" s="21">
        <v>67</v>
      </c>
      <c r="AL88" s="21">
        <v>17281</v>
      </c>
      <c r="AM88" s="21">
        <v>48</v>
      </c>
      <c r="AN88" s="21">
        <v>48222</v>
      </c>
      <c r="AO88" s="21">
        <v>197</v>
      </c>
    </row>
    <row r="89" spans="1:41">
      <c r="A89" s="20">
        <v>45019.4530648148</v>
      </c>
      <c r="B89" s="21">
        <v>13</v>
      </c>
      <c r="C89" s="21">
        <v>-2295</v>
      </c>
      <c r="D89" s="21">
        <v>-104</v>
      </c>
      <c r="E89" s="21">
        <v>19233</v>
      </c>
      <c r="F89" s="21">
        <v>-141</v>
      </c>
      <c r="G89" s="21">
        <v>13597</v>
      </c>
      <c r="H89" s="21">
        <v>-1516</v>
      </c>
      <c r="I89" s="21">
        <v>11943</v>
      </c>
      <c r="J89" s="21">
        <v>-596</v>
      </c>
      <c r="K89" s="21">
        <v>3159</v>
      </c>
      <c r="L89" s="21">
        <v>117</v>
      </c>
      <c r="M89" s="21">
        <v>18008</v>
      </c>
      <c r="N89" s="21">
        <v>-1158</v>
      </c>
      <c r="O89" s="21">
        <v>4897</v>
      </c>
      <c r="P89" s="21">
        <v>1756</v>
      </c>
      <c r="Q89" s="21">
        <v>19993</v>
      </c>
      <c r="R89" s="21">
        <v>3373</v>
      </c>
      <c r="S89" s="21">
        <v>15338</v>
      </c>
      <c r="T89" s="21">
        <v>23580</v>
      </c>
      <c r="U89" s="21">
        <v>27144</v>
      </c>
      <c r="V89" s="21">
        <v>42639</v>
      </c>
      <c r="W89" s="21">
        <v>32428</v>
      </c>
      <c r="X89" s="21">
        <v>97616</v>
      </c>
      <c r="Y89" s="21">
        <v>63665</v>
      </c>
      <c r="Z89" s="21">
        <v>61606</v>
      </c>
      <c r="AA89" s="21">
        <v>14174</v>
      </c>
      <c r="AB89" s="21">
        <v>69059</v>
      </c>
      <c r="AC89" s="21">
        <v>11116</v>
      </c>
      <c r="AD89" s="21">
        <v>10105</v>
      </c>
      <c r="AE89" s="21">
        <v>1957</v>
      </c>
      <c r="AF89" s="21">
        <v>11781</v>
      </c>
      <c r="AG89" s="21">
        <v>1325</v>
      </c>
      <c r="AH89" s="21">
        <v>31246</v>
      </c>
      <c r="AI89" s="21">
        <v>150</v>
      </c>
      <c r="AJ89" s="21">
        <v>42668</v>
      </c>
      <c r="AK89" s="21">
        <v>67</v>
      </c>
      <c r="AL89" s="21">
        <v>17281</v>
      </c>
      <c r="AM89" s="21">
        <v>48</v>
      </c>
      <c r="AN89" s="21">
        <v>48222</v>
      </c>
      <c r="AO89" s="21">
        <v>197</v>
      </c>
    </row>
    <row r="90" spans="1:41">
      <c r="A90" s="20">
        <v>45019.4538072917</v>
      </c>
      <c r="B90" s="21">
        <v>13</v>
      </c>
      <c r="C90" s="21">
        <v>-2668</v>
      </c>
      <c r="D90" s="21">
        <v>-100</v>
      </c>
      <c r="E90" s="21">
        <v>19556</v>
      </c>
      <c r="F90" s="21">
        <v>-141</v>
      </c>
      <c r="G90" s="21">
        <v>13463</v>
      </c>
      <c r="H90" s="21">
        <v>-1530</v>
      </c>
      <c r="I90" s="21">
        <v>13065</v>
      </c>
      <c r="J90" s="21">
        <v>-583</v>
      </c>
      <c r="K90" s="21">
        <v>3150</v>
      </c>
      <c r="L90" s="21">
        <v>-83</v>
      </c>
      <c r="M90" s="21">
        <v>17799</v>
      </c>
      <c r="N90" s="21">
        <v>-1196</v>
      </c>
      <c r="O90" s="21">
        <v>5451</v>
      </c>
      <c r="P90" s="21">
        <v>2116</v>
      </c>
      <c r="Q90" s="21">
        <v>22053</v>
      </c>
      <c r="R90" s="21">
        <v>3432</v>
      </c>
      <c r="S90" s="21">
        <v>16117</v>
      </c>
      <c r="T90" s="21">
        <v>24711</v>
      </c>
      <c r="U90" s="21">
        <v>27218</v>
      </c>
      <c r="V90" s="21">
        <v>42448</v>
      </c>
      <c r="W90" s="21">
        <v>32684</v>
      </c>
      <c r="X90" s="21">
        <v>98126</v>
      </c>
      <c r="Y90" s="21">
        <v>64528</v>
      </c>
      <c r="Z90" s="21">
        <v>62248</v>
      </c>
      <c r="AA90" s="21">
        <v>14330</v>
      </c>
      <c r="AB90" s="21">
        <v>70617</v>
      </c>
      <c r="AC90" s="21">
        <v>11098</v>
      </c>
      <c r="AD90" s="21">
        <v>10258</v>
      </c>
      <c r="AE90" s="21">
        <v>1997</v>
      </c>
      <c r="AF90" s="21">
        <v>13257</v>
      </c>
      <c r="AG90" s="21">
        <v>1326</v>
      </c>
      <c r="AH90" s="21">
        <v>31829</v>
      </c>
      <c r="AI90" s="21">
        <v>157</v>
      </c>
      <c r="AJ90" s="21">
        <v>42869</v>
      </c>
      <c r="AK90" s="21">
        <v>77</v>
      </c>
      <c r="AL90" s="21">
        <v>17270</v>
      </c>
      <c r="AM90" s="21">
        <v>47</v>
      </c>
      <c r="AN90" s="21">
        <v>48447</v>
      </c>
      <c r="AO90" s="21">
        <v>198</v>
      </c>
    </row>
    <row r="91" spans="1:41">
      <c r="A91" s="20">
        <v>45019.4544222222</v>
      </c>
      <c r="B91" s="21">
        <v>13</v>
      </c>
      <c r="C91" s="21">
        <v>-2668</v>
      </c>
      <c r="D91" s="21">
        <v>-100</v>
      </c>
      <c r="E91" s="21">
        <v>19556</v>
      </c>
      <c r="F91" s="21">
        <v>-141</v>
      </c>
      <c r="G91" s="21">
        <v>13463</v>
      </c>
      <c r="H91" s="21">
        <v>-1530</v>
      </c>
      <c r="I91" s="21">
        <v>13065</v>
      </c>
      <c r="J91" s="21">
        <v>-583</v>
      </c>
      <c r="K91" s="21">
        <v>3150</v>
      </c>
      <c r="L91" s="21">
        <v>-83</v>
      </c>
      <c r="M91" s="21">
        <v>17799</v>
      </c>
      <c r="N91" s="21">
        <v>-1196</v>
      </c>
      <c r="O91" s="21">
        <v>5451</v>
      </c>
      <c r="P91" s="21">
        <v>2116</v>
      </c>
      <c r="Q91" s="21">
        <v>22053</v>
      </c>
      <c r="R91" s="21">
        <v>3432</v>
      </c>
      <c r="S91" s="21">
        <v>16117</v>
      </c>
      <c r="T91" s="21">
        <v>24711</v>
      </c>
      <c r="U91" s="21">
        <v>27218</v>
      </c>
      <c r="V91" s="21">
        <v>42448</v>
      </c>
      <c r="W91" s="21">
        <v>32684</v>
      </c>
      <c r="X91" s="21">
        <v>98126</v>
      </c>
      <c r="Y91" s="21">
        <v>64528</v>
      </c>
      <c r="Z91" s="21">
        <v>62248</v>
      </c>
      <c r="AA91" s="21">
        <v>14330</v>
      </c>
      <c r="AB91" s="21">
        <v>70617</v>
      </c>
      <c r="AC91" s="21">
        <v>11098</v>
      </c>
      <c r="AD91" s="21">
        <v>10258</v>
      </c>
      <c r="AE91" s="21">
        <v>1997</v>
      </c>
      <c r="AF91" s="21">
        <v>13257</v>
      </c>
      <c r="AG91" s="21">
        <v>1326</v>
      </c>
      <c r="AH91" s="21">
        <v>31829</v>
      </c>
      <c r="AI91" s="21">
        <v>157</v>
      </c>
      <c r="AJ91" s="21">
        <v>42869</v>
      </c>
      <c r="AK91" s="21">
        <v>77</v>
      </c>
      <c r="AL91" s="21">
        <v>17270</v>
      </c>
      <c r="AM91" s="21">
        <v>47</v>
      </c>
      <c r="AN91" s="21">
        <v>48447</v>
      </c>
      <c r="AO91" s="21">
        <v>198</v>
      </c>
    </row>
    <row r="92" spans="1:41">
      <c r="A92" s="20">
        <v>45019.4551803241</v>
      </c>
      <c r="B92" s="21">
        <v>13</v>
      </c>
      <c r="C92" s="21">
        <v>-2668</v>
      </c>
      <c r="D92" s="21">
        <v>-100</v>
      </c>
      <c r="E92" s="21">
        <v>19556</v>
      </c>
      <c r="F92" s="21">
        <v>-141</v>
      </c>
      <c r="G92" s="21">
        <v>13463</v>
      </c>
      <c r="H92" s="21">
        <v>-1530</v>
      </c>
      <c r="I92" s="21">
        <v>13065</v>
      </c>
      <c r="J92" s="21">
        <v>-583</v>
      </c>
      <c r="K92" s="21">
        <v>3150</v>
      </c>
      <c r="L92" s="21">
        <v>-83</v>
      </c>
      <c r="M92" s="21">
        <v>17799</v>
      </c>
      <c r="N92" s="21">
        <v>-1196</v>
      </c>
      <c r="O92" s="21">
        <v>5451</v>
      </c>
      <c r="P92" s="21">
        <v>2116</v>
      </c>
      <c r="Q92" s="21">
        <v>22053</v>
      </c>
      <c r="R92" s="21">
        <v>3432</v>
      </c>
      <c r="S92" s="21">
        <v>16117</v>
      </c>
      <c r="T92" s="21">
        <v>24711</v>
      </c>
      <c r="U92" s="21">
        <v>27218</v>
      </c>
      <c r="V92" s="21">
        <v>42448</v>
      </c>
      <c r="W92" s="21">
        <v>32684</v>
      </c>
      <c r="X92" s="21">
        <v>98126</v>
      </c>
      <c r="Y92" s="21">
        <v>64528</v>
      </c>
      <c r="Z92" s="21">
        <v>62248</v>
      </c>
      <c r="AA92" s="21">
        <v>14330</v>
      </c>
      <c r="AB92" s="21">
        <v>70617</v>
      </c>
      <c r="AC92" s="21">
        <v>11098</v>
      </c>
      <c r="AD92" s="21">
        <v>10258</v>
      </c>
      <c r="AE92" s="21">
        <v>1997</v>
      </c>
      <c r="AF92" s="21">
        <v>13257</v>
      </c>
      <c r="AG92" s="21">
        <v>1326</v>
      </c>
      <c r="AH92" s="21">
        <v>31829</v>
      </c>
      <c r="AI92" s="21">
        <v>157</v>
      </c>
      <c r="AJ92" s="21">
        <v>42869</v>
      </c>
      <c r="AK92" s="21">
        <v>77</v>
      </c>
      <c r="AL92" s="21">
        <v>17270</v>
      </c>
      <c r="AM92" s="21">
        <v>47</v>
      </c>
      <c r="AN92" s="21">
        <v>48447</v>
      </c>
      <c r="AO92" s="21">
        <v>198</v>
      </c>
    </row>
    <row r="93" spans="1:41">
      <c r="A93" s="20">
        <v>45019.455905787</v>
      </c>
      <c r="B93" s="21">
        <v>13</v>
      </c>
      <c r="C93" s="21">
        <v>-2668</v>
      </c>
      <c r="D93" s="21">
        <v>-100</v>
      </c>
      <c r="E93" s="21">
        <v>19556</v>
      </c>
      <c r="F93" s="21">
        <v>-141</v>
      </c>
      <c r="G93" s="21">
        <v>13463</v>
      </c>
      <c r="H93" s="21">
        <v>-1530</v>
      </c>
      <c r="I93" s="21">
        <v>13065</v>
      </c>
      <c r="J93" s="21">
        <v>-583</v>
      </c>
      <c r="K93" s="21">
        <v>3150</v>
      </c>
      <c r="L93" s="21">
        <v>-83</v>
      </c>
      <c r="M93" s="21">
        <v>17799</v>
      </c>
      <c r="N93" s="21">
        <v>-1196</v>
      </c>
      <c r="O93" s="21">
        <v>5451</v>
      </c>
      <c r="P93" s="21">
        <v>2116</v>
      </c>
      <c r="Q93" s="21">
        <v>22053</v>
      </c>
      <c r="R93" s="21">
        <v>3432</v>
      </c>
      <c r="S93" s="21">
        <v>16117</v>
      </c>
      <c r="T93" s="21">
        <v>24711</v>
      </c>
      <c r="U93" s="21">
        <v>27218</v>
      </c>
      <c r="V93" s="21">
        <v>42448</v>
      </c>
      <c r="W93" s="21">
        <v>32684</v>
      </c>
      <c r="X93" s="21">
        <v>98126</v>
      </c>
      <c r="Y93" s="21">
        <v>64528</v>
      </c>
      <c r="Z93" s="21">
        <v>62248</v>
      </c>
      <c r="AA93" s="21">
        <v>14330</v>
      </c>
      <c r="AB93" s="21">
        <v>70617</v>
      </c>
      <c r="AC93" s="21">
        <v>11098</v>
      </c>
      <c r="AD93" s="21">
        <v>10258</v>
      </c>
      <c r="AE93" s="21">
        <v>1997</v>
      </c>
      <c r="AF93" s="21">
        <v>13257</v>
      </c>
      <c r="AG93" s="21">
        <v>1326</v>
      </c>
      <c r="AH93" s="21">
        <v>31829</v>
      </c>
      <c r="AI93" s="21">
        <v>157</v>
      </c>
      <c r="AJ93" s="21">
        <v>42869</v>
      </c>
      <c r="AK93" s="21">
        <v>77</v>
      </c>
      <c r="AL93" s="21">
        <v>17270</v>
      </c>
      <c r="AM93" s="21">
        <v>47</v>
      </c>
      <c r="AN93" s="21">
        <v>48447</v>
      </c>
      <c r="AO93" s="21">
        <v>198</v>
      </c>
    </row>
    <row r="94" spans="1:41">
      <c r="A94" s="20">
        <v>45019.4565471065</v>
      </c>
      <c r="B94" s="21">
        <v>13</v>
      </c>
      <c r="C94" s="21">
        <v>-4241</v>
      </c>
      <c r="D94" s="21">
        <v>-103</v>
      </c>
      <c r="E94" s="21">
        <v>20250</v>
      </c>
      <c r="F94" s="21">
        <v>-141</v>
      </c>
      <c r="G94" s="21">
        <v>13954</v>
      </c>
      <c r="H94" s="21">
        <v>-1615</v>
      </c>
      <c r="I94" s="21">
        <v>14396</v>
      </c>
      <c r="J94" s="21">
        <v>-590</v>
      </c>
      <c r="K94" s="21">
        <v>3243</v>
      </c>
      <c r="L94" s="21">
        <v>-75</v>
      </c>
      <c r="M94" s="21">
        <v>17983</v>
      </c>
      <c r="N94" s="21">
        <v>-1163</v>
      </c>
      <c r="O94" s="21">
        <v>5222</v>
      </c>
      <c r="P94" s="21">
        <v>2433</v>
      </c>
      <c r="Q94" s="21">
        <v>22812</v>
      </c>
      <c r="R94" s="21">
        <v>3691</v>
      </c>
      <c r="S94" s="21">
        <v>15585</v>
      </c>
      <c r="T94" s="21">
        <v>27374</v>
      </c>
      <c r="U94" s="21">
        <v>27669</v>
      </c>
      <c r="V94" s="21">
        <v>43599</v>
      </c>
      <c r="W94" s="21">
        <v>32991</v>
      </c>
      <c r="X94" s="21">
        <v>99474</v>
      </c>
      <c r="Y94" s="21">
        <v>63792</v>
      </c>
      <c r="Z94" s="21">
        <v>63200</v>
      </c>
      <c r="AA94" s="21">
        <v>14428</v>
      </c>
      <c r="AB94" s="21">
        <v>71132</v>
      </c>
      <c r="AC94" s="21">
        <v>10596</v>
      </c>
      <c r="AD94" s="21">
        <v>10435</v>
      </c>
      <c r="AE94" s="21">
        <v>1815</v>
      </c>
      <c r="AF94" s="21">
        <v>14815</v>
      </c>
      <c r="AG94" s="21">
        <v>1397</v>
      </c>
      <c r="AH94" s="21">
        <v>33622</v>
      </c>
      <c r="AI94" s="21">
        <v>173</v>
      </c>
      <c r="AJ94" s="21">
        <v>43028</v>
      </c>
      <c r="AK94" s="21">
        <v>110</v>
      </c>
      <c r="AL94" s="21">
        <v>17054</v>
      </c>
      <c r="AM94" s="21">
        <v>34</v>
      </c>
      <c r="AN94" s="21">
        <v>48847</v>
      </c>
      <c r="AO94" s="21">
        <v>166</v>
      </c>
    </row>
    <row r="95" spans="1:41">
      <c r="A95" s="20">
        <v>45019.4573405093</v>
      </c>
      <c r="B95" s="21">
        <v>13</v>
      </c>
      <c r="C95" s="21">
        <v>-4241</v>
      </c>
      <c r="D95" s="21">
        <v>-103</v>
      </c>
      <c r="E95" s="21">
        <v>20250</v>
      </c>
      <c r="F95" s="21">
        <v>-141</v>
      </c>
      <c r="G95" s="21">
        <v>13954</v>
      </c>
      <c r="H95" s="21">
        <v>-1615</v>
      </c>
      <c r="I95" s="21">
        <v>14396</v>
      </c>
      <c r="J95" s="21">
        <v>-590</v>
      </c>
      <c r="K95" s="21">
        <v>3243</v>
      </c>
      <c r="L95" s="21">
        <v>-75</v>
      </c>
      <c r="M95" s="21">
        <v>17983</v>
      </c>
      <c r="N95" s="21">
        <v>-1163</v>
      </c>
      <c r="O95" s="21">
        <v>5222</v>
      </c>
      <c r="P95" s="21">
        <v>2433</v>
      </c>
      <c r="Q95" s="21">
        <v>22812</v>
      </c>
      <c r="R95" s="21">
        <v>3691</v>
      </c>
      <c r="S95" s="21">
        <v>15585</v>
      </c>
      <c r="T95" s="21">
        <v>27374</v>
      </c>
      <c r="U95" s="21">
        <v>27669</v>
      </c>
      <c r="V95" s="21">
        <v>43599</v>
      </c>
      <c r="W95" s="21">
        <v>32991</v>
      </c>
      <c r="X95" s="21">
        <v>99474</v>
      </c>
      <c r="Y95" s="21">
        <v>63792</v>
      </c>
      <c r="Z95" s="21">
        <v>63200</v>
      </c>
      <c r="AA95" s="21">
        <v>14428</v>
      </c>
      <c r="AB95" s="21">
        <v>71132</v>
      </c>
      <c r="AC95" s="21">
        <v>10596</v>
      </c>
      <c r="AD95" s="21">
        <v>10435</v>
      </c>
      <c r="AE95" s="21">
        <v>1815</v>
      </c>
      <c r="AF95" s="21">
        <v>14815</v>
      </c>
      <c r="AG95" s="21">
        <v>1397</v>
      </c>
      <c r="AH95" s="21">
        <v>33622</v>
      </c>
      <c r="AI95" s="21">
        <v>173</v>
      </c>
      <c r="AJ95" s="21">
        <v>43028</v>
      </c>
      <c r="AK95" s="21">
        <v>110</v>
      </c>
      <c r="AL95" s="21">
        <v>17054</v>
      </c>
      <c r="AM95" s="21">
        <v>34</v>
      </c>
      <c r="AN95" s="21">
        <v>48847</v>
      </c>
      <c r="AO95" s="21">
        <v>166</v>
      </c>
    </row>
    <row r="96" spans="1:41">
      <c r="A96" s="20">
        <v>45019.4579936343</v>
      </c>
      <c r="B96" s="21">
        <v>12</v>
      </c>
      <c r="C96" s="21">
        <v>-4226</v>
      </c>
      <c r="D96" s="21">
        <v>-103</v>
      </c>
      <c r="E96" s="21">
        <v>20528</v>
      </c>
      <c r="F96" s="21">
        <v>-139</v>
      </c>
      <c r="G96" s="21">
        <v>13696</v>
      </c>
      <c r="H96" s="21">
        <v>-1761</v>
      </c>
      <c r="I96" s="21">
        <v>14237</v>
      </c>
      <c r="J96" s="21">
        <v>-625</v>
      </c>
      <c r="K96" s="21">
        <v>3495</v>
      </c>
      <c r="L96" s="21">
        <v>-186</v>
      </c>
      <c r="M96" s="21">
        <v>17762</v>
      </c>
      <c r="N96" s="21">
        <v>-1124</v>
      </c>
      <c r="O96" s="21">
        <v>5505</v>
      </c>
      <c r="P96" s="21">
        <v>2915</v>
      </c>
      <c r="Q96" s="21">
        <v>22808</v>
      </c>
      <c r="R96" s="21">
        <v>3936</v>
      </c>
      <c r="S96" s="21">
        <v>14404</v>
      </c>
      <c r="T96" s="21">
        <v>28331</v>
      </c>
      <c r="U96" s="21">
        <v>28103</v>
      </c>
      <c r="V96" s="21">
        <v>45451</v>
      </c>
      <c r="W96" s="21">
        <v>34942</v>
      </c>
      <c r="X96" s="21">
        <v>100799</v>
      </c>
      <c r="Y96" s="21">
        <v>63878</v>
      </c>
      <c r="Z96" s="21">
        <v>64530</v>
      </c>
      <c r="AA96" s="21">
        <v>14269</v>
      </c>
      <c r="AB96" s="21">
        <v>70940</v>
      </c>
      <c r="AC96" s="21">
        <v>10207</v>
      </c>
      <c r="AD96" s="21">
        <v>10897</v>
      </c>
      <c r="AE96" s="21">
        <v>1765</v>
      </c>
      <c r="AF96" s="21">
        <v>15484</v>
      </c>
      <c r="AG96" s="21">
        <v>1351</v>
      </c>
      <c r="AH96" s="21">
        <v>34598</v>
      </c>
      <c r="AI96" s="21">
        <v>172</v>
      </c>
      <c r="AJ96" s="21">
        <v>43104</v>
      </c>
      <c r="AK96" s="21">
        <v>168</v>
      </c>
      <c r="AL96" s="21">
        <v>16828</v>
      </c>
      <c r="AM96" s="21">
        <v>25</v>
      </c>
      <c r="AN96" s="21">
        <v>49763</v>
      </c>
      <c r="AO96" s="21">
        <v>146</v>
      </c>
    </row>
    <row r="97" spans="1:41">
      <c r="A97" s="20">
        <v>45019.4587428241</v>
      </c>
      <c r="B97" s="21">
        <v>12</v>
      </c>
      <c r="C97" s="21">
        <v>-4226</v>
      </c>
      <c r="D97" s="21">
        <v>-103</v>
      </c>
      <c r="E97" s="21">
        <v>20528</v>
      </c>
      <c r="F97" s="21">
        <v>-139</v>
      </c>
      <c r="G97" s="21">
        <v>13696</v>
      </c>
      <c r="H97" s="21">
        <v>-1761</v>
      </c>
      <c r="I97" s="21">
        <v>14237</v>
      </c>
      <c r="J97" s="21">
        <v>-625</v>
      </c>
      <c r="K97" s="21">
        <v>3495</v>
      </c>
      <c r="L97" s="21">
        <v>-186</v>
      </c>
      <c r="M97" s="21">
        <v>17762</v>
      </c>
      <c r="N97" s="21">
        <v>-1124</v>
      </c>
      <c r="O97" s="21">
        <v>5505</v>
      </c>
      <c r="P97" s="21">
        <v>2915</v>
      </c>
      <c r="Q97" s="21">
        <v>22808</v>
      </c>
      <c r="R97" s="21">
        <v>3936</v>
      </c>
      <c r="S97" s="21">
        <v>14404</v>
      </c>
      <c r="T97" s="21">
        <v>28331</v>
      </c>
      <c r="U97" s="21">
        <v>28103</v>
      </c>
      <c r="V97" s="21">
        <v>45451</v>
      </c>
      <c r="W97" s="21">
        <v>34942</v>
      </c>
      <c r="X97" s="21">
        <v>100799</v>
      </c>
      <c r="Y97" s="21">
        <v>63878</v>
      </c>
      <c r="Z97" s="21">
        <v>64530</v>
      </c>
      <c r="AA97" s="21">
        <v>14269</v>
      </c>
      <c r="AB97" s="21">
        <v>70940</v>
      </c>
      <c r="AC97" s="21">
        <v>10207</v>
      </c>
      <c r="AD97" s="21">
        <v>10897</v>
      </c>
      <c r="AE97" s="21">
        <v>1765</v>
      </c>
      <c r="AF97" s="21">
        <v>15484</v>
      </c>
      <c r="AG97" s="21">
        <v>1351</v>
      </c>
      <c r="AH97" s="21">
        <v>34598</v>
      </c>
      <c r="AI97" s="21">
        <v>172</v>
      </c>
      <c r="AJ97" s="21">
        <v>43104</v>
      </c>
      <c r="AK97" s="21">
        <v>168</v>
      </c>
      <c r="AL97" s="21">
        <v>16828</v>
      </c>
      <c r="AM97" s="21">
        <v>25</v>
      </c>
      <c r="AN97" s="21">
        <v>49763</v>
      </c>
      <c r="AO97" s="21">
        <v>146</v>
      </c>
    </row>
    <row r="98" spans="1:41">
      <c r="A98" s="20">
        <v>45019.4593923611</v>
      </c>
      <c r="B98" s="21">
        <v>12</v>
      </c>
      <c r="C98" s="21">
        <v>-4226</v>
      </c>
      <c r="D98" s="21">
        <v>-103</v>
      </c>
      <c r="E98" s="21">
        <v>20528</v>
      </c>
      <c r="F98" s="21">
        <v>-139</v>
      </c>
      <c r="G98" s="21">
        <v>13696</v>
      </c>
      <c r="H98" s="21">
        <v>-1761</v>
      </c>
      <c r="I98" s="21">
        <v>14237</v>
      </c>
      <c r="J98" s="21">
        <v>-625</v>
      </c>
      <c r="K98" s="21">
        <v>3495</v>
      </c>
      <c r="L98" s="21">
        <v>-186</v>
      </c>
      <c r="M98" s="21">
        <v>17762</v>
      </c>
      <c r="N98" s="21">
        <v>-1124</v>
      </c>
      <c r="O98" s="21">
        <v>5505</v>
      </c>
      <c r="P98" s="21">
        <v>2915</v>
      </c>
      <c r="Q98" s="21">
        <v>22808</v>
      </c>
      <c r="R98" s="21">
        <v>3936</v>
      </c>
      <c r="S98" s="21">
        <v>14404</v>
      </c>
      <c r="T98" s="21">
        <v>28331</v>
      </c>
      <c r="U98" s="21">
        <v>28103</v>
      </c>
      <c r="V98" s="21">
        <v>45451</v>
      </c>
      <c r="W98" s="21">
        <v>34942</v>
      </c>
      <c r="X98" s="21">
        <v>100799</v>
      </c>
      <c r="Y98" s="21">
        <v>63878</v>
      </c>
      <c r="Z98" s="21">
        <v>64530</v>
      </c>
      <c r="AA98" s="21">
        <v>14269</v>
      </c>
      <c r="AB98" s="21">
        <v>70940</v>
      </c>
      <c r="AC98" s="21">
        <v>10207</v>
      </c>
      <c r="AD98" s="21">
        <v>10897</v>
      </c>
      <c r="AE98" s="21">
        <v>1765</v>
      </c>
      <c r="AF98" s="21">
        <v>15484</v>
      </c>
      <c r="AG98" s="21">
        <v>1351</v>
      </c>
      <c r="AH98" s="21">
        <v>34598</v>
      </c>
      <c r="AI98" s="21">
        <v>172</v>
      </c>
      <c r="AJ98" s="21">
        <v>43104</v>
      </c>
      <c r="AK98" s="21">
        <v>168</v>
      </c>
      <c r="AL98" s="21">
        <v>16828</v>
      </c>
      <c r="AM98" s="21">
        <v>25</v>
      </c>
      <c r="AN98" s="21">
        <v>49763</v>
      </c>
      <c r="AO98" s="21">
        <v>146</v>
      </c>
    </row>
    <row r="99" spans="1:41">
      <c r="A99" s="20">
        <v>45019.460183912</v>
      </c>
      <c r="B99" s="21">
        <v>12</v>
      </c>
      <c r="C99" s="21">
        <v>-4049</v>
      </c>
      <c r="D99" s="21">
        <v>-102</v>
      </c>
      <c r="E99" s="21">
        <v>21001</v>
      </c>
      <c r="F99" s="21">
        <v>-139</v>
      </c>
      <c r="G99" s="21">
        <v>13894</v>
      </c>
      <c r="H99" s="21">
        <v>-1808</v>
      </c>
      <c r="I99" s="21">
        <v>14897</v>
      </c>
      <c r="J99" s="21">
        <v>-625</v>
      </c>
      <c r="K99" s="21">
        <v>3576</v>
      </c>
      <c r="L99" s="21">
        <v>-74</v>
      </c>
      <c r="M99" s="21">
        <v>17936</v>
      </c>
      <c r="N99" s="21">
        <v>-1100</v>
      </c>
      <c r="O99" s="21">
        <v>6087</v>
      </c>
      <c r="P99" s="21">
        <v>3353</v>
      </c>
      <c r="Q99" s="21">
        <v>22401</v>
      </c>
      <c r="R99" s="21">
        <v>4113</v>
      </c>
      <c r="S99" s="21">
        <v>14291</v>
      </c>
      <c r="T99" s="21">
        <v>29797</v>
      </c>
      <c r="U99" s="21">
        <v>27409</v>
      </c>
      <c r="V99" s="21">
        <v>46040</v>
      </c>
      <c r="W99" s="21">
        <v>34576</v>
      </c>
      <c r="X99" s="21">
        <v>102550</v>
      </c>
      <c r="Y99" s="21">
        <v>64331</v>
      </c>
      <c r="Z99" s="21">
        <v>64820</v>
      </c>
      <c r="AA99" s="21">
        <v>14062</v>
      </c>
      <c r="AB99" s="21">
        <v>70649</v>
      </c>
      <c r="AC99" s="21">
        <v>9940</v>
      </c>
      <c r="AD99" s="21">
        <v>11951</v>
      </c>
      <c r="AE99" s="21">
        <v>1695</v>
      </c>
      <c r="AF99" s="21">
        <v>16352</v>
      </c>
      <c r="AG99" s="21">
        <v>1262</v>
      </c>
      <c r="AH99" s="21">
        <v>35419</v>
      </c>
      <c r="AI99" s="21">
        <v>172</v>
      </c>
      <c r="AJ99" s="21">
        <v>43908</v>
      </c>
      <c r="AK99" s="21">
        <v>168</v>
      </c>
      <c r="AL99" s="21">
        <v>16899</v>
      </c>
      <c r="AM99" s="21">
        <v>25</v>
      </c>
      <c r="AN99" s="21">
        <v>49999</v>
      </c>
      <c r="AO99" s="21">
        <v>160</v>
      </c>
    </row>
    <row r="100" spans="1:41">
      <c r="A100" s="20">
        <v>45019.4608055556</v>
      </c>
      <c r="B100" s="21">
        <v>12</v>
      </c>
      <c r="C100" s="21">
        <v>-4049</v>
      </c>
      <c r="D100" s="21">
        <v>-102</v>
      </c>
      <c r="E100" s="21">
        <v>21001</v>
      </c>
      <c r="F100" s="21">
        <v>-142</v>
      </c>
      <c r="G100" s="21">
        <v>13894</v>
      </c>
      <c r="H100" s="21">
        <v>-1808</v>
      </c>
      <c r="I100" s="21">
        <v>14897</v>
      </c>
      <c r="J100" s="21">
        <v>-628</v>
      </c>
      <c r="K100" s="21">
        <v>3576</v>
      </c>
      <c r="L100" s="21">
        <v>-74</v>
      </c>
      <c r="M100" s="21">
        <v>17936</v>
      </c>
      <c r="N100" s="21">
        <v>-1100</v>
      </c>
      <c r="O100" s="21">
        <v>6087</v>
      </c>
      <c r="P100" s="21">
        <v>3353</v>
      </c>
      <c r="Q100" s="21">
        <v>22401</v>
      </c>
      <c r="R100" s="21">
        <v>4113</v>
      </c>
      <c r="S100" s="21">
        <v>14291</v>
      </c>
      <c r="T100" s="21">
        <v>29797</v>
      </c>
      <c r="U100" s="21">
        <v>27409</v>
      </c>
      <c r="V100" s="21">
        <v>46040</v>
      </c>
      <c r="W100" s="21">
        <v>34576</v>
      </c>
      <c r="X100" s="21">
        <v>102550</v>
      </c>
      <c r="Y100" s="21">
        <v>64331</v>
      </c>
      <c r="Z100" s="21">
        <v>64820</v>
      </c>
      <c r="AA100" s="21">
        <v>14062</v>
      </c>
      <c r="AB100" s="21">
        <v>70649</v>
      </c>
      <c r="AC100" s="21">
        <v>9940</v>
      </c>
      <c r="AD100" s="21">
        <v>11951</v>
      </c>
      <c r="AE100" s="21">
        <v>1695</v>
      </c>
      <c r="AF100" s="21">
        <v>16352</v>
      </c>
      <c r="AG100" s="21">
        <v>1262</v>
      </c>
      <c r="AH100" s="21">
        <v>35419</v>
      </c>
      <c r="AI100" s="21">
        <v>172</v>
      </c>
      <c r="AJ100" s="21">
        <v>43908</v>
      </c>
      <c r="AK100" s="21">
        <v>86</v>
      </c>
      <c r="AL100" s="21">
        <v>16899</v>
      </c>
      <c r="AM100" s="21">
        <v>35</v>
      </c>
      <c r="AN100" s="21">
        <v>49999</v>
      </c>
      <c r="AO100" s="21">
        <v>160</v>
      </c>
    </row>
    <row r="101" spans="1:41">
      <c r="A101" s="20">
        <v>45019.461578125</v>
      </c>
      <c r="B101" s="21">
        <v>12</v>
      </c>
      <c r="C101" s="21">
        <v>-4049</v>
      </c>
      <c r="D101" s="21">
        <v>-102</v>
      </c>
      <c r="E101" s="21">
        <v>21001</v>
      </c>
      <c r="F101" s="21">
        <v>-142</v>
      </c>
      <c r="G101" s="21">
        <v>13894</v>
      </c>
      <c r="H101" s="21">
        <v>-1808</v>
      </c>
      <c r="I101" s="21">
        <v>14897</v>
      </c>
      <c r="J101" s="21">
        <v>-628</v>
      </c>
      <c r="K101" s="21">
        <v>3576</v>
      </c>
      <c r="L101" s="21">
        <v>-74</v>
      </c>
      <c r="M101" s="21">
        <v>17936</v>
      </c>
      <c r="N101" s="21">
        <v>-1100</v>
      </c>
      <c r="O101" s="21">
        <v>6087</v>
      </c>
      <c r="P101" s="21">
        <v>3353</v>
      </c>
      <c r="Q101" s="21">
        <v>22401</v>
      </c>
      <c r="R101" s="21">
        <v>4113</v>
      </c>
      <c r="S101" s="21">
        <v>14291</v>
      </c>
      <c r="T101" s="21">
        <v>29797</v>
      </c>
      <c r="U101" s="21">
        <v>27409</v>
      </c>
      <c r="V101" s="21">
        <v>46040</v>
      </c>
      <c r="W101" s="21">
        <v>34576</v>
      </c>
      <c r="X101" s="21">
        <v>102550</v>
      </c>
      <c r="Y101" s="21">
        <v>64331</v>
      </c>
      <c r="Z101" s="21">
        <v>64820</v>
      </c>
      <c r="AA101" s="21">
        <v>14062</v>
      </c>
      <c r="AB101" s="21">
        <v>70649</v>
      </c>
      <c r="AC101" s="21">
        <v>9940</v>
      </c>
      <c r="AD101" s="21">
        <v>11951</v>
      </c>
      <c r="AE101" s="21">
        <v>1695</v>
      </c>
      <c r="AF101" s="21">
        <v>16352</v>
      </c>
      <c r="AG101" s="21">
        <v>1262</v>
      </c>
      <c r="AH101" s="21">
        <v>35419</v>
      </c>
      <c r="AI101" s="21">
        <v>172</v>
      </c>
      <c r="AJ101" s="21">
        <v>43908</v>
      </c>
      <c r="AK101" s="21">
        <v>86</v>
      </c>
      <c r="AL101" s="21">
        <v>16899</v>
      </c>
      <c r="AM101" s="21">
        <v>35</v>
      </c>
      <c r="AN101" s="21">
        <v>49999</v>
      </c>
      <c r="AO101" s="21">
        <v>160</v>
      </c>
    </row>
    <row r="102" spans="1:41">
      <c r="A102" s="20">
        <v>45019.4623248843</v>
      </c>
      <c r="B102" s="21">
        <v>12</v>
      </c>
      <c r="C102" s="21">
        <v>-4055</v>
      </c>
      <c r="D102" s="21">
        <v>-102</v>
      </c>
      <c r="E102" s="21">
        <v>21067</v>
      </c>
      <c r="F102" s="21">
        <v>-142</v>
      </c>
      <c r="G102" s="21">
        <v>13948</v>
      </c>
      <c r="H102" s="21">
        <v>-1858</v>
      </c>
      <c r="I102" s="21">
        <v>15028</v>
      </c>
      <c r="J102" s="21">
        <v>-626</v>
      </c>
      <c r="K102" s="21">
        <v>3465</v>
      </c>
      <c r="L102" s="21">
        <v>-149</v>
      </c>
      <c r="M102" s="21">
        <v>17301</v>
      </c>
      <c r="N102" s="21">
        <v>-1044</v>
      </c>
      <c r="O102" s="21">
        <v>6151</v>
      </c>
      <c r="P102" s="21">
        <v>3444</v>
      </c>
      <c r="Q102" s="21">
        <v>21581</v>
      </c>
      <c r="R102" s="21">
        <v>4311</v>
      </c>
      <c r="S102" s="21">
        <v>13801</v>
      </c>
      <c r="T102" s="21">
        <v>32974</v>
      </c>
      <c r="U102" s="21">
        <v>27076</v>
      </c>
      <c r="V102" s="21">
        <v>47811</v>
      </c>
      <c r="W102" s="21">
        <v>36311</v>
      </c>
      <c r="X102" s="21">
        <v>105624</v>
      </c>
      <c r="Y102" s="21">
        <v>64089</v>
      </c>
      <c r="Z102" s="21">
        <v>65073</v>
      </c>
      <c r="AA102" s="21">
        <v>13941</v>
      </c>
      <c r="AB102" s="21">
        <v>72252</v>
      </c>
      <c r="AC102" s="21">
        <v>9901</v>
      </c>
      <c r="AD102" s="21">
        <v>14289</v>
      </c>
      <c r="AE102" s="21">
        <v>1638</v>
      </c>
      <c r="AF102" s="21">
        <v>16042</v>
      </c>
      <c r="AG102" s="21">
        <v>1295</v>
      </c>
      <c r="AH102" s="21">
        <v>35879</v>
      </c>
      <c r="AI102" s="21">
        <v>190</v>
      </c>
      <c r="AJ102" s="21">
        <v>44007</v>
      </c>
      <c r="AK102" s="21">
        <v>38</v>
      </c>
      <c r="AL102" s="21">
        <v>16679</v>
      </c>
      <c r="AM102" s="21">
        <v>35</v>
      </c>
      <c r="AN102" s="21">
        <v>50792</v>
      </c>
      <c r="AO102" s="21">
        <v>160</v>
      </c>
    </row>
    <row r="103" spans="1:41">
      <c r="A103" s="20">
        <v>45019.4629606481</v>
      </c>
      <c r="B103" s="21">
        <v>12</v>
      </c>
      <c r="C103" s="21">
        <v>-4055</v>
      </c>
      <c r="D103" s="21">
        <v>-102</v>
      </c>
      <c r="E103" s="21">
        <v>21067</v>
      </c>
      <c r="F103" s="21">
        <v>-142</v>
      </c>
      <c r="G103" s="21">
        <v>13948</v>
      </c>
      <c r="H103" s="21">
        <v>-1858</v>
      </c>
      <c r="I103" s="21">
        <v>15028</v>
      </c>
      <c r="J103" s="21">
        <v>-626</v>
      </c>
      <c r="K103" s="21">
        <v>3465</v>
      </c>
      <c r="L103" s="21">
        <v>-149</v>
      </c>
      <c r="M103" s="21">
        <v>17301</v>
      </c>
      <c r="N103" s="21">
        <v>-1044</v>
      </c>
      <c r="O103" s="21">
        <v>6151</v>
      </c>
      <c r="P103" s="21">
        <v>3444</v>
      </c>
      <c r="Q103" s="21">
        <v>21581</v>
      </c>
      <c r="R103" s="21">
        <v>4311</v>
      </c>
      <c r="S103" s="21">
        <v>13801</v>
      </c>
      <c r="T103" s="21">
        <v>32974</v>
      </c>
      <c r="U103" s="21">
        <v>27076</v>
      </c>
      <c r="V103" s="21">
        <v>47811</v>
      </c>
      <c r="W103" s="21">
        <v>36311</v>
      </c>
      <c r="X103" s="21">
        <v>105624</v>
      </c>
      <c r="Y103" s="21">
        <v>64089</v>
      </c>
      <c r="Z103" s="21">
        <v>65073</v>
      </c>
      <c r="AA103" s="21">
        <v>13941</v>
      </c>
      <c r="AB103" s="21">
        <v>72252</v>
      </c>
      <c r="AC103" s="21">
        <v>9901</v>
      </c>
      <c r="AD103" s="21">
        <v>14289</v>
      </c>
      <c r="AE103" s="21">
        <v>1638</v>
      </c>
      <c r="AF103" s="21">
        <v>16042</v>
      </c>
      <c r="AG103" s="21">
        <v>1295</v>
      </c>
      <c r="AH103" s="21">
        <v>35879</v>
      </c>
      <c r="AI103" s="21">
        <v>190</v>
      </c>
      <c r="AJ103" s="21">
        <v>44007</v>
      </c>
      <c r="AK103" s="21">
        <v>38</v>
      </c>
      <c r="AL103" s="21">
        <v>16679</v>
      </c>
      <c r="AM103" s="21">
        <v>35</v>
      </c>
      <c r="AN103" s="21">
        <v>50792</v>
      </c>
      <c r="AO103" s="21">
        <v>160</v>
      </c>
    </row>
    <row r="104" spans="1:41">
      <c r="A104" s="20">
        <v>45019.4637136574</v>
      </c>
      <c r="B104" s="21">
        <v>12</v>
      </c>
      <c r="C104" s="21">
        <v>-4055</v>
      </c>
      <c r="D104" s="21">
        <v>-102</v>
      </c>
      <c r="E104" s="21">
        <v>21067</v>
      </c>
      <c r="F104" s="21">
        <v>-142</v>
      </c>
      <c r="G104" s="21">
        <v>13948</v>
      </c>
      <c r="H104" s="21">
        <v>-1858</v>
      </c>
      <c r="I104" s="21">
        <v>15028</v>
      </c>
      <c r="J104" s="21">
        <v>-626</v>
      </c>
      <c r="K104" s="21">
        <v>3465</v>
      </c>
      <c r="L104" s="21">
        <v>-149</v>
      </c>
      <c r="M104" s="21">
        <v>17301</v>
      </c>
      <c r="N104" s="21">
        <v>-1044</v>
      </c>
      <c r="O104" s="21">
        <v>6151</v>
      </c>
      <c r="P104" s="21">
        <v>3444</v>
      </c>
      <c r="Q104" s="21">
        <v>21581</v>
      </c>
      <c r="R104" s="21">
        <v>4311</v>
      </c>
      <c r="S104" s="21">
        <v>13801</v>
      </c>
      <c r="T104" s="21">
        <v>32974</v>
      </c>
      <c r="U104" s="21">
        <v>27076</v>
      </c>
      <c r="V104" s="21">
        <v>47811</v>
      </c>
      <c r="W104" s="21">
        <v>36311</v>
      </c>
      <c r="X104" s="21">
        <v>105624</v>
      </c>
      <c r="Y104" s="21">
        <v>64089</v>
      </c>
      <c r="Z104" s="21">
        <v>65073</v>
      </c>
      <c r="AA104" s="21">
        <v>13941</v>
      </c>
      <c r="AB104" s="21">
        <v>72252</v>
      </c>
      <c r="AC104" s="21">
        <v>9901</v>
      </c>
      <c r="AD104" s="21">
        <v>14289</v>
      </c>
      <c r="AE104" s="21">
        <v>1638</v>
      </c>
      <c r="AF104" s="21">
        <v>16042</v>
      </c>
      <c r="AG104" s="21">
        <v>1295</v>
      </c>
      <c r="AH104" s="21">
        <v>35879</v>
      </c>
      <c r="AI104" s="21">
        <v>190</v>
      </c>
      <c r="AJ104" s="21">
        <v>44007</v>
      </c>
      <c r="AK104" s="21">
        <v>38</v>
      </c>
      <c r="AL104" s="21">
        <v>16679</v>
      </c>
      <c r="AM104" s="21">
        <v>35</v>
      </c>
      <c r="AN104" s="21">
        <v>50792</v>
      </c>
      <c r="AO104" s="21">
        <v>160</v>
      </c>
    </row>
    <row r="105" spans="1:41">
      <c r="A105" s="20">
        <v>45019.4644587963</v>
      </c>
      <c r="B105" s="21">
        <v>12</v>
      </c>
      <c r="C105" s="21">
        <v>-4055</v>
      </c>
      <c r="D105" s="21">
        <v>-108</v>
      </c>
      <c r="E105" s="21">
        <v>21067</v>
      </c>
      <c r="F105" s="21">
        <v>-142</v>
      </c>
      <c r="G105" s="21">
        <v>13948</v>
      </c>
      <c r="H105" s="21">
        <v>-1858</v>
      </c>
      <c r="I105" s="21">
        <v>15028</v>
      </c>
      <c r="J105" s="21">
        <v>-626</v>
      </c>
      <c r="K105" s="21">
        <v>3465</v>
      </c>
      <c r="L105" s="21">
        <v>-149</v>
      </c>
      <c r="M105" s="21">
        <v>17301</v>
      </c>
      <c r="N105" s="21">
        <v>-1044</v>
      </c>
      <c r="O105" s="21">
        <v>6151</v>
      </c>
      <c r="P105" s="21">
        <v>3444</v>
      </c>
      <c r="Q105" s="21">
        <v>21581</v>
      </c>
      <c r="R105" s="21">
        <v>4311</v>
      </c>
      <c r="S105" s="21">
        <v>13801</v>
      </c>
      <c r="T105" s="21">
        <v>32974</v>
      </c>
      <c r="U105" s="21">
        <v>27076</v>
      </c>
      <c r="V105" s="21">
        <v>47811</v>
      </c>
      <c r="W105" s="21">
        <v>36311</v>
      </c>
      <c r="X105" s="21">
        <v>105624</v>
      </c>
      <c r="Y105" s="21">
        <v>64089</v>
      </c>
      <c r="Z105" s="21">
        <v>65073</v>
      </c>
      <c r="AA105" s="21">
        <v>13941</v>
      </c>
      <c r="AB105" s="21">
        <v>72252</v>
      </c>
      <c r="AC105" s="21">
        <v>9901</v>
      </c>
      <c r="AD105" s="21">
        <v>14289</v>
      </c>
      <c r="AE105" s="21">
        <v>1638</v>
      </c>
      <c r="AF105" s="21">
        <v>16042</v>
      </c>
      <c r="AG105" s="21">
        <v>1295</v>
      </c>
      <c r="AH105" s="21">
        <v>35879</v>
      </c>
      <c r="AI105" s="21">
        <v>190</v>
      </c>
      <c r="AJ105" s="21">
        <v>44007</v>
      </c>
      <c r="AK105" s="21">
        <v>38</v>
      </c>
      <c r="AL105" s="21">
        <v>16679</v>
      </c>
      <c r="AM105" s="21">
        <v>35</v>
      </c>
      <c r="AN105" s="21">
        <v>50792</v>
      </c>
      <c r="AO105" s="21">
        <v>160</v>
      </c>
    </row>
    <row r="106" spans="1:41">
      <c r="A106" s="20">
        <v>45019.4650787037</v>
      </c>
      <c r="B106" s="21">
        <v>11</v>
      </c>
      <c r="C106" s="21">
        <v>-3824</v>
      </c>
      <c r="D106" s="21">
        <v>-109</v>
      </c>
      <c r="E106" s="21">
        <v>20367</v>
      </c>
      <c r="F106" s="21">
        <v>-142</v>
      </c>
      <c r="G106" s="21">
        <v>14220</v>
      </c>
      <c r="H106" s="21">
        <v>-1870</v>
      </c>
      <c r="I106" s="21">
        <v>16249</v>
      </c>
      <c r="J106" s="21">
        <v>-624</v>
      </c>
      <c r="K106" s="21">
        <v>3512</v>
      </c>
      <c r="L106" s="21">
        <v>-312</v>
      </c>
      <c r="M106" s="21">
        <v>17760</v>
      </c>
      <c r="N106" s="21">
        <v>-963</v>
      </c>
      <c r="O106" s="21">
        <v>6098</v>
      </c>
      <c r="P106" s="21">
        <v>3792</v>
      </c>
      <c r="Q106" s="21">
        <v>22159</v>
      </c>
      <c r="R106" s="21">
        <v>4288</v>
      </c>
      <c r="S106" s="21">
        <v>13652</v>
      </c>
      <c r="T106" s="21">
        <v>34444</v>
      </c>
      <c r="U106" s="21">
        <v>27029</v>
      </c>
      <c r="V106" s="21">
        <v>48375</v>
      </c>
      <c r="W106" s="21">
        <v>36456</v>
      </c>
      <c r="X106" s="21">
        <v>106749</v>
      </c>
      <c r="Y106" s="21">
        <v>64104</v>
      </c>
      <c r="Z106" s="21">
        <v>65600</v>
      </c>
      <c r="AA106" s="21">
        <v>13795</v>
      </c>
      <c r="AB106" s="21">
        <v>72954</v>
      </c>
      <c r="AC106" s="21">
        <v>10003</v>
      </c>
      <c r="AD106" s="21">
        <v>14441</v>
      </c>
      <c r="AE106" s="21">
        <v>1627</v>
      </c>
      <c r="AF106" s="21">
        <v>16310</v>
      </c>
      <c r="AG106" s="21">
        <v>1385</v>
      </c>
      <c r="AH106" s="21">
        <v>36016</v>
      </c>
      <c r="AI106" s="21">
        <v>194</v>
      </c>
      <c r="AJ106" s="21">
        <v>44126</v>
      </c>
      <c r="AK106" s="21">
        <v>83</v>
      </c>
      <c r="AL106" s="21">
        <v>16867</v>
      </c>
      <c r="AM106" s="21">
        <v>36</v>
      </c>
      <c r="AN106" s="21">
        <v>50688</v>
      </c>
      <c r="AO106" s="21">
        <v>160</v>
      </c>
    </row>
    <row r="107" spans="1:41">
      <c r="A107" s="20">
        <v>45019.4658324074</v>
      </c>
      <c r="B107" s="21">
        <v>11</v>
      </c>
      <c r="C107" s="21">
        <v>-3824</v>
      </c>
      <c r="D107" s="21">
        <v>-109</v>
      </c>
      <c r="E107" s="21">
        <v>20367</v>
      </c>
      <c r="F107" s="21">
        <v>-142</v>
      </c>
      <c r="G107" s="21">
        <v>14220</v>
      </c>
      <c r="H107" s="21">
        <v>-1870</v>
      </c>
      <c r="I107" s="21">
        <v>16249</v>
      </c>
      <c r="J107" s="21">
        <v>-624</v>
      </c>
      <c r="K107" s="21">
        <v>3512</v>
      </c>
      <c r="L107" s="21">
        <v>-312</v>
      </c>
      <c r="M107" s="21">
        <v>17760</v>
      </c>
      <c r="N107" s="21">
        <v>-963</v>
      </c>
      <c r="O107" s="21">
        <v>6098</v>
      </c>
      <c r="P107" s="21">
        <v>3792</v>
      </c>
      <c r="Q107" s="21">
        <v>22159</v>
      </c>
      <c r="R107" s="21">
        <v>4288</v>
      </c>
      <c r="S107" s="21">
        <v>13652</v>
      </c>
      <c r="T107" s="21">
        <v>34444</v>
      </c>
      <c r="U107" s="21">
        <v>27029</v>
      </c>
      <c r="V107" s="21">
        <v>48375</v>
      </c>
      <c r="W107" s="21">
        <v>36456</v>
      </c>
      <c r="X107" s="21">
        <v>106749</v>
      </c>
      <c r="Y107" s="21">
        <v>64104</v>
      </c>
      <c r="Z107" s="21">
        <v>65600</v>
      </c>
      <c r="AA107" s="21">
        <v>13795</v>
      </c>
      <c r="AB107" s="21">
        <v>72954</v>
      </c>
      <c r="AC107" s="21">
        <v>10003</v>
      </c>
      <c r="AD107" s="21">
        <v>14441</v>
      </c>
      <c r="AE107" s="21">
        <v>1627</v>
      </c>
      <c r="AF107" s="21">
        <v>16310</v>
      </c>
      <c r="AG107" s="21">
        <v>1385</v>
      </c>
      <c r="AH107" s="21">
        <v>36016</v>
      </c>
      <c r="AI107" s="21">
        <v>194</v>
      </c>
      <c r="AJ107" s="21">
        <v>44126</v>
      </c>
      <c r="AK107" s="21">
        <v>83</v>
      </c>
      <c r="AL107" s="21">
        <v>16867</v>
      </c>
      <c r="AM107" s="21">
        <v>36</v>
      </c>
      <c r="AN107" s="21">
        <v>50688</v>
      </c>
      <c r="AO107" s="21">
        <v>160</v>
      </c>
    </row>
    <row r="108" spans="1:41">
      <c r="A108" s="20">
        <v>45019.4665826389</v>
      </c>
      <c r="B108" s="21">
        <v>11</v>
      </c>
      <c r="C108" s="21">
        <v>-3755</v>
      </c>
      <c r="D108" s="21">
        <v>-115</v>
      </c>
      <c r="E108" s="21">
        <v>20431</v>
      </c>
      <c r="F108" s="21">
        <v>-142</v>
      </c>
      <c r="G108" s="21">
        <v>14321</v>
      </c>
      <c r="H108" s="21">
        <v>-1873</v>
      </c>
      <c r="I108" s="21">
        <v>18589</v>
      </c>
      <c r="J108" s="21">
        <v>-627</v>
      </c>
      <c r="K108" s="21">
        <v>3602</v>
      </c>
      <c r="L108" s="21">
        <v>-280</v>
      </c>
      <c r="M108" s="21">
        <v>18419</v>
      </c>
      <c r="N108" s="21">
        <v>-921</v>
      </c>
      <c r="O108" s="21">
        <v>5970</v>
      </c>
      <c r="P108" s="21">
        <v>4028</v>
      </c>
      <c r="Q108" s="21">
        <v>22575</v>
      </c>
      <c r="R108" s="21">
        <v>4829</v>
      </c>
      <c r="S108" s="21">
        <v>13515</v>
      </c>
      <c r="T108" s="21">
        <v>36548</v>
      </c>
      <c r="U108" s="21">
        <v>26494</v>
      </c>
      <c r="V108" s="21">
        <v>49584</v>
      </c>
      <c r="W108" s="21">
        <v>36689</v>
      </c>
      <c r="X108" s="21">
        <v>109087</v>
      </c>
      <c r="Y108" s="21">
        <v>64118</v>
      </c>
      <c r="Z108" s="21">
        <v>65970</v>
      </c>
      <c r="AA108" s="21">
        <v>13811</v>
      </c>
      <c r="AB108" s="21">
        <v>73538</v>
      </c>
      <c r="AC108" s="21">
        <v>10376</v>
      </c>
      <c r="AD108" s="21">
        <v>14991</v>
      </c>
      <c r="AE108" s="21">
        <v>1647</v>
      </c>
      <c r="AF108" s="21">
        <v>16467</v>
      </c>
      <c r="AG108" s="21">
        <v>1343</v>
      </c>
      <c r="AH108" s="21">
        <v>36368</v>
      </c>
      <c r="AI108" s="21">
        <v>208</v>
      </c>
      <c r="AJ108" s="21">
        <v>44239</v>
      </c>
      <c r="AK108" s="21">
        <v>87</v>
      </c>
      <c r="AL108" s="21">
        <v>16909</v>
      </c>
      <c r="AM108" s="21">
        <v>36</v>
      </c>
      <c r="AN108" s="21">
        <v>50737</v>
      </c>
      <c r="AO108" s="21">
        <v>160</v>
      </c>
    </row>
    <row r="109" spans="1:41">
      <c r="A109" s="20">
        <v>45019.4671989583</v>
      </c>
      <c r="B109" s="21">
        <v>11</v>
      </c>
      <c r="C109" s="21">
        <v>-3755</v>
      </c>
      <c r="D109" s="21">
        <v>-115</v>
      </c>
      <c r="E109" s="21">
        <v>20431</v>
      </c>
      <c r="F109" s="21">
        <v>-142</v>
      </c>
      <c r="G109" s="21">
        <v>14321</v>
      </c>
      <c r="H109" s="21">
        <v>-1873</v>
      </c>
      <c r="I109" s="21">
        <v>18589</v>
      </c>
      <c r="J109" s="21">
        <v>-627</v>
      </c>
      <c r="K109" s="21">
        <v>3602</v>
      </c>
      <c r="L109" s="21">
        <v>-280</v>
      </c>
      <c r="M109" s="21">
        <v>18419</v>
      </c>
      <c r="N109" s="21">
        <v>-921</v>
      </c>
      <c r="O109" s="21">
        <v>5970</v>
      </c>
      <c r="P109" s="21">
        <v>4028</v>
      </c>
      <c r="Q109" s="21">
        <v>22575</v>
      </c>
      <c r="R109" s="21">
        <v>4829</v>
      </c>
      <c r="S109" s="21">
        <v>13515</v>
      </c>
      <c r="T109" s="21">
        <v>36548</v>
      </c>
      <c r="U109" s="21">
        <v>26494</v>
      </c>
      <c r="V109" s="21">
        <v>49584</v>
      </c>
      <c r="W109" s="21">
        <v>36689</v>
      </c>
      <c r="X109" s="21">
        <v>109087</v>
      </c>
      <c r="Y109" s="21">
        <v>64118</v>
      </c>
      <c r="Z109" s="21">
        <v>65970</v>
      </c>
      <c r="AA109" s="21">
        <v>13811</v>
      </c>
      <c r="AB109" s="21">
        <v>73538</v>
      </c>
      <c r="AC109" s="21">
        <v>10376</v>
      </c>
      <c r="AD109" s="21">
        <v>14991</v>
      </c>
      <c r="AE109" s="21">
        <v>1647</v>
      </c>
      <c r="AF109" s="21">
        <v>16467</v>
      </c>
      <c r="AG109" s="21">
        <v>1343</v>
      </c>
      <c r="AH109" s="21">
        <v>36368</v>
      </c>
      <c r="AI109" s="21">
        <v>208</v>
      </c>
      <c r="AJ109" s="21">
        <v>44239</v>
      </c>
      <c r="AK109" s="21">
        <v>87</v>
      </c>
      <c r="AL109" s="21">
        <v>16909</v>
      </c>
      <c r="AM109" s="21">
        <v>36</v>
      </c>
      <c r="AN109" s="21">
        <v>50737</v>
      </c>
      <c r="AO109" s="21">
        <v>160</v>
      </c>
    </row>
    <row r="110" spans="1:41">
      <c r="A110" s="20">
        <v>45019.4679674768</v>
      </c>
      <c r="B110" s="21">
        <v>11</v>
      </c>
      <c r="C110" s="21">
        <v>-3755</v>
      </c>
      <c r="D110" s="21">
        <v>-115</v>
      </c>
      <c r="E110" s="21">
        <v>20431</v>
      </c>
      <c r="F110" s="21">
        <v>-142</v>
      </c>
      <c r="G110" s="21">
        <v>14321</v>
      </c>
      <c r="H110" s="21">
        <v>-1873</v>
      </c>
      <c r="I110" s="21">
        <v>18589</v>
      </c>
      <c r="J110" s="21">
        <v>-627</v>
      </c>
      <c r="K110" s="21">
        <v>3602</v>
      </c>
      <c r="L110" s="21">
        <v>-280</v>
      </c>
      <c r="M110" s="21">
        <v>18419</v>
      </c>
      <c r="N110" s="21">
        <v>-921</v>
      </c>
      <c r="O110" s="21">
        <v>5970</v>
      </c>
      <c r="P110" s="21">
        <v>4028</v>
      </c>
      <c r="Q110" s="21">
        <v>22575</v>
      </c>
      <c r="R110" s="21">
        <v>4829</v>
      </c>
      <c r="S110" s="21">
        <v>13515</v>
      </c>
      <c r="T110" s="21">
        <v>36548</v>
      </c>
      <c r="U110" s="21">
        <v>26494</v>
      </c>
      <c r="V110" s="21">
        <v>49584</v>
      </c>
      <c r="W110" s="21">
        <v>36689</v>
      </c>
      <c r="X110" s="21">
        <v>109087</v>
      </c>
      <c r="Y110" s="21">
        <v>64118</v>
      </c>
      <c r="Z110" s="21">
        <v>65970</v>
      </c>
      <c r="AA110" s="21">
        <v>13811</v>
      </c>
      <c r="AB110" s="21">
        <v>73538</v>
      </c>
      <c r="AC110" s="21">
        <v>10376</v>
      </c>
      <c r="AD110" s="21">
        <v>14991</v>
      </c>
      <c r="AE110" s="21">
        <v>1647</v>
      </c>
      <c r="AF110" s="21">
        <v>16467</v>
      </c>
      <c r="AG110" s="21">
        <v>1343</v>
      </c>
      <c r="AH110" s="21">
        <v>36368</v>
      </c>
      <c r="AI110" s="21">
        <v>208</v>
      </c>
      <c r="AJ110" s="21">
        <v>44239</v>
      </c>
      <c r="AK110" s="21">
        <v>87</v>
      </c>
      <c r="AL110" s="21">
        <v>16909</v>
      </c>
      <c r="AM110" s="21">
        <v>36</v>
      </c>
      <c r="AN110" s="21">
        <v>50737</v>
      </c>
      <c r="AO110" s="21">
        <v>158</v>
      </c>
    </row>
    <row r="111" spans="1:41">
      <c r="A111" s="20">
        <v>45019.4687134259</v>
      </c>
      <c r="B111" s="21">
        <v>11</v>
      </c>
      <c r="C111" s="21">
        <v>-3755</v>
      </c>
      <c r="D111" s="21">
        <v>-115</v>
      </c>
      <c r="E111" s="21">
        <v>20431</v>
      </c>
      <c r="F111" s="21">
        <v>-142</v>
      </c>
      <c r="G111" s="21">
        <v>14321</v>
      </c>
      <c r="H111" s="21">
        <v>-1873</v>
      </c>
      <c r="I111" s="21">
        <v>18589</v>
      </c>
      <c r="J111" s="21">
        <v>-627</v>
      </c>
      <c r="K111" s="21">
        <v>3602</v>
      </c>
      <c r="L111" s="21">
        <v>-280</v>
      </c>
      <c r="M111" s="21">
        <v>18419</v>
      </c>
      <c r="N111" s="21">
        <v>-921</v>
      </c>
      <c r="O111" s="21">
        <v>5970</v>
      </c>
      <c r="P111" s="21">
        <v>4028</v>
      </c>
      <c r="Q111" s="21">
        <v>22575</v>
      </c>
      <c r="R111" s="21">
        <v>4829</v>
      </c>
      <c r="S111" s="21">
        <v>13515</v>
      </c>
      <c r="T111" s="21">
        <v>36548</v>
      </c>
      <c r="U111" s="21">
        <v>26494</v>
      </c>
      <c r="V111" s="21">
        <v>49584</v>
      </c>
      <c r="W111" s="21">
        <v>36689</v>
      </c>
      <c r="X111" s="21">
        <v>109087</v>
      </c>
      <c r="Y111" s="21">
        <v>64118</v>
      </c>
      <c r="Z111" s="21">
        <v>65970</v>
      </c>
      <c r="AA111" s="21">
        <v>13811</v>
      </c>
      <c r="AB111" s="21">
        <v>73538</v>
      </c>
      <c r="AC111" s="21">
        <v>10376</v>
      </c>
      <c r="AD111" s="21">
        <v>14991</v>
      </c>
      <c r="AE111" s="21">
        <v>1647</v>
      </c>
      <c r="AF111" s="21">
        <v>16467</v>
      </c>
      <c r="AG111" s="21">
        <v>1343</v>
      </c>
      <c r="AH111" s="21">
        <v>36368</v>
      </c>
      <c r="AI111" s="21">
        <v>208</v>
      </c>
      <c r="AJ111" s="21">
        <v>44239</v>
      </c>
      <c r="AK111" s="21">
        <v>87</v>
      </c>
      <c r="AL111" s="21">
        <v>16909</v>
      </c>
      <c r="AM111" s="21">
        <v>36</v>
      </c>
      <c r="AN111" s="21">
        <v>50737</v>
      </c>
      <c r="AO111" s="21">
        <v>158</v>
      </c>
    </row>
    <row r="112" spans="1:41">
      <c r="A112" s="20">
        <v>45019.469328588</v>
      </c>
      <c r="B112" s="21">
        <v>-4</v>
      </c>
      <c r="C112" s="21">
        <v>-3671</v>
      </c>
      <c r="D112" s="21">
        <v>-117</v>
      </c>
      <c r="E112" s="21">
        <v>20566</v>
      </c>
      <c r="F112" s="21">
        <v>-146</v>
      </c>
      <c r="G112" s="21">
        <v>14535</v>
      </c>
      <c r="H112" s="21">
        <v>-1972</v>
      </c>
      <c r="I112" s="21">
        <v>18300</v>
      </c>
      <c r="J112" s="21">
        <v>-578</v>
      </c>
      <c r="K112" s="21">
        <v>3373</v>
      </c>
      <c r="L112" s="21">
        <v>-443</v>
      </c>
      <c r="M112" s="21">
        <v>19038</v>
      </c>
      <c r="N112" s="21">
        <v>-875</v>
      </c>
      <c r="O112" s="21">
        <v>5826</v>
      </c>
      <c r="P112" s="21">
        <v>3903</v>
      </c>
      <c r="Q112" s="21">
        <v>22460</v>
      </c>
      <c r="R112" s="21">
        <v>4500</v>
      </c>
      <c r="S112" s="21">
        <v>13098</v>
      </c>
      <c r="T112" s="21">
        <v>36960</v>
      </c>
      <c r="U112" s="21">
        <v>25149</v>
      </c>
      <c r="V112" s="21">
        <v>51838</v>
      </c>
      <c r="W112" s="21">
        <v>35540</v>
      </c>
      <c r="X112" s="21">
        <v>111197</v>
      </c>
      <c r="Y112" s="21">
        <v>64493</v>
      </c>
      <c r="Z112" s="21">
        <v>67289</v>
      </c>
      <c r="AA112" s="21">
        <v>13555</v>
      </c>
      <c r="AB112" s="21">
        <v>73523</v>
      </c>
      <c r="AC112" s="21">
        <v>9353</v>
      </c>
      <c r="AD112" s="21">
        <v>15150</v>
      </c>
      <c r="AE112" s="21">
        <v>1396</v>
      </c>
      <c r="AF112" s="21">
        <v>16996</v>
      </c>
      <c r="AG112" s="21">
        <v>1309</v>
      </c>
      <c r="AH112" s="21">
        <v>36556</v>
      </c>
      <c r="AI112" s="21">
        <v>182</v>
      </c>
      <c r="AJ112" s="21">
        <v>45585</v>
      </c>
      <c r="AK112" s="21">
        <v>30</v>
      </c>
      <c r="AL112" s="21">
        <v>16717</v>
      </c>
      <c r="AM112" s="21">
        <v>35</v>
      </c>
      <c r="AN112" s="21">
        <v>51780</v>
      </c>
      <c r="AO112" s="21">
        <v>154</v>
      </c>
    </row>
    <row r="113" spans="1:41">
      <c r="A113" s="20">
        <v>45019.4700971065</v>
      </c>
      <c r="B113" s="21">
        <v>-4</v>
      </c>
      <c r="C113" s="21">
        <v>-3671</v>
      </c>
      <c r="D113" s="21">
        <v>-117</v>
      </c>
      <c r="E113" s="21">
        <v>20566</v>
      </c>
      <c r="F113" s="21">
        <v>-146</v>
      </c>
      <c r="G113" s="21">
        <v>14535</v>
      </c>
      <c r="H113" s="21">
        <v>-1972</v>
      </c>
      <c r="I113" s="21">
        <v>18512</v>
      </c>
      <c r="J113" s="21">
        <v>-578</v>
      </c>
      <c r="K113" s="21">
        <v>3373</v>
      </c>
      <c r="L113" s="21">
        <v>-443</v>
      </c>
      <c r="M113" s="21">
        <v>19699</v>
      </c>
      <c r="N113" s="21">
        <v>-875</v>
      </c>
      <c r="O113" s="21">
        <v>5826</v>
      </c>
      <c r="P113" s="21">
        <v>3903</v>
      </c>
      <c r="Q113" s="21">
        <v>20201</v>
      </c>
      <c r="R113" s="21">
        <v>5059</v>
      </c>
      <c r="S113" s="21">
        <v>12725</v>
      </c>
      <c r="T113" s="21">
        <v>36960</v>
      </c>
      <c r="U113" s="21">
        <v>25403</v>
      </c>
      <c r="V113" s="21">
        <v>51838</v>
      </c>
      <c r="W113" s="21">
        <v>34323</v>
      </c>
      <c r="X113" s="21">
        <v>111197</v>
      </c>
      <c r="Y113" s="21">
        <v>61537</v>
      </c>
      <c r="Z113" s="21">
        <v>67289</v>
      </c>
      <c r="AA113" s="21">
        <v>13555</v>
      </c>
      <c r="AB113" s="21">
        <v>73523</v>
      </c>
      <c r="AC113" s="21">
        <v>9353</v>
      </c>
      <c r="AD113" s="21">
        <v>15235</v>
      </c>
      <c r="AE113" s="21">
        <v>1357</v>
      </c>
      <c r="AF113" s="21">
        <v>16996</v>
      </c>
      <c r="AG113" s="21">
        <v>1309</v>
      </c>
      <c r="AH113" s="21">
        <v>36556</v>
      </c>
      <c r="AI113" s="21">
        <v>184</v>
      </c>
      <c r="AJ113" s="21">
        <v>46064</v>
      </c>
      <c r="AK113" s="21">
        <v>26</v>
      </c>
      <c r="AL113" s="21">
        <v>16717</v>
      </c>
      <c r="AM113" s="21">
        <v>35</v>
      </c>
      <c r="AN113" s="21">
        <v>51780</v>
      </c>
      <c r="AO113" s="21">
        <v>155</v>
      </c>
    </row>
    <row r="114" spans="1:41">
      <c r="A114" s="20">
        <v>45019.4708346065</v>
      </c>
      <c r="B114" s="21">
        <v>-250</v>
      </c>
      <c r="C114" s="21">
        <v>5354</v>
      </c>
      <c r="D114" s="21">
        <v>-4</v>
      </c>
      <c r="E114" s="21">
        <v>-3686</v>
      </c>
      <c r="F114" s="21">
        <v>-118</v>
      </c>
      <c r="G114" s="21">
        <v>20629</v>
      </c>
      <c r="H114" s="21">
        <v>-147</v>
      </c>
      <c r="I114" s="21">
        <v>14583</v>
      </c>
      <c r="J114" s="21">
        <v>-2004</v>
      </c>
      <c r="K114" s="21">
        <v>18512</v>
      </c>
      <c r="L114" s="21">
        <v>-584</v>
      </c>
      <c r="M114" s="21">
        <v>3602</v>
      </c>
      <c r="N114" s="21">
        <v>-509</v>
      </c>
      <c r="O114" s="21">
        <v>19699</v>
      </c>
      <c r="P114" s="21">
        <v>-612</v>
      </c>
      <c r="Q114" s="21">
        <v>6065</v>
      </c>
      <c r="R114" s="21">
        <v>4237</v>
      </c>
      <c r="S114" s="21">
        <v>20201</v>
      </c>
      <c r="T114" s="21">
        <v>5059</v>
      </c>
      <c r="U114" s="21">
        <v>12725</v>
      </c>
      <c r="V114" s="21">
        <v>39369</v>
      </c>
      <c r="W114" s="21">
        <v>25403</v>
      </c>
      <c r="X114" s="21">
        <v>54134</v>
      </c>
      <c r="Y114" s="21">
        <v>34323</v>
      </c>
      <c r="Z114" s="21">
        <v>115841</v>
      </c>
      <c r="AA114" s="21">
        <v>61537</v>
      </c>
      <c r="AB114" s="21">
        <v>68153</v>
      </c>
      <c r="AC114" s="21">
        <v>13721</v>
      </c>
      <c r="AD114" s="21">
        <v>72405</v>
      </c>
      <c r="AE114" s="21">
        <v>9486</v>
      </c>
      <c r="AF114" s="21">
        <v>15235</v>
      </c>
      <c r="AG114" s="21">
        <v>1357</v>
      </c>
      <c r="AH114" s="21">
        <v>16488</v>
      </c>
      <c r="AI114" s="21">
        <v>1116</v>
      </c>
      <c r="AJ114" s="21">
        <v>36981</v>
      </c>
      <c r="AK114" s="21">
        <v>184</v>
      </c>
      <c r="AL114" s="21">
        <v>46064</v>
      </c>
      <c r="AM114" s="21">
        <v>26</v>
      </c>
      <c r="AN114" s="21">
        <v>16708</v>
      </c>
      <c r="AO114" s="21">
        <v>33</v>
      </c>
    </row>
    <row r="115" spans="1:41">
      <c r="A115" s="20">
        <v>45019.471459375</v>
      </c>
      <c r="B115" s="21">
        <v>-250</v>
      </c>
      <c r="C115" s="21">
        <v>5354</v>
      </c>
      <c r="D115" s="21">
        <v>-4</v>
      </c>
      <c r="E115" s="21">
        <v>-3686</v>
      </c>
      <c r="F115" s="21">
        <v>-118</v>
      </c>
      <c r="G115" s="21">
        <v>20629</v>
      </c>
      <c r="H115" s="21">
        <v>-147</v>
      </c>
      <c r="I115" s="21">
        <v>14583</v>
      </c>
      <c r="J115" s="21">
        <v>-2004</v>
      </c>
      <c r="K115" s="21">
        <v>18512</v>
      </c>
      <c r="L115" s="21">
        <v>-584</v>
      </c>
      <c r="M115" s="21">
        <v>3602</v>
      </c>
      <c r="N115" s="21">
        <v>-509</v>
      </c>
      <c r="O115" s="21">
        <v>19699</v>
      </c>
      <c r="P115" s="21">
        <v>-612</v>
      </c>
      <c r="Q115" s="21">
        <v>6065</v>
      </c>
      <c r="R115" s="21">
        <v>4237</v>
      </c>
      <c r="S115" s="21">
        <v>20201</v>
      </c>
      <c r="T115" s="21">
        <v>5059</v>
      </c>
      <c r="U115" s="21">
        <v>12725</v>
      </c>
      <c r="V115" s="21">
        <v>39369</v>
      </c>
      <c r="W115" s="21">
        <v>25403</v>
      </c>
      <c r="X115" s="21">
        <v>54134</v>
      </c>
      <c r="Y115" s="21">
        <v>34323</v>
      </c>
      <c r="Z115" s="21">
        <v>115841</v>
      </c>
      <c r="AA115" s="21">
        <v>61537</v>
      </c>
      <c r="AB115" s="21">
        <v>68153</v>
      </c>
      <c r="AC115" s="21">
        <v>13721</v>
      </c>
      <c r="AD115" s="21">
        <v>72405</v>
      </c>
      <c r="AE115" s="21">
        <v>9486</v>
      </c>
      <c r="AF115" s="21">
        <v>15235</v>
      </c>
      <c r="AG115" s="21">
        <v>1357</v>
      </c>
      <c r="AH115" s="21">
        <v>16488</v>
      </c>
      <c r="AI115" s="21">
        <v>1116</v>
      </c>
      <c r="AJ115" s="21">
        <v>36981</v>
      </c>
      <c r="AK115" s="21">
        <v>184</v>
      </c>
      <c r="AL115" s="21">
        <v>46064</v>
      </c>
      <c r="AM115" s="21">
        <v>26</v>
      </c>
      <c r="AN115" s="21">
        <v>16708</v>
      </c>
      <c r="AO115" s="21">
        <v>33</v>
      </c>
    </row>
    <row r="116" spans="1:41">
      <c r="A116" s="20">
        <v>45019.4722743056</v>
      </c>
      <c r="B116" s="21">
        <v>-7</v>
      </c>
      <c r="C116" s="21">
        <v>-3686</v>
      </c>
      <c r="D116" s="21">
        <v>-118</v>
      </c>
      <c r="E116" s="21">
        <v>20629</v>
      </c>
      <c r="F116" s="21">
        <v>-147</v>
      </c>
      <c r="G116" s="21">
        <v>14583</v>
      </c>
      <c r="H116" s="21">
        <v>-2004</v>
      </c>
      <c r="I116" s="21">
        <v>18512</v>
      </c>
      <c r="J116" s="21">
        <v>-584</v>
      </c>
      <c r="K116" s="21">
        <v>3602</v>
      </c>
      <c r="L116" s="21">
        <v>-509</v>
      </c>
      <c r="M116" s="21">
        <v>19699</v>
      </c>
      <c r="N116" s="21">
        <v>-612</v>
      </c>
      <c r="O116" s="21">
        <v>6065</v>
      </c>
      <c r="P116" s="21">
        <v>4237</v>
      </c>
      <c r="Q116" s="21">
        <v>20201</v>
      </c>
      <c r="R116" s="21">
        <v>5059</v>
      </c>
      <c r="S116" s="21">
        <v>12725</v>
      </c>
      <c r="T116" s="21">
        <v>39369</v>
      </c>
      <c r="U116" s="21">
        <v>25403</v>
      </c>
      <c r="V116" s="21">
        <v>54134</v>
      </c>
      <c r="W116" s="21">
        <v>34323</v>
      </c>
      <c r="X116" s="21">
        <v>115841</v>
      </c>
      <c r="Y116" s="21">
        <v>61537</v>
      </c>
      <c r="Z116" s="21">
        <v>68153</v>
      </c>
      <c r="AA116" s="21">
        <v>13721</v>
      </c>
      <c r="AB116" s="21">
        <v>72405</v>
      </c>
      <c r="AC116" s="21">
        <v>9486</v>
      </c>
      <c r="AD116" s="21">
        <v>15235</v>
      </c>
      <c r="AE116" s="21">
        <v>1357</v>
      </c>
      <c r="AF116" s="21">
        <v>16488</v>
      </c>
      <c r="AG116" s="21">
        <v>1116</v>
      </c>
      <c r="AH116" s="21">
        <v>36981</v>
      </c>
      <c r="AI116" s="21">
        <v>184</v>
      </c>
      <c r="AJ116" s="21">
        <v>46064</v>
      </c>
      <c r="AK116" s="21">
        <v>26</v>
      </c>
      <c r="AL116" s="21">
        <v>16708</v>
      </c>
      <c r="AM116" s="21">
        <v>33</v>
      </c>
      <c r="AN116" s="21">
        <v>52328</v>
      </c>
      <c r="AO116" s="21">
        <v>155</v>
      </c>
    </row>
    <row r="117" spans="1:41">
      <c r="A117" s="20">
        <v>45019.4729133102</v>
      </c>
      <c r="B117" s="21">
        <v>-7</v>
      </c>
      <c r="C117" s="21">
        <v>-3686</v>
      </c>
      <c r="D117" s="21">
        <v>-118</v>
      </c>
      <c r="E117" s="21">
        <v>20629</v>
      </c>
      <c r="F117" s="21">
        <v>-147</v>
      </c>
      <c r="G117" s="21">
        <v>14583</v>
      </c>
      <c r="H117" s="21">
        <v>-2004</v>
      </c>
      <c r="I117" s="21">
        <v>18512</v>
      </c>
      <c r="J117" s="21">
        <v>-584</v>
      </c>
      <c r="K117" s="21">
        <v>3602</v>
      </c>
      <c r="L117" s="21">
        <v>-509</v>
      </c>
      <c r="M117" s="21">
        <v>19699</v>
      </c>
      <c r="N117" s="21">
        <v>-612</v>
      </c>
      <c r="O117" s="21">
        <v>6065</v>
      </c>
      <c r="P117" s="21">
        <v>4237</v>
      </c>
      <c r="Q117" s="21">
        <v>20201</v>
      </c>
      <c r="R117" s="21">
        <v>5059</v>
      </c>
      <c r="S117" s="21">
        <v>12725</v>
      </c>
      <c r="T117" s="21">
        <v>39369</v>
      </c>
      <c r="U117" s="21">
        <v>25403</v>
      </c>
      <c r="V117" s="21">
        <v>54134</v>
      </c>
      <c r="W117" s="21">
        <v>34323</v>
      </c>
      <c r="X117" s="21">
        <v>115841</v>
      </c>
      <c r="Y117" s="21">
        <v>61537</v>
      </c>
      <c r="Z117" s="21">
        <v>68153</v>
      </c>
      <c r="AA117" s="21">
        <v>13721</v>
      </c>
      <c r="AB117" s="21">
        <v>72405</v>
      </c>
      <c r="AC117" s="21">
        <v>9486</v>
      </c>
      <c r="AD117" s="21">
        <v>15235</v>
      </c>
      <c r="AE117" s="21">
        <v>1357</v>
      </c>
      <c r="AF117" s="21">
        <v>16488</v>
      </c>
      <c r="AG117" s="21">
        <v>1116</v>
      </c>
      <c r="AH117" s="21">
        <v>36981</v>
      </c>
      <c r="AI117" s="21">
        <v>184</v>
      </c>
      <c r="AJ117" s="21">
        <v>46064</v>
      </c>
      <c r="AK117" s="21">
        <v>26</v>
      </c>
      <c r="AL117" s="21">
        <v>16708</v>
      </c>
      <c r="AM117" s="21">
        <v>33</v>
      </c>
      <c r="AN117" s="21">
        <v>52328</v>
      </c>
      <c r="AO117" s="21">
        <v>155</v>
      </c>
    </row>
    <row r="118" spans="1:41">
      <c r="A118" s="20">
        <v>45019.4736890046</v>
      </c>
      <c r="B118" s="21">
        <v>-4</v>
      </c>
      <c r="C118" s="21">
        <v>-3804</v>
      </c>
      <c r="D118" s="21">
        <v>-120</v>
      </c>
      <c r="E118" s="21">
        <v>20310</v>
      </c>
      <c r="F118" s="21">
        <v>-147</v>
      </c>
      <c r="G118" s="21">
        <v>14643</v>
      </c>
      <c r="H118" s="21">
        <v>-1941</v>
      </c>
      <c r="I118" s="21">
        <v>18803</v>
      </c>
      <c r="J118" s="21">
        <v>-582</v>
      </c>
      <c r="K118" s="21">
        <v>3670</v>
      </c>
      <c r="L118" s="21">
        <v>-432</v>
      </c>
      <c r="M118" s="21">
        <v>20944</v>
      </c>
      <c r="N118" s="21">
        <v>-600</v>
      </c>
      <c r="O118" s="21">
        <v>6296</v>
      </c>
      <c r="P118" s="21">
        <v>4604</v>
      </c>
      <c r="Q118" s="21">
        <v>17630</v>
      </c>
      <c r="R118" s="21">
        <v>5280</v>
      </c>
      <c r="S118" s="21">
        <v>12549</v>
      </c>
      <c r="T118" s="21">
        <v>43402</v>
      </c>
      <c r="U118" s="21">
        <v>25981</v>
      </c>
      <c r="V118" s="21">
        <v>56322</v>
      </c>
      <c r="W118" s="21">
        <v>33892</v>
      </c>
      <c r="X118" s="21">
        <v>119080</v>
      </c>
      <c r="Y118" s="21">
        <v>61672</v>
      </c>
      <c r="Z118" s="21">
        <v>68749</v>
      </c>
      <c r="AA118" s="21">
        <v>13604</v>
      </c>
      <c r="AB118" s="21">
        <v>73875</v>
      </c>
      <c r="AC118" s="21">
        <v>9783</v>
      </c>
      <c r="AD118" s="21">
        <v>15152</v>
      </c>
      <c r="AE118" s="21">
        <v>1363</v>
      </c>
      <c r="AF118" s="21">
        <v>16995</v>
      </c>
      <c r="AG118" s="21">
        <v>1144</v>
      </c>
      <c r="AH118" s="21">
        <v>36939</v>
      </c>
      <c r="AI118" s="21">
        <v>169</v>
      </c>
      <c r="AJ118" s="21">
        <v>50240</v>
      </c>
      <c r="AK118" s="21">
        <v>24</v>
      </c>
      <c r="AL118" s="21">
        <v>16700</v>
      </c>
      <c r="AM118" s="21">
        <v>33</v>
      </c>
      <c r="AN118" s="21">
        <v>51955</v>
      </c>
      <c r="AO118" s="21">
        <v>143</v>
      </c>
    </row>
    <row r="119" spans="1:41">
      <c r="A119" s="20">
        <v>45019.4743287037</v>
      </c>
      <c r="B119" s="21">
        <v>-4</v>
      </c>
      <c r="C119" s="21">
        <v>-3988</v>
      </c>
      <c r="D119" s="21">
        <v>-135</v>
      </c>
      <c r="E119" s="21">
        <v>20498</v>
      </c>
      <c r="F119" s="21">
        <v>-147</v>
      </c>
      <c r="G119" s="21">
        <v>14726</v>
      </c>
      <c r="H119" s="21">
        <v>-1920</v>
      </c>
      <c r="I119" s="21">
        <v>19683</v>
      </c>
      <c r="J119" s="21">
        <v>-601</v>
      </c>
      <c r="K119" s="21">
        <v>3660</v>
      </c>
      <c r="L119" s="21">
        <v>-352</v>
      </c>
      <c r="M119" s="21">
        <v>21494</v>
      </c>
      <c r="N119" s="21">
        <v>-590</v>
      </c>
      <c r="O119" s="21">
        <v>6296</v>
      </c>
      <c r="P119" s="21">
        <v>4725</v>
      </c>
      <c r="Q119" s="21">
        <v>17953</v>
      </c>
      <c r="R119" s="21">
        <v>5486</v>
      </c>
      <c r="S119" s="21">
        <v>12702</v>
      </c>
      <c r="T119" s="21">
        <v>44403</v>
      </c>
      <c r="U119" s="21">
        <v>27053</v>
      </c>
      <c r="V119" s="21">
        <v>56749</v>
      </c>
      <c r="W119" s="21">
        <v>34116</v>
      </c>
      <c r="X119" s="21">
        <v>119637</v>
      </c>
      <c r="Y119" s="21">
        <v>61880</v>
      </c>
      <c r="Z119" s="21">
        <v>68937</v>
      </c>
      <c r="AA119" s="21">
        <v>13503</v>
      </c>
      <c r="AB119" s="21">
        <v>74145</v>
      </c>
      <c r="AC119" s="21">
        <v>9465</v>
      </c>
      <c r="AD119" s="21">
        <v>16024</v>
      </c>
      <c r="AE119" s="21">
        <v>1363</v>
      </c>
      <c r="AF119" s="21">
        <v>17495</v>
      </c>
      <c r="AG119" s="21">
        <v>1160</v>
      </c>
      <c r="AH119" s="21">
        <v>36802</v>
      </c>
      <c r="AI119" s="21">
        <v>169</v>
      </c>
      <c r="AJ119" s="21">
        <v>52277</v>
      </c>
      <c r="AK119" s="21">
        <v>24</v>
      </c>
      <c r="AL119" s="21">
        <v>16690</v>
      </c>
      <c r="AM119" s="21">
        <v>-22</v>
      </c>
      <c r="AN119" s="21">
        <v>53051</v>
      </c>
      <c r="AO119" s="21">
        <v>142</v>
      </c>
    </row>
    <row r="120" spans="1:41">
      <c r="A120" s="20">
        <v>45019.4750928241</v>
      </c>
      <c r="B120" s="21">
        <v>-4</v>
      </c>
      <c r="C120" s="21">
        <v>-3988</v>
      </c>
      <c r="D120" s="21">
        <v>-135</v>
      </c>
      <c r="E120" s="21">
        <v>20498</v>
      </c>
      <c r="F120" s="21">
        <v>-147</v>
      </c>
      <c r="G120" s="21">
        <v>14726</v>
      </c>
      <c r="H120" s="21">
        <v>-1920</v>
      </c>
      <c r="I120" s="21">
        <v>19683</v>
      </c>
      <c r="J120" s="21">
        <v>-601</v>
      </c>
      <c r="K120" s="21">
        <v>3660</v>
      </c>
      <c r="L120" s="21">
        <v>-352</v>
      </c>
      <c r="M120" s="21">
        <v>21494</v>
      </c>
      <c r="N120" s="21">
        <v>-590</v>
      </c>
      <c r="O120" s="21">
        <v>6317</v>
      </c>
      <c r="P120" s="21">
        <v>4725</v>
      </c>
      <c r="Q120" s="21">
        <v>17953</v>
      </c>
      <c r="R120" s="21">
        <v>5486</v>
      </c>
      <c r="S120" s="21">
        <v>12702</v>
      </c>
      <c r="T120" s="21">
        <v>44403</v>
      </c>
      <c r="U120" s="21">
        <v>27053</v>
      </c>
      <c r="V120" s="21">
        <v>56749</v>
      </c>
      <c r="W120" s="21">
        <v>34116</v>
      </c>
      <c r="X120" s="21">
        <v>119637</v>
      </c>
      <c r="Y120" s="21">
        <v>61880</v>
      </c>
      <c r="Z120" s="21">
        <v>68937</v>
      </c>
      <c r="AA120" s="21">
        <v>13503</v>
      </c>
      <c r="AB120" s="21">
        <v>74145</v>
      </c>
      <c r="AC120" s="21">
        <v>9465</v>
      </c>
      <c r="AD120" s="21">
        <v>16024</v>
      </c>
      <c r="AE120" s="21">
        <v>1361</v>
      </c>
      <c r="AF120" s="21">
        <v>17495</v>
      </c>
      <c r="AG120" s="21">
        <v>1160</v>
      </c>
      <c r="AH120" s="21">
        <v>36802</v>
      </c>
      <c r="AI120" s="21">
        <v>168</v>
      </c>
      <c r="AJ120" s="21">
        <v>52277</v>
      </c>
      <c r="AK120" s="21">
        <v>7</v>
      </c>
      <c r="AL120" s="21">
        <v>16690</v>
      </c>
      <c r="AM120" s="21">
        <v>-22</v>
      </c>
      <c r="AN120" s="21">
        <v>53051</v>
      </c>
      <c r="AO120" s="21">
        <v>142</v>
      </c>
    </row>
    <row r="121" spans="1:41">
      <c r="A121" s="20">
        <v>45019.4758614583</v>
      </c>
      <c r="B121" s="21">
        <v>-4</v>
      </c>
      <c r="C121" s="21">
        <v>-3884</v>
      </c>
      <c r="D121" s="21">
        <v>-135</v>
      </c>
      <c r="E121" s="21">
        <v>20589</v>
      </c>
      <c r="F121" s="21">
        <v>-149</v>
      </c>
      <c r="G121" s="21">
        <v>14910</v>
      </c>
      <c r="H121" s="21">
        <v>-1895</v>
      </c>
      <c r="I121" s="21">
        <v>20202</v>
      </c>
      <c r="J121" s="21">
        <v>-598</v>
      </c>
      <c r="K121" s="21">
        <v>3811</v>
      </c>
      <c r="L121" s="21">
        <v>-383</v>
      </c>
      <c r="M121" s="21">
        <v>22591</v>
      </c>
      <c r="N121" s="21">
        <v>-601</v>
      </c>
      <c r="O121" s="21">
        <v>6213</v>
      </c>
      <c r="P121" s="21">
        <v>4875</v>
      </c>
      <c r="Q121" s="21">
        <v>18338</v>
      </c>
      <c r="R121" s="21">
        <v>5736</v>
      </c>
      <c r="S121" s="21">
        <v>13151</v>
      </c>
      <c r="T121" s="21">
        <v>45276</v>
      </c>
      <c r="U121" s="21">
        <v>28830</v>
      </c>
      <c r="V121" s="21">
        <v>57219</v>
      </c>
      <c r="W121" s="21">
        <v>33171</v>
      </c>
      <c r="X121" s="21">
        <v>119851</v>
      </c>
      <c r="Y121" s="21">
        <v>61015</v>
      </c>
      <c r="Z121" s="21">
        <v>69334</v>
      </c>
      <c r="AA121" s="21">
        <v>13422</v>
      </c>
      <c r="AB121" s="21">
        <v>74634</v>
      </c>
      <c r="AC121" s="21">
        <v>9719</v>
      </c>
      <c r="AD121" s="21">
        <v>16032</v>
      </c>
      <c r="AE121" s="21">
        <v>1318</v>
      </c>
      <c r="AF121" s="21">
        <v>17586</v>
      </c>
      <c r="AG121" s="21">
        <v>1175</v>
      </c>
      <c r="AH121" s="21">
        <v>36844</v>
      </c>
      <c r="AI121" s="21">
        <v>168</v>
      </c>
      <c r="AJ121" s="21">
        <v>54030</v>
      </c>
      <c r="AK121" s="21">
        <v>11</v>
      </c>
      <c r="AL121" s="21">
        <v>16720</v>
      </c>
      <c r="AM121" s="21">
        <v>-23</v>
      </c>
      <c r="AN121" s="21">
        <v>50705</v>
      </c>
      <c r="AO121" s="21">
        <v>142</v>
      </c>
    </row>
    <row r="122" spans="1:41">
      <c r="A122" s="20">
        <v>45019.476505787</v>
      </c>
      <c r="B122" s="21">
        <v>-4</v>
      </c>
      <c r="C122" s="21">
        <v>-3884</v>
      </c>
      <c r="D122" s="21">
        <v>-135</v>
      </c>
      <c r="E122" s="21">
        <v>20589</v>
      </c>
      <c r="F122" s="21">
        <v>-149</v>
      </c>
      <c r="G122" s="21">
        <v>14910</v>
      </c>
      <c r="H122" s="21">
        <v>-1895</v>
      </c>
      <c r="I122" s="21">
        <v>20202</v>
      </c>
      <c r="J122" s="21">
        <v>-598</v>
      </c>
      <c r="K122" s="21">
        <v>3811</v>
      </c>
      <c r="L122" s="21">
        <v>-383</v>
      </c>
      <c r="M122" s="21">
        <v>22591</v>
      </c>
      <c r="N122" s="21">
        <v>-601</v>
      </c>
      <c r="O122" s="21">
        <v>6213</v>
      </c>
      <c r="P122" s="21">
        <v>4875</v>
      </c>
      <c r="Q122" s="21">
        <v>18338</v>
      </c>
      <c r="R122" s="21">
        <v>5736</v>
      </c>
      <c r="S122" s="21">
        <v>13151</v>
      </c>
      <c r="T122" s="21">
        <v>45276</v>
      </c>
      <c r="U122" s="21">
        <v>28830</v>
      </c>
      <c r="V122" s="21">
        <v>57219</v>
      </c>
      <c r="W122" s="21">
        <v>33171</v>
      </c>
      <c r="X122" s="21">
        <v>119851</v>
      </c>
      <c r="Y122" s="21">
        <v>61015</v>
      </c>
      <c r="Z122" s="21">
        <v>69334</v>
      </c>
      <c r="AA122" s="21">
        <v>13422</v>
      </c>
      <c r="AB122" s="21">
        <v>74634</v>
      </c>
      <c r="AC122" s="21">
        <v>9719</v>
      </c>
      <c r="AD122" s="21">
        <v>16032</v>
      </c>
      <c r="AE122" s="21">
        <v>1318</v>
      </c>
      <c r="AF122" s="21">
        <v>17586</v>
      </c>
      <c r="AG122" s="21">
        <v>1175</v>
      </c>
      <c r="AH122" s="21">
        <v>36844</v>
      </c>
      <c r="AI122" s="21">
        <v>168</v>
      </c>
      <c r="AJ122" s="21">
        <v>54030</v>
      </c>
      <c r="AK122" s="21">
        <v>11</v>
      </c>
      <c r="AL122" s="21">
        <v>16720</v>
      </c>
      <c r="AM122" s="21">
        <v>-23</v>
      </c>
      <c r="AN122" s="21">
        <v>50705</v>
      </c>
      <c r="AO122" s="21">
        <v>142</v>
      </c>
    </row>
    <row r="123" spans="1:41">
      <c r="A123" s="20">
        <v>45019.4772875</v>
      </c>
      <c r="B123" s="21">
        <v>-265</v>
      </c>
      <c r="C123" s="21">
        <v>5192</v>
      </c>
      <c r="D123" s="21">
        <v>-4</v>
      </c>
      <c r="E123" s="21">
        <v>-3884</v>
      </c>
      <c r="F123" s="21">
        <v>-120</v>
      </c>
      <c r="G123" s="21">
        <v>20589</v>
      </c>
      <c r="H123" s="21">
        <v>-149</v>
      </c>
      <c r="I123" s="21">
        <v>14910</v>
      </c>
      <c r="J123" s="21">
        <v>-1895</v>
      </c>
      <c r="K123" s="21">
        <v>20202</v>
      </c>
      <c r="L123" s="21">
        <v>-598</v>
      </c>
      <c r="M123" s="21">
        <v>3811</v>
      </c>
      <c r="N123" s="21">
        <v>-383</v>
      </c>
      <c r="O123" s="21">
        <v>22591</v>
      </c>
      <c r="P123" s="21">
        <v>-601</v>
      </c>
      <c r="Q123" s="21">
        <v>6213</v>
      </c>
      <c r="R123" s="21">
        <v>4875</v>
      </c>
      <c r="S123" s="21">
        <v>18338</v>
      </c>
      <c r="T123" s="21">
        <v>5736</v>
      </c>
      <c r="U123" s="21">
        <v>13151</v>
      </c>
      <c r="V123" s="21">
        <v>45276</v>
      </c>
      <c r="W123" s="21">
        <v>28830</v>
      </c>
      <c r="X123" s="21">
        <v>57219</v>
      </c>
      <c r="Y123" s="21">
        <v>33171</v>
      </c>
      <c r="Z123" s="21">
        <v>119851</v>
      </c>
      <c r="AA123" s="21">
        <v>61015</v>
      </c>
      <c r="AB123" s="21">
        <v>69334</v>
      </c>
      <c r="AC123" s="21">
        <v>13422</v>
      </c>
      <c r="AD123" s="21">
        <v>74634</v>
      </c>
      <c r="AE123" s="21">
        <v>9719</v>
      </c>
      <c r="AF123" s="21">
        <v>16032</v>
      </c>
      <c r="AG123" s="21">
        <v>1318</v>
      </c>
      <c r="AH123" s="21">
        <v>17586</v>
      </c>
      <c r="AI123" s="21">
        <v>1175</v>
      </c>
      <c r="AJ123" s="21">
        <v>36844</v>
      </c>
      <c r="AK123" s="21">
        <v>164</v>
      </c>
      <c r="AL123" s="21">
        <v>54030</v>
      </c>
      <c r="AM123" s="21">
        <v>11</v>
      </c>
      <c r="AN123" s="21">
        <v>16720</v>
      </c>
      <c r="AO123" s="21">
        <v>-23</v>
      </c>
    </row>
    <row r="124" spans="1:41">
      <c r="A124" s="20">
        <v>45019.4779019676</v>
      </c>
      <c r="B124" s="21">
        <v>-265</v>
      </c>
      <c r="C124" s="21">
        <v>5192</v>
      </c>
      <c r="D124" s="21">
        <v>-4</v>
      </c>
      <c r="E124" s="21">
        <v>-3884</v>
      </c>
      <c r="F124" s="21">
        <v>-120</v>
      </c>
      <c r="G124" s="21">
        <v>20589</v>
      </c>
      <c r="H124" s="21">
        <v>-149</v>
      </c>
      <c r="I124" s="21">
        <v>14910</v>
      </c>
      <c r="J124" s="21">
        <v>-1895</v>
      </c>
      <c r="K124" s="21">
        <v>20202</v>
      </c>
      <c r="L124" s="21">
        <v>-598</v>
      </c>
      <c r="M124" s="21">
        <v>3811</v>
      </c>
      <c r="N124" s="21">
        <v>-383</v>
      </c>
      <c r="O124" s="21">
        <v>22591</v>
      </c>
      <c r="P124" s="21">
        <v>-601</v>
      </c>
      <c r="Q124" s="21">
        <v>6213</v>
      </c>
      <c r="R124" s="21">
        <v>4875</v>
      </c>
      <c r="S124" s="21">
        <v>18338</v>
      </c>
      <c r="T124" s="21">
        <v>5736</v>
      </c>
      <c r="U124" s="21">
        <v>13151</v>
      </c>
      <c r="V124" s="21">
        <v>45276</v>
      </c>
      <c r="W124" s="21">
        <v>28830</v>
      </c>
      <c r="X124" s="21">
        <v>57219</v>
      </c>
      <c r="Y124" s="21">
        <v>33171</v>
      </c>
      <c r="Z124" s="21">
        <v>119851</v>
      </c>
      <c r="AA124" s="21">
        <v>61015</v>
      </c>
      <c r="AB124" s="21">
        <v>69334</v>
      </c>
      <c r="AC124" s="21">
        <v>13422</v>
      </c>
      <c r="AD124" s="21">
        <v>74634</v>
      </c>
      <c r="AE124" s="21">
        <v>9719</v>
      </c>
      <c r="AF124" s="21">
        <v>16032</v>
      </c>
      <c r="AG124" s="21">
        <v>1318</v>
      </c>
      <c r="AH124" s="21">
        <v>17586</v>
      </c>
      <c r="AI124" s="21">
        <v>1175</v>
      </c>
      <c r="AJ124" s="21">
        <v>36844</v>
      </c>
      <c r="AK124" s="21">
        <v>164</v>
      </c>
      <c r="AL124" s="21">
        <v>54030</v>
      </c>
      <c r="AM124" s="21">
        <v>11</v>
      </c>
      <c r="AN124" s="21">
        <v>16720</v>
      </c>
      <c r="AO124" s="21">
        <v>-23</v>
      </c>
    </row>
    <row r="125" spans="1:41">
      <c r="A125" s="20">
        <v>45019.4786873843</v>
      </c>
      <c r="B125" s="21">
        <v>-259</v>
      </c>
      <c r="C125" s="21">
        <v>5192</v>
      </c>
      <c r="D125" s="21">
        <v>-4</v>
      </c>
      <c r="E125" s="21">
        <v>-3807</v>
      </c>
      <c r="F125" s="21">
        <v>-122</v>
      </c>
      <c r="G125" s="21">
        <v>21000</v>
      </c>
      <c r="H125" s="21">
        <v>-149</v>
      </c>
      <c r="I125" s="21">
        <v>14910</v>
      </c>
      <c r="J125" s="21">
        <v>-1798</v>
      </c>
      <c r="K125" s="21">
        <v>20350</v>
      </c>
      <c r="L125" s="21">
        <v>-574</v>
      </c>
      <c r="M125" s="21">
        <v>3811</v>
      </c>
      <c r="N125" s="21">
        <v>-289</v>
      </c>
      <c r="O125" s="21">
        <v>23939</v>
      </c>
      <c r="P125" s="21">
        <v>-621</v>
      </c>
      <c r="Q125" s="21">
        <v>6213</v>
      </c>
      <c r="R125" s="21">
        <v>5302</v>
      </c>
      <c r="S125" s="21">
        <v>17440</v>
      </c>
      <c r="T125" s="21">
        <v>5736</v>
      </c>
      <c r="U125" s="21">
        <v>11842</v>
      </c>
      <c r="V125" s="21">
        <v>45276</v>
      </c>
      <c r="W125" s="21">
        <v>27934</v>
      </c>
      <c r="X125" s="21">
        <v>57219</v>
      </c>
      <c r="Y125" s="21">
        <v>32420</v>
      </c>
      <c r="Z125" s="21">
        <v>119851</v>
      </c>
      <c r="AA125" s="21">
        <v>60333</v>
      </c>
      <c r="AB125" s="21">
        <v>69334</v>
      </c>
      <c r="AC125" s="21">
        <v>13026</v>
      </c>
      <c r="AD125" s="21">
        <v>74634</v>
      </c>
      <c r="AE125" s="21">
        <v>9719</v>
      </c>
      <c r="AF125" s="21">
        <v>16032</v>
      </c>
      <c r="AG125" s="21">
        <v>1074</v>
      </c>
      <c r="AH125" s="21">
        <v>17586</v>
      </c>
      <c r="AI125" s="21">
        <v>1112</v>
      </c>
      <c r="AJ125" s="21">
        <v>36844</v>
      </c>
      <c r="AK125" s="21">
        <v>163</v>
      </c>
      <c r="AL125" s="21">
        <v>54840</v>
      </c>
      <c r="AM125" s="21">
        <v>6</v>
      </c>
      <c r="AN125" s="21">
        <v>17191</v>
      </c>
      <c r="AO125" s="21">
        <v>-24</v>
      </c>
    </row>
    <row r="126" spans="1:41">
      <c r="A126" s="20">
        <v>45019.4793351852</v>
      </c>
      <c r="B126" s="21">
        <v>-259</v>
      </c>
      <c r="C126" s="21">
        <v>5658</v>
      </c>
      <c r="D126" s="21">
        <v>-4</v>
      </c>
      <c r="E126" s="21">
        <v>-3807</v>
      </c>
      <c r="F126" s="21">
        <v>-122</v>
      </c>
      <c r="G126" s="21">
        <v>21000</v>
      </c>
      <c r="H126" s="21">
        <v>-149</v>
      </c>
      <c r="I126" s="21">
        <v>14829</v>
      </c>
      <c r="J126" s="21">
        <v>-1798</v>
      </c>
      <c r="K126" s="21">
        <v>20350</v>
      </c>
      <c r="L126" s="21">
        <v>-574</v>
      </c>
      <c r="M126" s="21">
        <v>3757</v>
      </c>
      <c r="N126" s="21">
        <v>-289</v>
      </c>
      <c r="O126" s="21">
        <v>23939</v>
      </c>
      <c r="P126" s="21">
        <v>-621</v>
      </c>
      <c r="Q126" s="21">
        <v>5976</v>
      </c>
      <c r="R126" s="21">
        <v>5302</v>
      </c>
      <c r="S126" s="21">
        <v>17440</v>
      </c>
      <c r="T126" s="21">
        <v>5816</v>
      </c>
      <c r="U126" s="21">
        <v>11842</v>
      </c>
      <c r="V126" s="21">
        <v>47369</v>
      </c>
      <c r="W126" s="21">
        <v>27934</v>
      </c>
      <c r="X126" s="21">
        <v>58895</v>
      </c>
      <c r="Y126" s="21">
        <v>32420</v>
      </c>
      <c r="Z126" s="21">
        <v>122576</v>
      </c>
      <c r="AA126" s="21">
        <v>60333</v>
      </c>
      <c r="AB126" s="21">
        <v>69586</v>
      </c>
      <c r="AC126" s="21">
        <v>13026</v>
      </c>
      <c r="AD126" s="21">
        <v>75598</v>
      </c>
      <c r="AE126" s="21">
        <v>9585</v>
      </c>
      <c r="AF126" s="21">
        <v>17081</v>
      </c>
      <c r="AG126" s="21">
        <v>1074</v>
      </c>
      <c r="AH126" s="21">
        <v>17471</v>
      </c>
      <c r="AI126" s="21">
        <v>1112</v>
      </c>
      <c r="AJ126" s="21">
        <v>36856</v>
      </c>
      <c r="AK126" s="21">
        <v>163</v>
      </c>
      <c r="AL126" s="21">
        <v>54840</v>
      </c>
      <c r="AM126" s="21">
        <v>6</v>
      </c>
      <c r="AN126" s="21">
        <v>17191</v>
      </c>
      <c r="AO126" s="21">
        <v>-24</v>
      </c>
    </row>
    <row r="127" spans="1:41">
      <c r="A127" s="20">
        <v>45019.480116088</v>
      </c>
      <c r="B127" s="21">
        <v>-259</v>
      </c>
      <c r="C127" s="21">
        <v>5658</v>
      </c>
      <c r="D127" s="21">
        <v>-9</v>
      </c>
      <c r="E127" s="21">
        <v>-3807</v>
      </c>
      <c r="F127" s="21">
        <v>-122</v>
      </c>
      <c r="G127" s="21">
        <v>21000</v>
      </c>
      <c r="H127" s="21">
        <v>-149</v>
      </c>
      <c r="I127" s="21">
        <v>14829</v>
      </c>
      <c r="J127" s="21">
        <v>-1798</v>
      </c>
      <c r="K127" s="21">
        <v>20350</v>
      </c>
      <c r="L127" s="21">
        <v>-574</v>
      </c>
      <c r="M127" s="21">
        <v>3757</v>
      </c>
      <c r="N127" s="21">
        <v>-289</v>
      </c>
      <c r="O127" s="21">
        <v>23939</v>
      </c>
      <c r="P127" s="21">
        <v>-621</v>
      </c>
      <c r="Q127" s="21">
        <v>5976</v>
      </c>
      <c r="R127" s="21">
        <v>5302</v>
      </c>
      <c r="S127" s="21">
        <v>17440</v>
      </c>
      <c r="T127" s="21">
        <v>5816</v>
      </c>
      <c r="U127" s="21">
        <v>11842</v>
      </c>
      <c r="V127" s="21">
        <v>47369</v>
      </c>
      <c r="W127" s="21">
        <v>27934</v>
      </c>
      <c r="X127" s="21">
        <v>58895</v>
      </c>
      <c r="Y127" s="21">
        <v>32420</v>
      </c>
      <c r="Z127" s="21">
        <v>122576</v>
      </c>
      <c r="AA127" s="21">
        <v>60333</v>
      </c>
      <c r="AB127" s="21">
        <v>69586</v>
      </c>
      <c r="AC127" s="21">
        <v>13026</v>
      </c>
      <c r="AD127" s="21">
        <v>75598</v>
      </c>
      <c r="AE127" s="21">
        <v>9585</v>
      </c>
      <c r="AF127" s="21">
        <v>17081</v>
      </c>
      <c r="AG127" s="21">
        <v>1074</v>
      </c>
      <c r="AH127" s="21">
        <v>17471</v>
      </c>
      <c r="AI127" s="21">
        <v>1112</v>
      </c>
      <c r="AJ127" s="21">
        <v>36856</v>
      </c>
      <c r="AK127" s="21">
        <v>163</v>
      </c>
      <c r="AL127" s="21">
        <v>54840</v>
      </c>
      <c r="AM127" s="21">
        <v>6</v>
      </c>
      <c r="AN127" s="21">
        <v>17191</v>
      </c>
      <c r="AO127" s="21">
        <v>-24</v>
      </c>
    </row>
    <row r="128" spans="1:41">
      <c r="A128" s="20">
        <v>45019.4807377315</v>
      </c>
      <c r="B128" s="21">
        <v>-259</v>
      </c>
      <c r="C128" s="21">
        <v>5658</v>
      </c>
      <c r="D128" s="21">
        <v>-9</v>
      </c>
      <c r="E128" s="21">
        <v>-3807</v>
      </c>
      <c r="F128" s="21">
        <v>-122</v>
      </c>
      <c r="G128" s="21">
        <v>21000</v>
      </c>
      <c r="H128" s="21">
        <v>-149</v>
      </c>
      <c r="I128" s="21">
        <v>14829</v>
      </c>
      <c r="J128" s="21">
        <v>-1798</v>
      </c>
      <c r="K128" s="21">
        <v>20350</v>
      </c>
      <c r="L128" s="21">
        <v>-574</v>
      </c>
      <c r="M128" s="21">
        <v>3757</v>
      </c>
      <c r="N128" s="21">
        <v>-289</v>
      </c>
      <c r="O128" s="21">
        <v>23939</v>
      </c>
      <c r="P128" s="21">
        <v>-621</v>
      </c>
      <c r="Q128" s="21">
        <v>5976</v>
      </c>
      <c r="R128" s="21">
        <v>5302</v>
      </c>
      <c r="S128" s="21">
        <v>17440</v>
      </c>
      <c r="T128" s="21">
        <v>5816</v>
      </c>
      <c r="U128" s="21">
        <v>11842</v>
      </c>
      <c r="V128" s="21">
        <v>47369</v>
      </c>
      <c r="W128" s="21">
        <v>27934</v>
      </c>
      <c r="X128" s="21">
        <v>58895</v>
      </c>
      <c r="Y128" s="21">
        <v>32420</v>
      </c>
      <c r="Z128" s="21">
        <v>122576</v>
      </c>
      <c r="AA128" s="21">
        <v>60333</v>
      </c>
      <c r="AB128" s="21">
        <v>69586</v>
      </c>
      <c r="AC128" s="21">
        <v>13026</v>
      </c>
      <c r="AD128" s="21">
        <v>75598</v>
      </c>
      <c r="AE128" s="21">
        <v>9585</v>
      </c>
      <c r="AF128" s="21">
        <v>17081</v>
      </c>
      <c r="AG128" s="21">
        <v>1074</v>
      </c>
      <c r="AH128" s="21">
        <v>17471</v>
      </c>
      <c r="AI128" s="21">
        <v>1112</v>
      </c>
      <c r="AJ128" s="21">
        <v>36856</v>
      </c>
      <c r="AK128" s="21">
        <v>163</v>
      </c>
      <c r="AL128" s="21">
        <v>54840</v>
      </c>
      <c r="AM128" s="21">
        <v>6</v>
      </c>
      <c r="AN128" s="21">
        <v>17191</v>
      </c>
      <c r="AO128" s="21">
        <v>-24</v>
      </c>
    </row>
    <row r="129" spans="1:41">
      <c r="A129" s="20">
        <v>45019.4815280093</v>
      </c>
      <c r="B129" s="21">
        <v>-259</v>
      </c>
      <c r="C129" s="21">
        <v>5658</v>
      </c>
      <c r="D129" s="21">
        <v>-9</v>
      </c>
      <c r="E129" s="21">
        <v>-3807</v>
      </c>
      <c r="F129" s="21">
        <v>-122</v>
      </c>
      <c r="G129" s="21">
        <v>21000</v>
      </c>
      <c r="H129" s="21">
        <v>-149</v>
      </c>
      <c r="I129" s="21">
        <v>14829</v>
      </c>
      <c r="J129" s="21">
        <v>-1798</v>
      </c>
      <c r="K129" s="21">
        <v>20350</v>
      </c>
      <c r="L129" s="21">
        <v>-574</v>
      </c>
      <c r="M129" s="21">
        <v>3757</v>
      </c>
      <c r="N129" s="21">
        <v>-293</v>
      </c>
      <c r="O129" s="21">
        <v>23939</v>
      </c>
      <c r="P129" s="21">
        <v>-621</v>
      </c>
      <c r="Q129" s="21">
        <v>5976</v>
      </c>
      <c r="R129" s="21">
        <v>5302</v>
      </c>
      <c r="S129" s="21">
        <v>17440</v>
      </c>
      <c r="T129" s="21">
        <v>5816</v>
      </c>
      <c r="U129" s="21">
        <v>11842</v>
      </c>
      <c r="V129" s="21">
        <v>51402</v>
      </c>
      <c r="W129" s="21">
        <v>27934</v>
      </c>
      <c r="X129" s="21">
        <v>62991</v>
      </c>
      <c r="Y129" s="21">
        <v>32420</v>
      </c>
      <c r="Z129" s="21">
        <v>125824</v>
      </c>
      <c r="AA129" s="21">
        <v>60333</v>
      </c>
      <c r="AB129" s="21">
        <v>69237</v>
      </c>
      <c r="AC129" s="21">
        <v>13026</v>
      </c>
      <c r="AD129" s="21">
        <v>76256</v>
      </c>
      <c r="AE129" s="21">
        <v>9484</v>
      </c>
      <c r="AF129" s="21">
        <v>17081</v>
      </c>
      <c r="AG129" s="21">
        <v>1074</v>
      </c>
      <c r="AH129" s="21">
        <v>17731</v>
      </c>
      <c r="AI129" s="21">
        <v>1112</v>
      </c>
      <c r="AJ129" s="21">
        <v>37592</v>
      </c>
      <c r="AK129" s="21">
        <v>148</v>
      </c>
      <c r="AL129" s="21">
        <v>54840</v>
      </c>
      <c r="AM129" s="21">
        <v>-14</v>
      </c>
      <c r="AN129" s="21">
        <v>17191</v>
      </c>
      <c r="AO129" s="21">
        <v>-24</v>
      </c>
    </row>
    <row r="130" spans="1:41">
      <c r="A130" s="20">
        <v>45019.4821774306</v>
      </c>
      <c r="B130" s="21">
        <v>-255</v>
      </c>
      <c r="C130" s="21">
        <v>5910</v>
      </c>
      <c r="D130" s="21">
        <v>-9</v>
      </c>
      <c r="E130" s="21">
        <v>-3969</v>
      </c>
      <c r="F130" s="21">
        <v>-122</v>
      </c>
      <c r="G130" s="21">
        <v>20815</v>
      </c>
      <c r="H130" s="21">
        <v>-149</v>
      </c>
      <c r="I130" s="21">
        <v>15417</v>
      </c>
      <c r="J130" s="21">
        <v>-1830</v>
      </c>
      <c r="K130" s="21">
        <v>19893</v>
      </c>
      <c r="L130" s="21">
        <v>-583</v>
      </c>
      <c r="M130" s="21">
        <v>3445</v>
      </c>
      <c r="N130" s="21">
        <v>-293</v>
      </c>
      <c r="O130" s="21">
        <v>25038</v>
      </c>
      <c r="P130" s="21">
        <v>-607</v>
      </c>
      <c r="Q130" s="21">
        <v>5883</v>
      </c>
      <c r="R130" s="21">
        <v>5540</v>
      </c>
      <c r="S130" s="21">
        <v>16530</v>
      </c>
      <c r="T130" s="21">
        <v>6069</v>
      </c>
      <c r="U130" s="21">
        <v>10834</v>
      </c>
      <c r="V130" s="21">
        <v>51402</v>
      </c>
      <c r="W130" s="21">
        <v>25017</v>
      </c>
      <c r="X130" s="21">
        <v>62991</v>
      </c>
      <c r="Y130" s="21">
        <v>32079</v>
      </c>
      <c r="Z130" s="21">
        <v>125824</v>
      </c>
      <c r="AA130" s="21">
        <v>64217</v>
      </c>
      <c r="AB130" s="21">
        <v>69237</v>
      </c>
      <c r="AC130" s="21">
        <v>12527</v>
      </c>
      <c r="AD130" s="21">
        <v>76256</v>
      </c>
      <c r="AE130" s="21">
        <v>9484</v>
      </c>
      <c r="AF130" s="21">
        <v>17338</v>
      </c>
      <c r="AG130" s="21">
        <v>924</v>
      </c>
      <c r="AH130" s="21">
        <v>17731</v>
      </c>
      <c r="AI130" s="21">
        <v>1054</v>
      </c>
      <c r="AJ130" s="21">
        <v>37592</v>
      </c>
      <c r="AK130" s="21">
        <v>148</v>
      </c>
      <c r="AL130" s="21">
        <v>57447</v>
      </c>
      <c r="AM130" s="21">
        <v>-14</v>
      </c>
      <c r="AN130" s="21">
        <v>17021</v>
      </c>
      <c r="AO130" s="21">
        <v>-28</v>
      </c>
    </row>
    <row r="131" spans="1:41">
      <c r="A131" s="20">
        <v>45019.4829358796</v>
      </c>
      <c r="B131" s="21">
        <v>-255</v>
      </c>
      <c r="C131" s="21">
        <v>5854</v>
      </c>
      <c r="D131" s="21">
        <v>-14</v>
      </c>
      <c r="E131" s="21">
        <v>-3840</v>
      </c>
      <c r="F131" s="21">
        <v>-115</v>
      </c>
      <c r="G131" s="21">
        <v>20275</v>
      </c>
      <c r="H131" s="21">
        <v>-149</v>
      </c>
      <c r="I131" s="21">
        <v>15487</v>
      </c>
      <c r="J131" s="21">
        <v>-1733</v>
      </c>
      <c r="K131" s="21">
        <v>20393</v>
      </c>
      <c r="L131" s="21">
        <v>-602</v>
      </c>
      <c r="M131" s="21">
        <v>3239</v>
      </c>
      <c r="N131" s="21">
        <v>39</v>
      </c>
      <c r="O131" s="21">
        <v>24684</v>
      </c>
      <c r="P131" s="21">
        <v>-382</v>
      </c>
      <c r="Q131" s="21">
        <v>6048</v>
      </c>
      <c r="R131" s="21">
        <v>6293</v>
      </c>
      <c r="S131" s="21">
        <v>15675</v>
      </c>
      <c r="T131" s="21">
        <v>6511</v>
      </c>
      <c r="U131" s="21">
        <v>11236</v>
      </c>
      <c r="V131" s="21">
        <v>55050</v>
      </c>
      <c r="W131" s="21">
        <v>26030</v>
      </c>
      <c r="X131" s="21">
        <v>64722</v>
      </c>
      <c r="Y131" s="21">
        <v>31052</v>
      </c>
      <c r="Z131" s="21">
        <v>127377</v>
      </c>
      <c r="AA131" s="21">
        <v>62303</v>
      </c>
      <c r="AB131" s="21">
        <v>67767</v>
      </c>
      <c r="AC131" s="21">
        <v>12358</v>
      </c>
      <c r="AD131" s="21">
        <v>76130</v>
      </c>
      <c r="AE131" s="21">
        <v>9167</v>
      </c>
      <c r="AF131" s="21">
        <v>17691</v>
      </c>
      <c r="AG131" s="21">
        <v>769</v>
      </c>
      <c r="AH131" s="21">
        <v>18267</v>
      </c>
      <c r="AI131" s="21">
        <v>968</v>
      </c>
      <c r="AJ131" s="21">
        <v>37511</v>
      </c>
      <c r="AK131" s="21">
        <v>151</v>
      </c>
      <c r="AL131" s="21">
        <v>60631</v>
      </c>
      <c r="AM131" s="21">
        <v>-7</v>
      </c>
      <c r="AN131" s="21">
        <v>16527</v>
      </c>
      <c r="AO131" s="21">
        <v>-28</v>
      </c>
    </row>
    <row r="132" spans="1:41">
      <c r="A132" s="20">
        <v>45019.4835865741</v>
      </c>
      <c r="B132" s="21">
        <v>-255</v>
      </c>
      <c r="C132" s="21">
        <v>5854</v>
      </c>
      <c r="D132" s="21">
        <v>-14</v>
      </c>
      <c r="E132" s="21">
        <v>-3840</v>
      </c>
      <c r="F132" s="21">
        <v>-115</v>
      </c>
      <c r="G132" s="21">
        <v>20275</v>
      </c>
      <c r="H132" s="21">
        <v>-149</v>
      </c>
      <c r="I132" s="21">
        <v>15487</v>
      </c>
      <c r="J132" s="21">
        <v>-1733</v>
      </c>
      <c r="K132" s="21">
        <v>20393</v>
      </c>
      <c r="L132" s="21">
        <v>-602</v>
      </c>
      <c r="M132" s="21">
        <v>3239</v>
      </c>
      <c r="N132" s="21">
        <v>39</v>
      </c>
      <c r="O132" s="21">
        <v>24684</v>
      </c>
      <c r="P132" s="21">
        <v>-382</v>
      </c>
      <c r="Q132" s="21">
        <v>6048</v>
      </c>
      <c r="R132" s="21">
        <v>6293</v>
      </c>
      <c r="S132" s="21">
        <v>15675</v>
      </c>
      <c r="T132" s="21">
        <v>6511</v>
      </c>
      <c r="U132" s="21">
        <v>11236</v>
      </c>
      <c r="V132" s="21">
        <v>55050</v>
      </c>
      <c r="W132" s="21">
        <v>26030</v>
      </c>
      <c r="X132" s="21">
        <v>64722</v>
      </c>
      <c r="Y132" s="21">
        <v>31052</v>
      </c>
      <c r="Z132" s="21">
        <v>127377</v>
      </c>
      <c r="AA132" s="21">
        <v>62303</v>
      </c>
      <c r="AB132" s="21">
        <v>67767</v>
      </c>
      <c r="AC132" s="21">
        <v>12358</v>
      </c>
      <c r="AD132" s="21">
        <v>76130</v>
      </c>
      <c r="AE132" s="21">
        <v>9167</v>
      </c>
      <c r="AF132" s="21">
        <v>17691</v>
      </c>
      <c r="AG132" s="21">
        <v>769</v>
      </c>
      <c r="AH132" s="21">
        <v>18267</v>
      </c>
      <c r="AI132" s="21">
        <v>968</v>
      </c>
      <c r="AJ132" s="21">
        <v>37511</v>
      </c>
      <c r="AK132" s="21">
        <v>151</v>
      </c>
      <c r="AL132" s="21">
        <v>60631</v>
      </c>
      <c r="AM132" s="21">
        <v>-7</v>
      </c>
      <c r="AN132" s="21">
        <v>16527</v>
      </c>
      <c r="AO132" s="21">
        <v>-28</v>
      </c>
    </row>
    <row r="133" spans="1:41">
      <c r="A133" s="20">
        <v>45019.4843594907</v>
      </c>
      <c r="B133" s="21">
        <v>-255</v>
      </c>
      <c r="C133" s="21">
        <v>5854</v>
      </c>
      <c r="D133" s="21">
        <v>-14</v>
      </c>
      <c r="E133" s="21">
        <v>-3840</v>
      </c>
      <c r="F133" s="21">
        <v>-115</v>
      </c>
      <c r="G133" s="21">
        <v>20275</v>
      </c>
      <c r="H133" s="21">
        <v>-154</v>
      </c>
      <c r="I133" s="21">
        <v>15487</v>
      </c>
      <c r="J133" s="21">
        <v>-1733</v>
      </c>
      <c r="K133" s="21">
        <v>20393</v>
      </c>
      <c r="L133" s="21">
        <v>-602</v>
      </c>
      <c r="M133" s="21">
        <v>3239</v>
      </c>
      <c r="N133" s="21">
        <v>39</v>
      </c>
      <c r="O133" s="21">
        <v>24684</v>
      </c>
      <c r="P133" s="21">
        <v>-382</v>
      </c>
      <c r="Q133" s="21">
        <v>6048</v>
      </c>
      <c r="R133" s="21">
        <v>6293</v>
      </c>
      <c r="S133" s="21">
        <v>15675</v>
      </c>
      <c r="T133" s="21">
        <v>6511</v>
      </c>
      <c r="U133" s="21">
        <v>11236</v>
      </c>
      <c r="V133" s="21">
        <v>55050</v>
      </c>
      <c r="W133" s="21">
        <v>26030</v>
      </c>
      <c r="X133" s="21">
        <v>64722</v>
      </c>
      <c r="Y133" s="21">
        <v>31052</v>
      </c>
      <c r="Z133" s="21">
        <v>127377</v>
      </c>
      <c r="AA133" s="21">
        <v>62303</v>
      </c>
      <c r="AB133" s="21">
        <v>67767</v>
      </c>
      <c r="AC133" s="21">
        <v>12358</v>
      </c>
      <c r="AD133" s="21">
        <v>76130</v>
      </c>
      <c r="AE133" s="21">
        <v>9167</v>
      </c>
      <c r="AF133" s="21">
        <v>17691</v>
      </c>
      <c r="AG133" s="21">
        <v>769</v>
      </c>
      <c r="AH133" s="21">
        <v>18267</v>
      </c>
      <c r="AI133" s="21">
        <v>968</v>
      </c>
      <c r="AJ133" s="21">
        <v>37511</v>
      </c>
      <c r="AK133" s="21">
        <v>151</v>
      </c>
      <c r="AL133" s="21">
        <v>60631</v>
      </c>
      <c r="AM133" s="21">
        <v>-7</v>
      </c>
      <c r="AN133" s="21">
        <v>16527</v>
      </c>
      <c r="AO133" s="21">
        <v>-28</v>
      </c>
    </row>
    <row r="134" spans="1:41">
      <c r="A134" s="20">
        <v>45019.4851190972</v>
      </c>
      <c r="B134" s="21">
        <v>-14</v>
      </c>
      <c r="C134" s="21">
        <v>-4438</v>
      </c>
      <c r="D134" s="21">
        <v>-118</v>
      </c>
      <c r="E134" s="21">
        <v>20979</v>
      </c>
      <c r="F134" s="21">
        <v>-160</v>
      </c>
      <c r="G134" s="21">
        <v>15347</v>
      </c>
      <c r="H134" s="21">
        <v>-1733</v>
      </c>
      <c r="I134" s="21">
        <v>20393</v>
      </c>
      <c r="J134" s="21">
        <v>-602</v>
      </c>
      <c r="K134" s="21">
        <v>2412</v>
      </c>
      <c r="L134" s="21">
        <v>-83</v>
      </c>
      <c r="M134" s="21">
        <v>24684</v>
      </c>
      <c r="N134" s="21">
        <v>-423</v>
      </c>
      <c r="O134" s="21">
        <v>5284</v>
      </c>
      <c r="P134" s="21">
        <v>6293</v>
      </c>
      <c r="Q134" s="21">
        <v>15675</v>
      </c>
      <c r="R134" s="21">
        <v>6766</v>
      </c>
      <c r="S134" s="21">
        <v>11236</v>
      </c>
      <c r="T134" s="21">
        <v>55050</v>
      </c>
      <c r="U134" s="21">
        <v>26030</v>
      </c>
      <c r="V134" s="21">
        <v>64722</v>
      </c>
      <c r="W134" s="21">
        <v>31052</v>
      </c>
      <c r="X134" s="21">
        <v>127377</v>
      </c>
      <c r="Y134" s="21">
        <v>62303</v>
      </c>
      <c r="Z134" s="21">
        <v>67767</v>
      </c>
      <c r="AA134" s="21">
        <v>12358</v>
      </c>
      <c r="AB134" s="21">
        <v>76130</v>
      </c>
      <c r="AC134" s="21">
        <v>9167</v>
      </c>
      <c r="AD134" s="21">
        <v>17804</v>
      </c>
      <c r="AE134" s="21">
        <v>665</v>
      </c>
      <c r="AF134" s="21">
        <v>18267</v>
      </c>
      <c r="AG134" s="21">
        <v>968</v>
      </c>
      <c r="AH134" s="21">
        <v>37710</v>
      </c>
      <c r="AI134" s="21">
        <v>127</v>
      </c>
      <c r="AJ134" s="21">
        <v>60631</v>
      </c>
      <c r="AK134" s="21">
        <v>0</v>
      </c>
      <c r="AL134" s="21">
        <v>16494</v>
      </c>
      <c r="AM134" s="21">
        <v>-28</v>
      </c>
      <c r="AN134" s="21">
        <v>50459</v>
      </c>
      <c r="AO134" s="21">
        <v>148</v>
      </c>
    </row>
    <row r="135" spans="1:41">
      <c r="A135" s="20">
        <v>45019.48575</v>
      </c>
      <c r="B135" s="21">
        <v>-14</v>
      </c>
      <c r="C135" s="21">
        <v>-4438</v>
      </c>
      <c r="D135" s="21">
        <v>-118</v>
      </c>
      <c r="E135" s="21">
        <v>20979</v>
      </c>
      <c r="F135" s="21">
        <v>-160</v>
      </c>
      <c r="G135" s="21">
        <v>15347</v>
      </c>
      <c r="H135" s="21">
        <v>-1733</v>
      </c>
      <c r="I135" s="21">
        <v>20393</v>
      </c>
      <c r="J135" s="21">
        <v>-602</v>
      </c>
      <c r="K135" s="21">
        <v>2412</v>
      </c>
      <c r="L135" s="21">
        <v>-83</v>
      </c>
      <c r="M135" s="21">
        <v>24684</v>
      </c>
      <c r="N135" s="21">
        <v>-423</v>
      </c>
      <c r="O135" s="21">
        <v>5284</v>
      </c>
      <c r="P135" s="21">
        <v>6293</v>
      </c>
      <c r="Q135" s="21">
        <v>15675</v>
      </c>
      <c r="R135" s="21">
        <v>6766</v>
      </c>
      <c r="S135" s="21">
        <v>11236</v>
      </c>
      <c r="T135" s="21">
        <v>55050</v>
      </c>
      <c r="U135" s="21">
        <v>26030</v>
      </c>
      <c r="V135" s="21">
        <v>64722</v>
      </c>
      <c r="W135" s="21">
        <v>31052</v>
      </c>
      <c r="X135" s="21">
        <v>127377</v>
      </c>
      <c r="Y135" s="21">
        <v>62303</v>
      </c>
      <c r="Z135" s="21">
        <v>67767</v>
      </c>
      <c r="AA135" s="21">
        <v>12358</v>
      </c>
      <c r="AB135" s="21">
        <v>76130</v>
      </c>
      <c r="AC135" s="21">
        <v>9167</v>
      </c>
      <c r="AD135" s="21">
        <v>17804</v>
      </c>
      <c r="AE135" s="21">
        <v>665</v>
      </c>
      <c r="AF135" s="21">
        <v>18267</v>
      </c>
      <c r="AG135" s="21">
        <v>968</v>
      </c>
      <c r="AH135" s="21">
        <v>37710</v>
      </c>
      <c r="AI135" s="21">
        <v>127</v>
      </c>
      <c r="AJ135" s="21">
        <v>60631</v>
      </c>
      <c r="AK135" s="21">
        <v>0</v>
      </c>
      <c r="AL135" s="21">
        <v>16494</v>
      </c>
      <c r="AM135" s="21">
        <v>-28</v>
      </c>
      <c r="AN135" s="21">
        <v>50459</v>
      </c>
      <c r="AO135" s="21">
        <v>148</v>
      </c>
    </row>
    <row r="136" spans="1:41">
      <c r="A136" s="20">
        <v>45019.4865290509</v>
      </c>
      <c r="B136" s="21">
        <v>-18</v>
      </c>
      <c r="C136" s="21">
        <v>-4438</v>
      </c>
      <c r="D136" s="21">
        <v>-118</v>
      </c>
      <c r="E136" s="21">
        <v>20979</v>
      </c>
      <c r="F136" s="21">
        <v>-160</v>
      </c>
      <c r="G136" s="21">
        <v>15347</v>
      </c>
      <c r="H136" s="21">
        <v>-1791</v>
      </c>
      <c r="I136" s="21">
        <v>20470</v>
      </c>
      <c r="J136" s="21">
        <v>-611</v>
      </c>
      <c r="K136" s="21">
        <v>2412</v>
      </c>
      <c r="L136" s="21">
        <v>-83</v>
      </c>
      <c r="M136" s="21">
        <v>24965</v>
      </c>
      <c r="N136" s="21">
        <v>-423</v>
      </c>
      <c r="O136" s="21">
        <v>5284</v>
      </c>
      <c r="P136" s="21">
        <v>6099</v>
      </c>
      <c r="Q136" s="21">
        <v>16094</v>
      </c>
      <c r="R136" s="21">
        <v>6766</v>
      </c>
      <c r="S136" s="21">
        <v>9590</v>
      </c>
      <c r="T136" s="21">
        <v>56084</v>
      </c>
      <c r="U136" s="21">
        <v>26439</v>
      </c>
      <c r="V136" s="21">
        <v>70156</v>
      </c>
      <c r="W136" s="21">
        <v>30832</v>
      </c>
      <c r="X136" s="21">
        <v>128703</v>
      </c>
      <c r="Y136" s="21">
        <v>59728</v>
      </c>
      <c r="Z136" s="21">
        <v>62550</v>
      </c>
      <c r="AA136" s="21">
        <v>12208</v>
      </c>
      <c r="AB136" s="21">
        <v>77631</v>
      </c>
      <c r="AC136" s="21">
        <v>9250</v>
      </c>
      <c r="AD136" s="21">
        <v>17804</v>
      </c>
      <c r="AE136" s="21">
        <v>665</v>
      </c>
      <c r="AF136" s="21">
        <v>16042</v>
      </c>
      <c r="AG136" s="21">
        <v>998</v>
      </c>
      <c r="AH136" s="21">
        <v>37710</v>
      </c>
      <c r="AI136" s="21">
        <v>127</v>
      </c>
      <c r="AJ136" s="21">
        <v>62209</v>
      </c>
      <c r="AK136" s="21">
        <v>0</v>
      </c>
      <c r="AL136" s="21">
        <v>16494</v>
      </c>
      <c r="AM136" s="21">
        <v>-28</v>
      </c>
      <c r="AN136" s="21">
        <v>51182</v>
      </c>
      <c r="AO136" s="21">
        <v>152</v>
      </c>
    </row>
    <row r="137" spans="1:41">
      <c r="A137" s="20">
        <v>45019.4871672454</v>
      </c>
      <c r="B137" s="21">
        <v>-18</v>
      </c>
      <c r="C137" s="21">
        <v>-4414</v>
      </c>
      <c r="D137" s="21">
        <v>-119</v>
      </c>
      <c r="E137" s="21">
        <v>21628</v>
      </c>
      <c r="F137" s="21">
        <v>-160</v>
      </c>
      <c r="G137" s="21">
        <v>14428</v>
      </c>
      <c r="H137" s="21">
        <v>-1924</v>
      </c>
      <c r="I137" s="21">
        <v>20123</v>
      </c>
      <c r="J137" s="21">
        <v>-603</v>
      </c>
      <c r="K137" s="21">
        <v>2662</v>
      </c>
      <c r="L137" s="21">
        <v>-602</v>
      </c>
      <c r="M137" s="21">
        <v>25156</v>
      </c>
      <c r="N137" s="21">
        <v>-452</v>
      </c>
      <c r="O137" s="21">
        <v>4834</v>
      </c>
      <c r="P137" s="21">
        <v>5538</v>
      </c>
      <c r="Q137" s="21">
        <v>15082</v>
      </c>
      <c r="R137" s="21">
        <v>6946</v>
      </c>
      <c r="S137" s="21">
        <v>8104</v>
      </c>
      <c r="T137" s="21">
        <v>55247</v>
      </c>
      <c r="U137" s="21">
        <v>23505</v>
      </c>
      <c r="V137" s="21">
        <v>69315</v>
      </c>
      <c r="W137" s="21">
        <v>29840</v>
      </c>
      <c r="X137" s="21">
        <v>128326</v>
      </c>
      <c r="Y137" s="21">
        <v>58105</v>
      </c>
      <c r="Z137" s="21">
        <v>62512</v>
      </c>
      <c r="AA137" s="21">
        <v>11200</v>
      </c>
      <c r="AB137" s="21">
        <v>79449</v>
      </c>
      <c r="AC137" s="21">
        <v>8998</v>
      </c>
      <c r="AD137" s="21">
        <v>17993</v>
      </c>
      <c r="AE137" s="21">
        <v>562</v>
      </c>
      <c r="AF137" s="21">
        <v>15924</v>
      </c>
      <c r="AG137" s="21">
        <v>985</v>
      </c>
      <c r="AH137" s="21">
        <v>37749</v>
      </c>
      <c r="AI137" s="21">
        <v>102</v>
      </c>
      <c r="AJ137" s="21">
        <v>61612</v>
      </c>
      <c r="AK137" s="21">
        <v>2</v>
      </c>
      <c r="AL137" s="21">
        <v>16616</v>
      </c>
      <c r="AM137" s="21">
        <v>-34</v>
      </c>
      <c r="AN137" s="21">
        <v>51860</v>
      </c>
      <c r="AO137" s="21">
        <v>152</v>
      </c>
    </row>
    <row r="138" spans="1:41">
      <c r="A138" s="20">
        <v>45019.4878909722</v>
      </c>
      <c r="B138" s="21">
        <v>-18</v>
      </c>
      <c r="C138" s="21">
        <v>-4414</v>
      </c>
      <c r="D138" s="21">
        <v>-119</v>
      </c>
      <c r="E138" s="21">
        <v>21628</v>
      </c>
      <c r="F138" s="21">
        <v>-160</v>
      </c>
      <c r="G138" s="21">
        <v>14428</v>
      </c>
      <c r="H138" s="21">
        <v>-1924</v>
      </c>
      <c r="I138" s="21">
        <v>20123</v>
      </c>
      <c r="J138" s="21">
        <v>-603</v>
      </c>
      <c r="K138" s="21">
        <v>2662</v>
      </c>
      <c r="L138" s="21">
        <v>-602</v>
      </c>
      <c r="M138" s="21">
        <v>25156</v>
      </c>
      <c r="N138" s="21">
        <v>-452</v>
      </c>
      <c r="O138" s="21">
        <v>4834</v>
      </c>
      <c r="P138" s="21">
        <v>5538</v>
      </c>
      <c r="Q138" s="21">
        <v>15082</v>
      </c>
      <c r="R138" s="21">
        <v>6946</v>
      </c>
      <c r="S138" s="21">
        <v>8104</v>
      </c>
      <c r="T138" s="21">
        <v>55247</v>
      </c>
      <c r="U138" s="21">
        <v>23505</v>
      </c>
      <c r="V138" s="21">
        <v>69315</v>
      </c>
      <c r="W138" s="21">
        <v>29840</v>
      </c>
      <c r="X138" s="21">
        <v>128326</v>
      </c>
      <c r="Y138" s="21">
        <v>58105</v>
      </c>
      <c r="Z138" s="21">
        <v>62512</v>
      </c>
      <c r="AA138" s="21">
        <v>11200</v>
      </c>
      <c r="AB138" s="21">
        <v>79449</v>
      </c>
      <c r="AC138" s="21">
        <v>8998</v>
      </c>
      <c r="AD138" s="21">
        <v>17993</v>
      </c>
      <c r="AE138" s="21">
        <v>562</v>
      </c>
      <c r="AF138" s="21">
        <v>15924</v>
      </c>
      <c r="AG138" s="21">
        <v>985</v>
      </c>
      <c r="AH138" s="21">
        <v>37749</v>
      </c>
      <c r="AI138" s="21">
        <v>102</v>
      </c>
      <c r="AJ138" s="21">
        <v>61612</v>
      </c>
      <c r="AK138" s="21">
        <v>2</v>
      </c>
      <c r="AL138" s="21">
        <v>16616</v>
      </c>
      <c r="AM138" s="21">
        <v>-34</v>
      </c>
      <c r="AN138" s="21">
        <v>51860</v>
      </c>
      <c r="AO138" s="21">
        <v>152</v>
      </c>
    </row>
    <row r="139" spans="1:41">
      <c r="A139" s="20">
        <v>45019.4886568287</v>
      </c>
      <c r="B139" s="21">
        <v>-18</v>
      </c>
      <c r="C139" s="21">
        <v>-4414</v>
      </c>
      <c r="D139" s="21">
        <v>-119</v>
      </c>
      <c r="E139" s="21">
        <v>21628</v>
      </c>
      <c r="F139" s="21">
        <v>-159</v>
      </c>
      <c r="G139" s="21">
        <v>14428</v>
      </c>
      <c r="H139" s="21">
        <v>-1924</v>
      </c>
      <c r="I139" s="21">
        <v>20123</v>
      </c>
      <c r="J139" s="21">
        <v>-603</v>
      </c>
      <c r="K139" s="21">
        <v>2662</v>
      </c>
      <c r="L139" s="21">
        <v>-602</v>
      </c>
      <c r="M139" s="21">
        <v>25156</v>
      </c>
      <c r="N139" s="21">
        <v>-452</v>
      </c>
      <c r="O139" s="21">
        <v>4834</v>
      </c>
      <c r="P139" s="21">
        <v>5538</v>
      </c>
      <c r="Q139" s="21">
        <v>15082</v>
      </c>
      <c r="R139" s="21">
        <v>6946</v>
      </c>
      <c r="S139" s="21">
        <v>8104</v>
      </c>
      <c r="T139" s="21">
        <v>55247</v>
      </c>
      <c r="U139" s="21">
        <v>23505</v>
      </c>
      <c r="V139" s="21">
        <v>69315</v>
      </c>
      <c r="W139" s="21">
        <v>29840</v>
      </c>
      <c r="X139" s="21">
        <v>128326</v>
      </c>
      <c r="Y139" s="21">
        <v>58105</v>
      </c>
      <c r="Z139" s="21">
        <v>62512</v>
      </c>
      <c r="AA139" s="21">
        <v>11200</v>
      </c>
      <c r="AB139" s="21">
        <v>79449</v>
      </c>
      <c r="AC139" s="21">
        <v>8998</v>
      </c>
      <c r="AD139" s="21">
        <v>17993</v>
      </c>
      <c r="AE139" s="21">
        <v>562</v>
      </c>
      <c r="AF139" s="21">
        <v>15924</v>
      </c>
      <c r="AG139" s="21">
        <v>985</v>
      </c>
      <c r="AH139" s="21">
        <v>37749</v>
      </c>
      <c r="AI139" s="21">
        <v>102</v>
      </c>
      <c r="AJ139" s="21">
        <v>61612</v>
      </c>
      <c r="AK139" s="21">
        <v>2</v>
      </c>
      <c r="AL139" s="21">
        <v>16616</v>
      </c>
      <c r="AM139" s="21">
        <v>-34</v>
      </c>
      <c r="AN139" s="21">
        <v>51860</v>
      </c>
      <c r="AO139" s="21">
        <v>147</v>
      </c>
    </row>
    <row r="140" spans="1:41">
      <c r="A140" s="20">
        <v>45019.4892949074</v>
      </c>
      <c r="B140" s="21">
        <v>-18</v>
      </c>
      <c r="C140" s="21">
        <v>-4414</v>
      </c>
      <c r="D140" s="21">
        <v>-119</v>
      </c>
      <c r="E140" s="21">
        <v>21628</v>
      </c>
      <c r="F140" s="21">
        <v>-159</v>
      </c>
      <c r="G140" s="21">
        <v>14428</v>
      </c>
      <c r="H140" s="21">
        <v>-1924</v>
      </c>
      <c r="I140" s="21">
        <v>20123</v>
      </c>
      <c r="J140" s="21">
        <v>-603</v>
      </c>
      <c r="K140" s="21">
        <v>2662</v>
      </c>
      <c r="L140" s="21">
        <v>-602</v>
      </c>
      <c r="M140" s="21">
        <v>25156</v>
      </c>
      <c r="N140" s="21">
        <v>-452</v>
      </c>
      <c r="O140" s="21">
        <v>4834</v>
      </c>
      <c r="P140" s="21">
        <v>5538</v>
      </c>
      <c r="Q140" s="21">
        <v>15082</v>
      </c>
      <c r="R140" s="21">
        <v>6946</v>
      </c>
      <c r="S140" s="21">
        <v>8104</v>
      </c>
      <c r="T140" s="21">
        <v>55247</v>
      </c>
      <c r="U140" s="21">
        <v>23505</v>
      </c>
      <c r="V140" s="21">
        <v>69315</v>
      </c>
      <c r="W140" s="21">
        <v>29840</v>
      </c>
      <c r="X140" s="21">
        <v>128326</v>
      </c>
      <c r="Y140" s="21">
        <v>58105</v>
      </c>
      <c r="Z140" s="21">
        <v>62512</v>
      </c>
      <c r="AA140" s="21">
        <v>11200</v>
      </c>
      <c r="AB140" s="21">
        <v>79449</v>
      </c>
      <c r="AC140" s="21">
        <v>8998</v>
      </c>
      <c r="AD140" s="21">
        <v>17993</v>
      </c>
      <c r="AE140" s="21">
        <v>562</v>
      </c>
      <c r="AF140" s="21">
        <v>15924</v>
      </c>
      <c r="AG140" s="21">
        <v>985</v>
      </c>
      <c r="AH140" s="21">
        <v>37749</v>
      </c>
      <c r="AI140" s="21">
        <v>102</v>
      </c>
      <c r="AJ140" s="21">
        <v>61612</v>
      </c>
      <c r="AK140" s="21">
        <v>2</v>
      </c>
      <c r="AL140" s="21">
        <v>16616</v>
      </c>
      <c r="AM140" s="21">
        <v>-34</v>
      </c>
      <c r="AN140" s="21">
        <v>51860</v>
      </c>
      <c r="AO140" s="21">
        <v>147</v>
      </c>
    </row>
    <row r="141" spans="1:41">
      <c r="A141" s="20">
        <v>45019.4900783565</v>
      </c>
      <c r="B141" s="21">
        <v>-17</v>
      </c>
      <c r="C141" s="21">
        <v>-5186</v>
      </c>
      <c r="D141" s="21">
        <v>-113</v>
      </c>
      <c r="E141" s="21">
        <v>21532</v>
      </c>
      <c r="F141" s="21">
        <v>-159</v>
      </c>
      <c r="G141" s="21">
        <v>13592</v>
      </c>
      <c r="H141" s="21">
        <v>-1973</v>
      </c>
      <c r="I141" s="21">
        <v>19733</v>
      </c>
      <c r="J141" s="21">
        <v>-606</v>
      </c>
      <c r="K141" s="21">
        <v>2935</v>
      </c>
      <c r="L141" s="21">
        <v>-605</v>
      </c>
      <c r="M141" s="21">
        <v>25749</v>
      </c>
      <c r="N141" s="21">
        <v>-491</v>
      </c>
      <c r="O141" s="21">
        <v>4806</v>
      </c>
      <c r="P141" s="21">
        <v>5573</v>
      </c>
      <c r="Q141" s="21">
        <v>13827</v>
      </c>
      <c r="R141" s="21">
        <v>7041</v>
      </c>
      <c r="S141" s="21">
        <v>7032</v>
      </c>
      <c r="T141" s="21">
        <v>56736</v>
      </c>
      <c r="U141" s="21">
        <v>21224</v>
      </c>
      <c r="V141" s="21">
        <v>70264</v>
      </c>
      <c r="W141" s="21">
        <v>30214</v>
      </c>
      <c r="X141" s="21">
        <v>128323</v>
      </c>
      <c r="Y141" s="21">
        <v>57891</v>
      </c>
      <c r="Z141" s="21">
        <v>62417</v>
      </c>
      <c r="AA141" s="21">
        <v>11046</v>
      </c>
      <c r="AB141" s="21">
        <v>78490</v>
      </c>
      <c r="AC141" s="21">
        <v>8352</v>
      </c>
      <c r="AD141" s="21">
        <v>18238</v>
      </c>
      <c r="AE141" s="21">
        <v>439</v>
      </c>
      <c r="AF141" s="21">
        <v>16109</v>
      </c>
      <c r="AG141" s="21">
        <v>1038</v>
      </c>
      <c r="AH141" s="21">
        <v>38362</v>
      </c>
      <c r="AI141" s="21">
        <v>93</v>
      </c>
      <c r="AJ141" s="21">
        <v>61925</v>
      </c>
      <c r="AK141" s="21">
        <v>-16</v>
      </c>
      <c r="AL141" s="21">
        <v>16915</v>
      </c>
      <c r="AM141" s="21">
        <v>-34</v>
      </c>
      <c r="AN141" s="21">
        <v>51432</v>
      </c>
      <c r="AO141" s="21">
        <v>146</v>
      </c>
    </row>
    <row r="142" spans="1:41">
      <c r="A142" s="20">
        <v>45019.4907314815</v>
      </c>
      <c r="B142" s="21">
        <v>-17</v>
      </c>
      <c r="C142" s="21">
        <v>-5186</v>
      </c>
      <c r="D142" s="21">
        <v>-113</v>
      </c>
      <c r="E142" s="21">
        <v>21532</v>
      </c>
      <c r="F142" s="21">
        <v>-159</v>
      </c>
      <c r="G142" s="21">
        <v>13592</v>
      </c>
      <c r="H142" s="21">
        <v>-1973</v>
      </c>
      <c r="I142" s="21">
        <v>19733</v>
      </c>
      <c r="J142" s="21">
        <v>-606</v>
      </c>
      <c r="K142" s="21">
        <v>2935</v>
      </c>
      <c r="L142" s="21">
        <v>-605</v>
      </c>
      <c r="M142" s="21">
        <v>25749</v>
      </c>
      <c r="N142" s="21">
        <v>-491</v>
      </c>
      <c r="O142" s="21">
        <v>4806</v>
      </c>
      <c r="P142" s="21">
        <v>5573</v>
      </c>
      <c r="Q142" s="21">
        <v>13827</v>
      </c>
      <c r="R142" s="21">
        <v>7041</v>
      </c>
      <c r="S142" s="21">
        <v>7032</v>
      </c>
      <c r="T142" s="21">
        <v>56736</v>
      </c>
      <c r="U142" s="21">
        <v>21224</v>
      </c>
      <c r="V142" s="21">
        <v>70264</v>
      </c>
      <c r="W142" s="21">
        <v>30214</v>
      </c>
      <c r="X142" s="21">
        <v>128323</v>
      </c>
      <c r="Y142" s="21">
        <v>57891</v>
      </c>
      <c r="Z142" s="21">
        <v>62417</v>
      </c>
      <c r="AA142" s="21">
        <v>11046</v>
      </c>
      <c r="AB142" s="21">
        <v>78490</v>
      </c>
      <c r="AC142" s="21">
        <v>8352</v>
      </c>
      <c r="AD142" s="21">
        <v>18238</v>
      </c>
      <c r="AE142" s="21">
        <v>439</v>
      </c>
      <c r="AF142" s="21">
        <v>16109</v>
      </c>
      <c r="AG142" s="21">
        <v>1038</v>
      </c>
      <c r="AH142" s="21">
        <v>38362</v>
      </c>
      <c r="AI142" s="21">
        <v>93</v>
      </c>
      <c r="AJ142" s="21">
        <v>61925</v>
      </c>
      <c r="AK142" s="21">
        <v>-16</v>
      </c>
      <c r="AL142" s="21">
        <v>16915</v>
      </c>
      <c r="AM142" s="21">
        <v>-34</v>
      </c>
      <c r="AN142" s="21">
        <v>51432</v>
      </c>
      <c r="AO142" s="21">
        <v>146</v>
      </c>
    </row>
    <row r="143" spans="1:41">
      <c r="A143" s="20">
        <v>45019.4914064815</v>
      </c>
      <c r="B143" s="21">
        <v>-17</v>
      </c>
      <c r="C143" s="21">
        <v>-5220</v>
      </c>
      <c r="D143" s="21">
        <v>-113</v>
      </c>
      <c r="E143" s="21">
        <v>22128</v>
      </c>
      <c r="F143" s="21">
        <v>-159</v>
      </c>
      <c r="G143" s="21">
        <v>13574</v>
      </c>
      <c r="H143" s="21">
        <v>-2052</v>
      </c>
      <c r="I143" s="21">
        <v>19162</v>
      </c>
      <c r="J143" s="21">
        <v>-626</v>
      </c>
      <c r="K143" s="21">
        <v>3135</v>
      </c>
      <c r="L143" s="21">
        <v>-510</v>
      </c>
      <c r="M143" s="21">
        <v>25741</v>
      </c>
      <c r="N143" s="21">
        <v>-310</v>
      </c>
      <c r="O143" s="21">
        <v>4849</v>
      </c>
      <c r="P143" s="21">
        <v>6166</v>
      </c>
      <c r="Q143" s="21">
        <v>13984</v>
      </c>
      <c r="R143" s="21">
        <v>7205</v>
      </c>
      <c r="S143" s="21">
        <v>7850</v>
      </c>
      <c r="T143" s="21">
        <v>56861</v>
      </c>
      <c r="U143" s="21">
        <v>22274</v>
      </c>
      <c r="V143" s="21">
        <v>69921</v>
      </c>
      <c r="W143" s="21">
        <v>30839</v>
      </c>
      <c r="X143" s="21">
        <v>127730</v>
      </c>
      <c r="Y143" s="21">
        <v>58220</v>
      </c>
      <c r="Z143" s="21">
        <v>62490</v>
      </c>
      <c r="AA143" s="21">
        <v>11163</v>
      </c>
      <c r="AB143" s="21">
        <v>77978</v>
      </c>
      <c r="AC143" s="21">
        <v>8127</v>
      </c>
      <c r="AD143" s="21">
        <v>18463</v>
      </c>
      <c r="AE143" s="21">
        <v>571</v>
      </c>
      <c r="AF143" s="21">
        <v>16045</v>
      </c>
      <c r="AG143" s="21">
        <v>849</v>
      </c>
      <c r="AH143" s="21">
        <v>38660</v>
      </c>
      <c r="AI143" s="21">
        <v>85</v>
      </c>
      <c r="AJ143" s="21">
        <v>60961</v>
      </c>
      <c r="AK143" s="21">
        <v>-16</v>
      </c>
      <c r="AL143" s="21">
        <v>17054</v>
      </c>
      <c r="AM143" s="21">
        <v>-34</v>
      </c>
      <c r="AN143" s="21">
        <v>52460</v>
      </c>
      <c r="AO143" s="21">
        <v>146</v>
      </c>
    </row>
    <row r="144" spans="1:41">
      <c r="A144" s="20">
        <v>45019.4922195602</v>
      </c>
      <c r="B144" s="21">
        <v>-18</v>
      </c>
      <c r="C144" s="21">
        <v>-5255</v>
      </c>
      <c r="D144" s="21">
        <v>-119</v>
      </c>
      <c r="E144" s="21">
        <v>22502</v>
      </c>
      <c r="F144" s="21">
        <v>-159</v>
      </c>
      <c r="G144" s="21">
        <v>13349</v>
      </c>
      <c r="H144" s="21">
        <v>-2064</v>
      </c>
      <c r="I144" s="21">
        <v>19200</v>
      </c>
      <c r="J144" s="21">
        <v>-664</v>
      </c>
      <c r="K144" s="21">
        <v>3095</v>
      </c>
      <c r="L144" s="21">
        <v>-507</v>
      </c>
      <c r="M144" s="21">
        <v>24141</v>
      </c>
      <c r="N144" s="21">
        <v>-493</v>
      </c>
      <c r="O144" s="21">
        <v>4407</v>
      </c>
      <c r="P144" s="21">
        <v>5240</v>
      </c>
      <c r="Q144" s="21">
        <v>13962</v>
      </c>
      <c r="R144" s="21">
        <v>7329</v>
      </c>
      <c r="S144" s="21">
        <v>7296</v>
      </c>
      <c r="T144" s="21">
        <v>58271</v>
      </c>
      <c r="U144" s="21">
        <v>19187</v>
      </c>
      <c r="V144" s="21">
        <v>71632</v>
      </c>
      <c r="W144" s="21">
        <v>29931</v>
      </c>
      <c r="X144" s="21">
        <v>127751</v>
      </c>
      <c r="Y144" s="21">
        <v>57268</v>
      </c>
      <c r="Z144" s="21">
        <v>62348</v>
      </c>
      <c r="AA144" s="21">
        <v>11105</v>
      </c>
      <c r="AB144" s="21">
        <v>78717</v>
      </c>
      <c r="AC144" s="21">
        <v>7723</v>
      </c>
      <c r="AD144" s="21">
        <v>19175</v>
      </c>
      <c r="AE144" s="21">
        <v>439</v>
      </c>
      <c r="AF144" s="21">
        <v>16284</v>
      </c>
      <c r="AG144" s="21">
        <v>912</v>
      </c>
      <c r="AH144" s="21">
        <v>38882</v>
      </c>
      <c r="AI144" s="21">
        <v>68</v>
      </c>
      <c r="AJ144" s="21">
        <v>60743</v>
      </c>
      <c r="AK144" s="21">
        <v>7</v>
      </c>
      <c r="AL144" s="21">
        <v>16552</v>
      </c>
      <c r="AM144" s="21">
        <v>-34</v>
      </c>
      <c r="AN144" s="21">
        <v>51810</v>
      </c>
      <c r="AO144" s="21">
        <v>147</v>
      </c>
    </row>
    <row r="145" spans="1:41">
      <c r="A145" s="20">
        <v>45019.4928592593</v>
      </c>
      <c r="B145" s="21">
        <v>-18</v>
      </c>
      <c r="C145" s="21">
        <v>-5255</v>
      </c>
      <c r="D145" s="21">
        <v>-119</v>
      </c>
      <c r="E145" s="21">
        <v>22502</v>
      </c>
      <c r="F145" s="21">
        <v>-159</v>
      </c>
      <c r="G145" s="21">
        <v>13349</v>
      </c>
      <c r="H145" s="21">
        <v>-2064</v>
      </c>
      <c r="I145" s="21">
        <v>19200</v>
      </c>
      <c r="J145" s="21">
        <v>-664</v>
      </c>
      <c r="K145" s="21">
        <v>3095</v>
      </c>
      <c r="L145" s="21">
        <v>-507</v>
      </c>
      <c r="M145" s="21">
        <v>24141</v>
      </c>
      <c r="N145" s="21">
        <v>-493</v>
      </c>
      <c r="O145" s="21">
        <v>4407</v>
      </c>
      <c r="P145" s="21">
        <v>5240</v>
      </c>
      <c r="Q145" s="21">
        <v>13962</v>
      </c>
      <c r="R145" s="21">
        <v>7329</v>
      </c>
      <c r="S145" s="21">
        <v>7296</v>
      </c>
      <c r="T145" s="21">
        <v>58271</v>
      </c>
      <c r="U145" s="21">
        <v>19187</v>
      </c>
      <c r="V145" s="21">
        <v>71632</v>
      </c>
      <c r="W145" s="21">
        <v>29931</v>
      </c>
      <c r="X145" s="21">
        <v>127751</v>
      </c>
      <c r="Y145" s="21">
        <v>57268</v>
      </c>
      <c r="Z145" s="21">
        <v>62348</v>
      </c>
      <c r="AA145" s="21">
        <v>11105</v>
      </c>
      <c r="AB145" s="21">
        <v>78717</v>
      </c>
      <c r="AC145" s="21">
        <v>7723</v>
      </c>
      <c r="AD145" s="21">
        <v>19175</v>
      </c>
      <c r="AE145" s="21">
        <v>439</v>
      </c>
      <c r="AF145" s="21">
        <v>16284</v>
      </c>
      <c r="AG145" s="21">
        <v>912</v>
      </c>
      <c r="AH145" s="21">
        <v>38882</v>
      </c>
      <c r="AI145" s="21">
        <v>68</v>
      </c>
      <c r="AJ145" s="21">
        <v>60743</v>
      </c>
      <c r="AK145" s="21">
        <v>7</v>
      </c>
      <c r="AL145" s="21">
        <v>16552</v>
      </c>
      <c r="AM145" s="21">
        <v>-34</v>
      </c>
      <c r="AN145" s="21">
        <v>51810</v>
      </c>
      <c r="AO145" s="21">
        <v>147</v>
      </c>
    </row>
    <row r="146" spans="1:41">
      <c r="A146" s="20">
        <v>45019.4936021991</v>
      </c>
      <c r="B146" s="21">
        <v>-18</v>
      </c>
      <c r="C146" s="21">
        <v>-5255</v>
      </c>
      <c r="D146" s="21">
        <v>-119</v>
      </c>
      <c r="E146" s="21">
        <v>22502</v>
      </c>
      <c r="F146" s="21">
        <v>-159</v>
      </c>
      <c r="G146" s="21">
        <v>13349</v>
      </c>
      <c r="H146" s="21">
        <v>-2064</v>
      </c>
      <c r="I146" s="21">
        <v>19200</v>
      </c>
      <c r="J146" s="21">
        <v>-664</v>
      </c>
      <c r="K146" s="21">
        <v>3095</v>
      </c>
      <c r="L146" s="21">
        <v>-507</v>
      </c>
      <c r="M146" s="21">
        <v>24141</v>
      </c>
      <c r="N146" s="21">
        <v>-493</v>
      </c>
      <c r="O146" s="21">
        <v>4407</v>
      </c>
      <c r="P146" s="21">
        <v>5240</v>
      </c>
      <c r="Q146" s="21">
        <v>13962</v>
      </c>
      <c r="R146" s="21">
        <v>7329</v>
      </c>
      <c r="S146" s="21">
        <v>7296</v>
      </c>
      <c r="T146" s="21">
        <v>58271</v>
      </c>
      <c r="U146" s="21">
        <v>19187</v>
      </c>
      <c r="V146" s="21">
        <v>71632</v>
      </c>
      <c r="W146" s="21">
        <v>29931</v>
      </c>
      <c r="X146" s="21">
        <v>127751</v>
      </c>
      <c r="Y146" s="21">
        <v>57268</v>
      </c>
      <c r="Z146" s="21">
        <v>62348</v>
      </c>
      <c r="AA146" s="21">
        <v>11105</v>
      </c>
      <c r="AB146" s="21">
        <v>78717</v>
      </c>
      <c r="AC146" s="21">
        <v>7723</v>
      </c>
      <c r="AD146" s="21">
        <v>19175</v>
      </c>
      <c r="AE146" s="21">
        <v>439</v>
      </c>
      <c r="AF146" s="21">
        <v>16284</v>
      </c>
      <c r="AG146" s="21">
        <v>912</v>
      </c>
      <c r="AH146" s="21">
        <v>38882</v>
      </c>
      <c r="AI146" s="21">
        <v>68</v>
      </c>
      <c r="AJ146" s="21">
        <v>60743</v>
      </c>
      <c r="AK146" s="21">
        <v>7</v>
      </c>
      <c r="AL146" s="21">
        <v>16552</v>
      </c>
      <c r="AM146" s="21">
        <v>-34</v>
      </c>
      <c r="AN146" s="21">
        <v>51810</v>
      </c>
      <c r="AO146" s="21">
        <v>147</v>
      </c>
    </row>
    <row r="147" spans="1:41">
      <c r="A147" s="20">
        <v>45019.4943512731</v>
      </c>
      <c r="B147" s="21">
        <v>-18</v>
      </c>
      <c r="C147" s="21">
        <v>-5255</v>
      </c>
      <c r="D147" s="21">
        <v>-119</v>
      </c>
      <c r="E147" s="21">
        <v>22502</v>
      </c>
      <c r="F147" s="21">
        <v>-162</v>
      </c>
      <c r="G147" s="21">
        <v>13349</v>
      </c>
      <c r="H147" s="21">
        <v>-2064</v>
      </c>
      <c r="I147" s="21">
        <v>19200</v>
      </c>
      <c r="J147" s="21">
        <v>-664</v>
      </c>
      <c r="K147" s="21">
        <v>3095</v>
      </c>
      <c r="L147" s="21">
        <v>-507</v>
      </c>
      <c r="M147" s="21">
        <v>24141</v>
      </c>
      <c r="N147" s="21">
        <v>-493</v>
      </c>
      <c r="O147" s="21">
        <v>4407</v>
      </c>
      <c r="P147" s="21">
        <v>5240</v>
      </c>
      <c r="Q147" s="21">
        <v>13962</v>
      </c>
      <c r="R147" s="21">
        <v>7329</v>
      </c>
      <c r="S147" s="21">
        <v>7296</v>
      </c>
      <c r="T147" s="21">
        <v>58271</v>
      </c>
      <c r="U147" s="21">
        <v>19187</v>
      </c>
      <c r="V147" s="21">
        <v>71632</v>
      </c>
      <c r="W147" s="21">
        <v>29931</v>
      </c>
      <c r="X147" s="21">
        <v>127751</v>
      </c>
      <c r="Y147" s="21">
        <v>57268</v>
      </c>
      <c r="Z147" s="21">
        <v>62348</v>
      </c>
      <c r="AA147" s="21">
        <v>11105</v>
      </c>
      <c r="AB147" s="21">
        <v>78717</v>
      </c>
      <c r="AC147" s="21">
        <v>7723</v>
      </c>
      <c r="AD147" s="21">
        <v>19175</v>
      </c>
      <c r="AE147" s="21">
        <v>439</v>
      </c>
      <c r="AF147" s="21">
        <v>16284</v>
      </c>
      <c r="AG147" s="21">
        <v>912</v>
      </c>
      <c r="AH147" s="21">
        <v>38882</v>
      </c>
      <c r="AI147" s="21">
        <v>68</v>
      </c>
      <c r="AJ147" s="21">
        <v>60743</v>
      </c>
      <c r="AK147" s="21">
        <v>7</v>
      </c>
      <c r="AL147" s="21">
        <v>16552</v>
      </c>
      <c r="AM147" s="21">
        <v>-34</v>
      </c>
      <c r="AN147" s="21">
        <v>51810</v>
      </c>
      <c r="AO147" s="21">
        <v>147</v>
      </c>
    </row>
    <row r="148" spans="1:41">
      <c r="A148" s="20">
        <v>45019.4949739583</v>
      </c>
      <c r="B148" s="21">
        <v>-18</v>
      </c>
      <c r="C148" s="21">
        <v>-5255</v>
      </c>
      <c r="D148" s="21">
        <v>-119</v>
      </c>
      <c r="E148" s="21">
        <v>22502</v>
      </c>
      <c r="F148" s="21">
        <v>-162</v>
      </c>
      <c r="G148" s="21">
        <v>13349</v>
      </c>
      <c r="H148" s="21">
        <v>-2064</v>
      </c>
      <c r="I148" s="21">
        <v>19200</v>
      </c>
      <c r="J148" s="21">
        <v>-664</v>
      </c>
      <c r="K148" s="21">
        <v>3095</v>
      </c>
      <c r="L148" s="21">
        <v>-507</v>
      </c>
      <c r="M148" s="21">
        <v>24141</v>
      </c>
      <c r="N148" s="21">
        <v>-493</v>
      </c>
      <c r="O148" s="21">
        <v>4407</v>
      </c>
      <c r="P148" s="21">
        <v>5240</v>
      </c>
      <c r="Q148" s="21">
        <v>13962</v>
      </c>
      <c r="R148" s="21">
        <v>7329</v>
      </c>
      <c r="S148" s="21">
        <v>7296</v>
      </c>
      <c r="T148" s="21">
        <v>58271</v>
      </c>
      <c r="U148" s="21">
        <v>19187</v>
      </c>
      <c r="V148" s="21">
        <v>71632</v>
      </c>
      <c r="W148" s="21">
        <v>29931</v>
      </c>
      <c r="X148" s="21">
        <v>127751</v>
      </c>
      <c r="Y148" s="21">
        <v>57268</v>
      </c>
      <c r="Z148" s="21">
        <v>62348</v>
      </c>
      <c r="AA148" s="21">
        <v>11105</v>
      </c>
      <c r="AB148" s="21">
        <v>78717</v>
      </c>
      <c r="AC148" s="21">
        <v>7723</v>
      </c>
      <c r="AD148" s="21">
        <v>19175</v>
      </c>
      <c r="AE148" s="21">
        <v>439</v>
      </c>
      <c r="AF148" s="21">
        <v>16284</v>
      </c>
      <c r="AG148" s="21">
        <v>942</v>
      </c>
      <c r="AH148" s="21">
        <v>38882</v>
      </c>
      <c r="AI148" s="21">
        <v>68</v>
      </c>
      <c r="AJ148" s="21">
        <v>60743</v>
      </c>
      <c r="AK148" s="21">
        <v>7</v>
      </c>
      <c r="AL148" s="21">
        <v>16552</v>
      </c>
      <c r="AM148" s="21">
        <v>-34</v>
      </c>
      <c r="AN148" s="21">
        <v>51810</v>
      </c>
      <c r="AO148" s="21">
        <v>147</v>
      </c>
    </row>
    <row r="149" spans="1:41">
      <c r="A149" s="20">
        <v>45019.4957527778</v>
      </c>
      <c r="B149" s="21">
        <v>-18</v>
      </c>
      <c r="C149" s="21">
        <v>-5262</v>
      </c>
      <c r="D149" s="21">
        <v>-120</v>
      </c>
      <c r="E149" s="21">
        <v>22501</v>
      </c>
      <c r="F149" s="21">
        <v>-165</v>
      </c>
      <c r="G149" s="21">
        <v>13310</v>
      </c>
      <c r="H149" s="21">
        <v>-2076</v>
      </c>
      <c r="I149" s="21">
        <v>18981</v>
      </c>
      <c r="J149" s="21">
        <v>-659</v>
      </c>
      <c r="K149" s="21">
        <v>3305</v>
      </c>
      <c r="L149" s="21">
        <v>-512</v>
      </c>
      <c r="M149" s="21">
        <v>24957</v>
      </c>
      <c r="N149" s="21">
        <v>-574</v>
      </c>
      <c r="O149" s="21">
        <v>4226</v>
      </c>
      <c r="P149" s="21">
        <v>5793</v>
      </c>
      <c r="Q149" s="21">
        <v>13536</v>
      </c>
      <c r="R149" s="21">
        <v>7209</v>
      </c>
      <c r="S149" s="21">
        <v>6805</v>
      </c>
      <c r="T149" s="21">
        <v>57458</v>
      </c>
      <c r="U149" s="21">
        <v>17692</v>
      </c>
      <c r="V149" s="21">
        <v>72935</v>
      </c>
      <c r="W149" s="21">
        <v>30009</v>
      </c>
      <c r="X149" s="21">
        <v>128055</v>
      </c>
      <c r="Y149" s="21">
        <v>57838</v>
      </c>
      <c r="Z149" s="21">
        <v>62160</v>
      </c>
      <c r="AA149" s="21">
        <v>11076</v>
      </c>
      <c r="AB149" s="21">
        <v>78717</v>
      </c>
      <c r="AC149" s="21">
        <v>7588</v>
      </c>
      <c r="AD149" s="21">
        <v>19641</v>
      </c>
      <c r="AE149" s="21">
        <v>498</v>
      </c>
      <c r="AF149" s="21">
        <v>16864</v>
      </c>
      <c r="AG149" s="21">
        <v>942</v>
      </c>
      <c r="AH149" s="21">
        <v>38871</v>
      </c>
      <c r="AI149" s="21">
        <v>73</v>
      </c>
      <c r="AJ149" s="21">
        <v>60810</v>
      </c>
      <c r="AK149" s="21">
        <v>14</v>
      </c>
      <c r="AL149" s="21">
        <v>16545</v>
      </c>
      <c r="AM149" s="21">
        <v>-34</v>
      </c>
      <c r="AN149" s="21">
        <v>51286</v>
      </c>
      <c r="AO149" s="21">
        <v>147</v>
      </c>
    </row>
    <row r="150" spans="1:41">
      <c r="A150" s="20">
        <v>45019.4964967593</v>
      </c>
      <c r="B150" s="21">
        <v>-18</v>
      </c>
      <c r="C150" s="21">
        <v>-5262</v>
      </c>
      <c r="D150" s="21">
        <v>-120</v>
      </c>
      <c r="E150" s="21">
        <v>22501</v>
      </c>
      <c r="F150" s="21">
        <v>-165</v>
      </c>
      <c r="G150" s="21">
        <v>13310</v>
      </c>
      <c r="H150" s="21">
        <v>-2076</v>
      </c>
      <c r="I150" s="21">
        <v>18981</v>
      </c>
      <c r="J150" s="21">
        <v>-659</v>
      </c>
      <c r="K150" s="21">
        <v>3305</v>
      </c>
      <c r="L150" s="21">
        <v>-512</v>
      </c>
      <c r="M150" s="21">
        <v>24957</v>
      </c>
      <c r="N150" s="21">
        <v>-574</v>
      </c>
      <c r="O150" s="21">
        <v>4226</v>
      </c>
      <c r="P150" s="21">
        <v>5793</v>
      </c>
      <c r="Q150" s="21">
        <v>13536</v>
      </c>
      <c r="R150" s="21">
        <v>7209</v>
      </c>
      <c r="S150" s="21">
        <v>6805</v>
      </c>
      <c r="T150" s="21">
        <v>57458</v>
      </c>
      <c r="U150" s="21">
        <v>17692</v>
      </c>
      <c r="V150" s="21">
        <v>72935</v>
      </c>
      <c r="W150" s="21">
        <v>30009</v>
      </c>
      <c r="X150" s="21">
        <v>128055</v>
      </c>
      <c r="Y150" s="21">
        <v>57838</v>
      </c>
      <c r="Z150" s="21">
        <v>62160</v>
      </c>
      <c r="AA150" s="21">
        <v>11076</v>
      </c>
      <c r="AB150" s="21">
        <v>78717</v>
      </c>
      <c r="AC150" s="21">
        <v>7588</v>
      </c>
      <c r="AD150" s="21">
        <v>19641</v>
      </c>
      <c r="AE150" s="21">
        <v>498</v>
      </c>
      <c r="AF150" s="21">
        <v>16864</v>
      </c>
      <c r="AG150" s="21">
        <v>942</v>
      </c>
      <c r="AH150" s="21">
        <v>38871</v>
      </c>
      <c r="AI150" s="21">
        <v>73</v>
      </c>
      <c r="AJ150" s="21">
        <v>60810</v>
      </c>
      <c r="AK150" s="21">
        <v>14</v>
      </c>
      <c r="AL150" s="21">
        <v>16545</v>
      </c>
      <c r="AM150" s="21">
        <v>-34</v>
      </c>
      <c r="AN150" s="21">
        <v>51286</v>
      </c>
      <c r="AO150" s="21">
        <v>148</v>
      </c>
    </row>
    <row r="151" spans="1:41">
      <c r="A151" s="20">
        <v>45019.4971134259</v>
      </c>
      <c r="B151" s="21">
        <v>-18</v>
      </c>
      <c r="C151" s="21">
        <v>-5262</v>
      </c>
      <c r="D151" s="21">
        <v>-120</v>
      </c>
      <c r="E151" s="21">
        <v>22501</v>
      </c>
      <c r="F151" s="21">
        <v>-165</v>
      </c>
      <c r="G151" s="21">
        <v>13310</v>
      </c>
      <c r="H151" s="21">
        <v>-2076</v>
      </c>
      <c r="I151" s="21">
        <v>18981</v>
      </c>
      <c r="J151" s="21">
        <v>-659</v>
      </c>
      <c r="K151" s="21">
        <v>3305</v>
      </c>
      <c r="L151" s="21">
        <v>-512</v>
      </c>
      <c r="M151" s="21">
        <v>24957</v>
      </c>
      <c r="N151" s="21">
        <v>-574</v>
      </c>
      <c r="O151" s="21">
        <v>4226</v>
      </c>
      <c r="P151" s="21">
        <v>5793</v>
      </c>
      <c r="Q151" s="21">
        <v>13536</v>
      </c>
      <c r="R151" s="21">
        <v>7209</v>
      </c>
      <c r="S151" s="21">
        <v>6805</v>
      </c>
      <c r="T151" s="21">
        <v>57458</v>
      </c>
      <c r="U151" s="21">
        <v>17692</v>
      </c>
      <c r="V151" s="21">
        <v>72935</v>
      </c>
      <c r="W151" s="21">
        <v>30009</v>
      </c>
      <c r="X151" s="21">
        <v>128055</v>
      </c>
      <c r="Y151" s="21">
        <v>57838</v>
      </c>
      <c r="Z151" s="21">
        <v>62160</v>
      </c>
      <c r="AA151" s="21">
        <v>11076</v>
      </c>
      <c r="AB151" s="21">
        <v>78717</v>
      </c>
      <c r="AC151" s="21">
        <v>7588</v>
      </c>
      <c r="AD151" s="21">
        <v>19641</v>
      </c>
      <c r="AE151" s="21">
        <v>498</v>
      </c>
      <c r="AF151" s="21">
        <v>16864</v>
      </c>
      <c r="AG151" s="21">
        <v>942</v>
      </c>
      <c r="AH151" s="21">
        <v>38871</v>
      </c>
      <c r="AI151" s="21">
        <v>73</v>
      </c>
      <c r="AJ151" s="21">
        <v>60810</v>
      </c>
      <c r="AK151" s="21">
        <v>14</v>
      </c>
      <c r="AL151" s="21">
        <v>16545</v>
      </c>
      <c r="AM151" s="21">
        <v>-34</v>
      </c>
      <c r="AN151" s="21">
        <v>51286</v>
      </c>
      <c r="AO151" s="21">
        <v>148</v>
      </c>
    </row>
    <row r="152" spans="1:41">
      <c r="A152" s="20">
        <v>45019.4978793981</v>
      </c>
      <c r="B152" s="21">
        <v>-18</v>
      </c>
      <c r="C152" s="21">
        <v>-5262</v>
      </c>
      <c r="D152" s="21">
        <v>-120</v>
      </c>
      <c r="E152" s="21">
        <v>22501</v>
      </c>
      <c r="F152" s="21">
        <v>-165</v>
      </c>
      <c r="G152" s="21">
        <v>13310</v>
      </c>
      <c r="H152" s="21">
        <v>-2076</v>
      </c>
      <c r="I152" s="21">
        <v>18981</v>
      </c>
      <c r="J152" s="21">
        <v>-659</v>
      </c>
      <c r="K152" s="21">
        <v>3305</v>
      </c>
      <c r="L152" s="21">
        <v>-512</v>
      </c>
      <c r="M152" s="21">
        <v>24957</v>
      </c>
      <c r="N152" s="21">
        <v>-574</v>
      </c>
      <c r="O152" s="21">
        <v>4226</v>
      </c>
      <c r="P152" s="21">
        <v>5793</v>
      </c>
      <c r="Q152" s="21">
        <v>13536</v>
      </c>
      <c r="R152" s="21">
        <v>7209</v>
      </c>
      <c r="S152" s="21">
        <v>6805</v>
      </c>
      <c r="T152" s="21">
        <v>57458</v>
      </c>
      <c r="U152" s="21">
        <v>17692</v>
      </c>
      <c r="V152" s="21">
        <v>72935</v>
      </c>
      <c r="W152" s="21">
        <v>30009</v>
      </c>
      <c r="X152" s="21">
        <v>128055</v>
      </c>
      <c r="Y152" s="21">
        <v>57838</v>
      </c>
      <c r="Z152" s="21">
        <v>62160</v>
      </c>
      <c r="AA152" s="21">
        <v>11076</v>
      </c>
      <c r="AB152" s="21">
        <v>78717</v>
      </c>
      <c r="AC152" s="21">
        <v>7588</v>
      </c>
      <c r="AD152" s="21">
        <v>19641</v>
      </c>
      <c r="AE152" s="21">
        <v>498</v>
      </c>
      <c r="AF152" s="21">
        <v>16864</v>
      </c>
      <c r="AG152" s="21">
        <v>942</v>
      </c>
      <c r="AH152" s="21">
        <v>38871</v>
      </c>
      <c r="AI152" s="21">
        <v>73</v>
      </c>
      <c r="AJ152" s="21">
        <v>60810</v>
      </c>
      <c r="AK152" s="21">
        <v>14</v>
      </c>
      <c r="AL152" s="21">
        <v>16545</v>
      </c>
      <c r="AM152" s="21">
        <v>-34</v>
      </c>
      <c r="AN152" s="21">
        <v>51286</v>
      </c>
      <c r="AO152" s="21">
        <v>148</v>
      </c>
    </row>
    <row r="153" spans="1:41">
      <c r="A153" s="20">
        <v>45019.4986233796</v>
      </c>
      <c r="B153" s="21">
        <v>-21</v>
      </c>
      <c r="C153" s="21">
        <v>-5175</v>
      </c>
      <c r="D153" s="21">
        <v>-118</v>
      </c>
      <c r="E153" s="21">
        <v>22643</v>
      </c>
      <c r="F153" s="21">
        <v>-176</v>
      </c>
      <c r="G153" s="21">
        <v>13155</v>
      </c>
      <c r="H153" s="21">
        <v>-2078</v>
      </c>
      <c r="I153" s="21">
        <v>19095</v>
      </c>
      <c r="J153" s="21">
        <v>-648</v>
      </c>
      <c r="K153" s="21">
        <v>3425</v>
      </c>
      <c r="L153" s="21">
        <v>-412</v>
      </c>
      <c r="M153" s="21">
        <v>26234</v>
      </c>
      <c r="N153" s="21">
        <v>-624</v>
      </c>
      <c r="O153" s="21">
        <v>4070</v>
      </c>
      <c r="P153" s="21">
        <v>6507</v>
      </c>
      <c r="Q153" s="21">
        <v>14352</v>
      </c>
      <c r="R153" s="21">
        <v>7167</v>
      </c>
      <c r="S153" s="21">
        <v>7210</v>
      </c>
      <c r="T153" s="21">
        <v>57846</v>
      </c>
      <c r="U153" s="21">
        <v>17831</v>
      </c>
      <c r="V153" s="21">
        <v>73619</v>
      </c>
      <c r="W153" s="21">
        <v>30900</v>
      </c>
      <c r="X153" s="21">
        <v>129020</v>
      </c>
      <c r="Y153" s="21">
        <v>57872</v>
      </c>
      <c r="Z153" s="21">
        <v>62344</v>
      </c>
      <c r="AA153" s="21">
        <v>11289</v>
      </c>
      <c r="AB153" s="21">
        <v>80254</v>
      </c>
      <c r="AC153" s="21">
        <v>7824</v>
      </c>
      <c r="AD153" s="21">
        <v>20024</v>
      </c>
      <c r="AE153" s="21">
        <v>514</v>
      </c>
      <c r="AF153" s="21">
        <v>19069</v>
      </c>
      <c r="AG153" s="21">
        <v>932</v>
      </c>
      <c r="AH153" s="21">
        <v>39036</v>
      </c>
      <c r="AI153" s="21">
        <v>72</v>
      </c>
      <c r="AJ153" s="21">
        <v>60239</v>
      </c>
      <c r="AK153" s="21">
        <v>34</v>
      </c>
      <c r="AL153" s="21">
        <v>16562</v>
      </c>
      <c r="AM153" s="21">
        <v>-35</v>
      </c>
      <c r="AN153" s="21">
        <v>51399</v>
      </c>
      <c r="AO153" s="21">
        <v>146</v>
      </c>
    </row>
    <row r="154" spans="1:41">
      <c r="A154" s="20">
        <v>45019.499244213</v>
      </c>
      <c r="B154" s="21">
        <v>-21</v>
      </c>
      <c r="C154" s="21">
        <v>-5239</v>
      </c>
      <c r="D154" s="21">
        <v>-118</v>
      </c>
      <c r="E154" s="21">
        <v>22753</v>
      </c>
      <c r="F154" s="21">
        <v>-176</v>
      </c>
      <c r="G154" s="21">
        <v>13155</v>
      </c>
      <c r="H154" s="21">
        <v>-2260</v>
      </c>
      <c r="I154" s="21">
        <v>19896</v>
      </c>
      <c r="J154" s="21">
        <v>-648</v>
      </c>
      <c r="K154" s="21">
        <v>3136</v>
      </c>
      <c r="L154" s="21">
        <v>-412</v>
      </c>
      <c r="M154" s="21">
        <v>25818</v>
      </c>
      <c r="N154" s="21">
        <v>-616</v>
      </c>
      <c r="O154" s="21">
        <v>4324</v>
      </c>
      <c r="P154" s="21">
        <v>7130</v>
      </c>
      <c r="Q154" s="21">
        <v>14208</v>
      </c>
      <c r="R154" s="21">
        <v>7002</v>
      </c>
      <c r="S154" s="21">
        <v>0</v>
      </c>
      <c r="T154" s="21">
        <v>57846</v>
      </c>
      <c r="U154" s="21">
        <v>15308</v>
      </c>
      <c r="V154" s="21">
        <v>73619</v>
      </c>
      <c r="W154" s="21">
        <v>31128</v>
      </c>
      <c r="X154" s="21">
        <v>129020</v>
      </c>
      <c r="Y154" s="21">
        <v>60616</v>
      </c>
      <c r="Z154" s="21">
        <v>62344</v>
      </c>
      <c r="AA154" s="21">
        <v>11095</v>
      </c>
      <c r="AB154" s="21">
        <v>80535</v>
      </c>
      <c r="AC154" s="21">
        <v>7824</v>
      </c>
      <c r="AD154" s="21">
        <v>19991</v>
      </c>
      <c r="AE154" s="21">
        <v>356</v>
      </c>
      <c r="AF154" s="21">
        <v>19069</v>
      </c>
      <c r="AG154" s="21">
        <v>1077</v>
      </c>
      <c r="AH154" s="21">
        <v>38854</v>
      </c>
      <c r="AI154" s="21">
        <v>65</v>
      </c>
      <c r="AJ154" s="21">
        <v>59502</v>
      </c>
      <c r="AK154" s="21">
        <v>-133</v>
      </c>
      <c r="AL154" s="21">
        <v>16562</v>
      </c>
      <c r="AM154" s="21">
        <v>-35</v>
      </c>
      <c r="AN154" s="21">
        <v>50668</v>
      </c>
      <c r="AO154" s="21">
        <v>146</v>
      </c>
    </row>
    <row r="155" spans="1:41">
      <c r="A155" s="20">
        <v>45019.5000244213</v>
      </c>
      <c r="B155" s="21">
        <v>-21</v>
      </c>
      <c r="C155" s="21">
        <v>-5239</v>
      </c>
      <c r="D155" s="21">
        <v>-117</v>
      </c>
      <c r="E155" s="21">
        <v>22753</v>
      </c>
      <c r="F155" s="21">
        <v>-172</v>
      </c>
      <c r="G155" s="21">
        <v>13322</v>
      </c>
      <c r="H155" s="21">
        <v>-2260</v>
      </c>
      <c r="I155" s="21">
        <v>19896</v>
      </c>
      <c r="J155" s="21">
        <v>-686</v>
      </c>
      <c r="K155" s="21">
        <v>3136</v>
      </c>
      <c r="L155" s="21">
        <v>-584</v>
      </c>
      <c r="M155" s="21">
        <v>25818</v>
      </c>
      <c r="N155" s="21">
        <v>-616</v>
      </c>
      <c r="O155" s="21">
        <v>4324</v>
      </c>
      <c r="P155" s="21">
        <v>7130</v>
      </c>
      <c r="Q155" s="21">
        <v>14208</v>
      </c>
      <c r="R155" s="21">
        <v>7002</v>
      </c>
      <c r="S155" s="21">
        <v>6210</v>
      </c>
      <c r="T155" s="21">
        <v>56044</v>
      </c>
      <c r="U155" s="21">
        <v>15308</v>
      </c>
      <c r="V155" s="21">
        <v>73285</v>
      </c>
      <c r="W155" s="21">
        <v>31128</v>
      </c>
      <c r="X155" s="21">
        <v>128233</v>
      </c>
      <c r="Y155" s="21">
        <v>60616</v>
      </c>
      <c r="Z155" s="21">
        <v>62639</v>
      </c>
      <c r="AA155" s="21">
        <v>11095</v>
      </c>
      <c r="AB155" s="21">
        <v>80535</v>
      </c>
      <c r="AC155" s="21">
        <v>7600</v>
      </c>
      <c r="AD155" s="21">
        <v>19991</v>
      </c>
      <c r="AE155" s="21">
        <v>356</v>
      </c>
      <c r="AF155" s="21">
        <v>19566</v>
      </c>
      <c r="AG155" s="21">
        <v>1077</v>
      </c>
      <c r="AH155" s="21">
        <v>38854</v>
      </c>
      <c r="AI155" s="21">
        <v>65</v>
      </c>
      <c r="AJ155" s="21">
        <v>59502</v>
      </c>
      <c r="AK155" s="21">
        <v>-133</v>
      </c>
      <c r="AL155" s="21">
        <v>16270</v>
      </c>
      <c r="AM155" s="21">
        <v>-35</v>
      </c>
      <c r="AN155" s="21">
        <v>50668</v>
      </c>
      <c r="AO155" s="21">
        <v>139</v>
      </c>
    </row>
    <row r="156" spans="1:41">
      <c r="A156" s="20">
        <v>45019.5007638889</v>
      </c>
      <c r="B156" s="21">
        <v>-17</v>
      </c>
      <c r="C156" s="21">
        <v>-6281</v>
      </c>
      <c r="D156" s="21">
        <v>-117</v>
      </c>
      <c r="E156" s="21">
        <v>22858</v>
      </c>
      <c r="F156" s="21">
        <v>-172</v>
      </c>
      <c r="G156" s="21">
        <v>15582</v>
      </c>
      <c r="H156" s="21">
        <v>-2248</v>
      </c>
      <c r="I156" s="21">
        <v>20192</v>
      </c>
      <c r="J156" s="21">
        <v>-682</v>
      </c>
      <c r="K156" s="21">
        <v>3288</v>
      </c>
      <c r="L156" s="21">
        <v>-574</v>
      </c>
      <c r="M156" s="21">
        <v>26016</v>
      </c>
      <c r="N156" s="21">
        <v>-623</v>
      </c>
      <c r="O156" s="21">
        <v>3994</v>
      </c>
      <c r="P156" s="21">
        <v>7756</v>
      </c>
      <c r="Q156" s="21">
        <v>14936</v>
      </c>
      <c r="R156" s="21">
        <v>6739</v>
      </c>
      <c r="S156" s="21">
        <v>7400</v>
      </c>
      <c r="T156" s="21">
        <v>54087</v>
      </c>
      <c r="U156" s="21">
        <v>17388</v>
      </c>
      <c r="V156" s="21">
        <v>71840</v>
      </c>
      <c r="W156" s="21">
        <v>31938</v>
      </c>
      <c r="X156" s="21">
        <v>124952</v>
      </c>
      <c r="Y156" s="21">
        <v>60326</v>
      </c>
      <c r="Z156" s="21">
        <v>62894</v>
      </c>
      <c r="AA156" s="21">
        <v>11328</v>
      </c>
      <c r="AB156" s="21">
        <v>79279</v>
      </c>
      <c r="AC156" s="21">
        <v>7545</v>
      </c>
      <c r="AD156" s="21">
        <v>20071</v>
      </c>
      <c r="AE156" s="21">
        <v>331</v>
      </c>
      <c r="AF156" s="21">
        <v>19988</v>
      </c>
      <c r="AG156" s="21">
        <v>1144</v>
      </c>
      <c r="AH156" s="21">
        <v>39059</v>
      </c>
      <c r="AI156" s="21">
        <v>62</v>
      </c>
      <c r="AJ156" s="21">
        <v>59322</v>
      </c>
      <c r="AK156" s="21">
        <v>-133</v>
      </c>
      <c r="AL156" s="21">
        <v>15984</v>
      </c>
      <c r="AM156" s="21">
        <v>-35</v>
      </c>
      <c r="AN156" s="21">
        <v>50158</v>
      </c>
      <c r="AO156" s="21">
        <v>139</v>
      </c>
    </row>
    <row r="157" spans="1:41">
      <c r="A157" s="20">
        <v>45019.5015038194</v>
      </c>
      <c r="B157" s="21">
        <v>-17</v>
      </c>
      <c r="C157" s="21">
        <v>-6281</v>
      </c>
      <c r="D157" s="21">
        <v>-117</v>
      </c>
      <c r="E157" s="21">
        <v>22858</v>
      </c>
      <c r="F157" s="21">
        <v>-172</v>
      </c>
      <c r="G157" s="21">
        <v>15582</v>
      </c>
      <c r="H157" s="21">
        <v>-2248</v>
      </c>
      <c r="I157" s="21">
        <v>20192</v>
      </c>
      <c r="J157" s="21">
        <v>-682</v>
      </c>
      <c r="K157" s="21">
        <v>3288</v>
      </c>
      <c r="L157" s="21">
        <v>-574</v>
      </c>
      <c r="M157" s="21">
        <v>26016</v>
      </c>
      <c r="N157" s="21">
        <v>-623</v>
      </c>
      <c r="O157" s="21">
        <v>3994</v>
      </c>
      <c r="P157" s="21">
        <v>7756</v>
      </c>
      <c r="Q157" s="21">
        <v>14936</v>
      </c>
      <c r="R157" s="21">
        <v>6739</v>
      </c>
      <c r="S157" s="21">
        <v>7400</v>
      </c>
      <c r="T157" s="21">
        <v>54087</v>
      </c>
      <c r="U157" s="21">
        <v>17388</v>
      </c>
      <c r="V157" s="21">
        <v>71840</v>
      </c>
      <c r="W157" s="21">
        <v>31938</v>
      </c>
      <c r="X157" s="21">
        <v>124952</v>
      </c>
      <c r="Y157" s="21">
        <v>60326</v>
      </c>
      <c r="Z157" s="21">
        <v>62894</v>
      </c>
      <c r="AA157" s="21">
        <v>11328</v>
      </c>
      <c r="AB157" s="21">
        <v>79279</v>
      </c>
      <c r="AC157" s="21">
        <v>7545</v>
      </c>
      <c r="AD157" s="21">
        <v>20071</v>
      </c>
      <c r="AE157" s="21">
        <v>331</v>
      </c>
      <c r="AF157" s="21">
        <v>19988</v>
      </c>
      <c r="AG157" s="21">
        <v>1144</v>
      </c>
      <c r="AH157" s="21">
        <v>39059</v>
      </c>
      <c r="AI157" s="21">
        <v>62</v>
      </c>
      <c r="AJ157" s="21">
        <v>59322</v>
      </c>
      <c r="AK157" s="21">
        <v>-133</v>
      </c>
      <c r="AL157" s="21">
        <v>15984</v>
      </c>
      <c r="AM157" s="21">
        <v>-35</v>
      </c>
      <c r="AN157" s="21">
        <v>50158</v>
      </c>
      <c r="AO157" s="21">
        <v>139</v>
      </c>
    </row>
    <row r="158" spans="1:41">
      <c r="A158" s="20">
        <v>45019.5021135417</v>
      </c>
      <c r="B158" s="21">
        <v>-17</v>
      </c>
      <c r="C158" s="21">
        <v>-6281</v>
      </c>
      <c r="D158" s="21">
        <v>-117</v>
      </c>
      <c r="E158" s="21">
        <v>22858</v>
      </c>
      <c r="F158" s="21">
        <v>-172</v>
      </c>
      <c r="G158" s="21">
        <v>15582</v>
      </c>
      <c r="H158" s="21">
        <v>-2248</v>
      </c>
      <c r="I158" s="21">
        <v>20192</v>
      </c>
      <c r="J158" s="21">
        <v>-682</v>
      </c>
      <c r="K158" s="21">
        <v>3288</v>
      </c>
      <c r="L158" s="21">
        <v>-574</v>
      </c>
      <c r="M158" s="21">
        <v>26016</v>
      </c>
      <c r="N158" s="21">
        <v>-623</v>
      </c>
      <c r="O158" s="21">
        <v>3994</v>
      </c>
      <c r="P158" s="21">
        <v>7756</v>
      </c>
      <c r="Q158" s="21">
        <v>14936</v>
      </c>
      <c r="R158" s="21">
        <v>6739</v>
      </c>
      <c r="S158" s="21">
        <v>7400</v>
      </c>
      <c r="T158" s="21">
        <v>54087</v>
      </c>
      <c r="U158" s="21">
        <v>17388</v>
      </c>
      <c r="V158" s="21">
        <v>71840</v>
      </c>
      <c r="W158" s="21">
        <v>31938</v>
      </c>
      <c r="X158" s="21">
        <v>124952</v>
      </c>
      <c r="Y158" s="21">
        <v>60326</v>
      </c>
      <c r="Z158" s="21">
        <v>62894</v>
      </c>
      <c r="AA158" s="21">
        <v>11328</v>
      </c>
      <c r="AB158" s="21">
        <v>79279</v>
      </c>
      <c r="AC158" s="21">
        <v>7545</v>
      </c>
      <c r="AD158" s="21">
        <v>20071</v>
      </c>
      <c r="AE158" s="21">
        <v>331</v>
      </c>
      <c r="AF158" s="21">
        <v>19988</v>
      </c>
      <c r="AG158" s="21">
        <v>1144</v>
      </c>
      <c r="AH158" s="21">
        <v>39059</v>
      </c>
      <c r="AI158" s="21">
        <v>62</v>
      </c>
      <c r="AJ158" s="21">
        <v>59322</v>
      </c>
      <c r="AK158" s="21">
        <v>-133</v>
      </c>
      <c r="AL158" s="21">
        <v>15984</v>
      </c>
      <c r="AM158" s="21">
        <v>-35</v>
      </c>
      <c r="AN158" s="21">
        <v>50158</v>
      </c>
      <c r="AO158" s="21">
        <v>139</v>
      </c>
    </row>
    <row r="159" spans="1:41">
      <c r="A159" s="20">
        <v>45019.5028758102</v>
      </c>
      <c r="B159" s="21">
        <v>-17</v>
      </c>
      <c r="C159" s="21">
        <v>-6281</v>
      </c>
      <c r="D159" s="21">
        <v>-115</v>
      </c>
      <c r="E159" s="21">
        <v>22858</v>
      </c>
      <c r="F159" s="21">
        <v>-172</v>
      </c>
      <c r="G159" s="21">
        <v>15582</v>
      </c>
      <c r="H159" s="21">
        <v>-2248</v>
      </c>
      <c r="I159" s="21">
        <v>20192</v>
      </c>
      <c r="J159" s="21">
        <v>-682</v>
      </c>
      <c r="K159" s="21">
        <v>3288</v>
      </c>
      <c r="L159" s="21">
        <v>-574</v>
      </c>
      <c r="M159" s="21">
        <v>26016</v>
      </c>
      <c r="N159" s="21">
        <v>-623</v>
      </c>
      <c r="O159" s="21">
        <v>3994</v>
      </c>
      <c r="P159" s="21">
        <v>7756</v>
      </c>
      <c r="Q159" s="21">
        <v>14936</v>
      </c>
      <c r="R159" s="21">
        <v>6739</v>
      </c>
      <c r="S159" s="21">
        <v>7400</v>
      </c>
      <c r="T159" s="21">
        <v>54087</v>
      </c>
      <c r="U159" s="21">
        <v>17388</v>
      </c>
      <c r="V159" s="21">
        <v>71840</v>
      </c>
      <c r="W159" s="21">
        <v>31938</v>
      </c>
      <c r="X159" s="21">
        <v>124952</v>
      </c>
      <c r="Y159" s="21">
        <v>60326</v>
      </c>
      <c r="Z159" s="21">
        <v>62894</v>
      </c>
      <c r="AA159" s="21">
        <v>11328</v>
      </c>
      <c r="AB159" s="21">
        <v>79279</v>
      </c>
      <c r="AC159" s="21">
        <v>7545</v>
      </c>
      <c r="AD159" s="21">
        <v>20071</v>
      </c>
      <c r="AE159" s="21">
        <v>331</v>
      </c>
      <c r="AF159" s="21">
        <v>19988</v>
      </c>
      <c r="AG159" s="21">
        <v>1144</v>
      </c>
      <c r="AH159" s="21">
        <v>39059</v>
      </c>
      <c r="AI159" s="21">
        <v>62</v>
      </c>
      <c r="AJ159" s="21">
        <v>59322</v>
      </c>
      <c r="AK159" s="21">
        <v>-130</v>
      </c>
      <c r="AL159" s="21">
        <v>15984</v>
      </c>
      <c r="AM159" s="21">
        <v>-35</v>
      </c>
      <c r="AN159" s="21">
        <v>50158</v>
      </c>
      <c r="AO159" s="21">
        <v>139</v>
      </c>
    </row>
    <row r="160" spans="1:41">
      <c r="A160" s="20">
        <v>45019.5036167824</v>
      </c>
      <c r="B160" s="21">
        <v>-17</v>
      </c>
      <c r="C160" s="21">
        <v>-5392</v>
      </c>
      <c r="D160" s="21">
        <v>-121</v>
      </c>
      <c r="E160" s="21">
        <v>22623</v>
      </c>
      <c r="F160" s="21">
        <v>-172</v>
      </c>
      <c r="G160" s="21">
        <v>15520</v>
      </c>
      <c r="H160" s="21">
        <v>-2332</v>
      </c>
      <c r="I160" s="21">
        <v>20228</v>
      </c>
      <c r="J160" s="21">
        <v>-709</v>
      </c>
      <c r="K160" s="21">
        <v>3500</v>
      </c>
      <c r="L160" s="21">
        <v>-488</v>
      </c>
      <c r="M160" s="21">
        <v>26338</v>
      </c>
      <c r="N160" s="21">
        <v>-537</v>
      </c>
      <c r="O160" s="21">
        <v>4337</v>
      </c>
      <c r="P160" s="21">
        <v>6242</v>
      </c>
      <c r="Q160" s="21">
        <v>15128</v>
      </c>
      <c r="R160" s="21">
        <v>6231</v>
      </c>
      <c r="S160" s="21">
        <v>8166</v>
      </c>
      <c r="T160" s="21">
        <v>54622</v>
      </c>
      <c r="U160" s="21">
        <v>18955</v>
      </c>
      <c r="V160" s="21">
        <v>70908</v>
      </c>
      <c r="W160" s="21">
        <v>33749</v>
      </c>
      <c r="X160" s="21">
        <v>123123</v>
      </c>
      <c r="Y160" s="21">
        <v>58108</v>
      </c>
      <c r="Z160" s="21">
        <v>61874</v>
      </c>
      <c r="AA160" s="21">
        <v>11565</v>
      </c>
      <c r="AB160" s="21">
        <v>77850</v>
      </c>
      <c r="AC160" s="21">
        <v>7614</v>
      </c>
      <c r="AD160" s="21">
        <v>19873</v>
      </c>
      <c r="AE160" s="21">
        <v>421</v>
      </c>
      <c r="AF160" s="21">
        <v>20109</v>
      </c>
      <c r="AG160" s="21">
        <v>1095</v>
      </c>
      <c r="AH160" s="21">
        <v>39561</v>
      </c>
      <c r="AI160" s="21">
        <v>57</v>
      </c>
      <c r="AJ160" s="21">
        <v>59269</v>
      </c>
      <c r="AK160" s="21">
        <v>-75</v>
      </c>
      <c r="AL160" s="21">
        <v>16128</v>
      </c>
      <c r="AM160" s="21">
        <v>-35</v>
      </c>
      <c r="AN160" s="21">
        <v>50044</v>
      </c>
      <c r="AO160" s="21">
        <v>139</v>
      </c>
    </row>
    <row r="161" spans="1:41">
      <c r="A161" s="20">
        <v>45019.5042371528</v>
      </c>
      <c r="B161" s="21">
        <v>-17</v>
      </c>
      <c r="C161" s="21">
        <v>-5392</v>
      </c>
      <c r="D161" s="21">
        <v>-121</v>
      </c>
      <c r="E161" s="21">
        <v>22623</v>
      </c>
      <c r="F161" s="21">
        <v>-172</v>
      </c>
      <c r="G161" s="21">
        <v>15520</v>
      </c>
      <c r="H161" s="21">
        <v>-2332</v>
      </c>
      <c r="I161" s="21">
        <v>20228</v>
      </c>
      <c r="J161" s="21">
        <v>-709</v>
      </c>
      <c r="K161" s="21">
        <v>3500</v>
      </c>
      <c r="L161" s="21">
        <v>-488</v>
      </c>
      <c r="M161" s="21">
        <v>26338</v>
      </c>
      <c r="N161" s="21">
        <v>-537</v>
      </c>
      <c r="O161" s="21">
        <v>4337</v>
      </c>
      <c r="P161" s="21">
        <v>6242</v>
      </c>
      <c r="Q161" s="21">
        <v>15128</v>
      </c>
      <c r="R161" s="21">
        <v>6231</v>
      </c>
      <c r="S161" s="21">
        <v>8166</v>
      </c>
      <c r="T161" s="21">
        <v>54622</v>
      </c>
      <c r="U161" s="21">
        <v>18955</v>
      </c>
      <c r="V161" s="21">
        <v>70908</v>
      </c>
      <c r="W161" s="21">
        <v>33749</v>
      </c>
      <c r="X161" s="21">
        <v>123123</v>
      </c>
      <c r="Y161" s="21">
        <v>58108</v>
      </c>
      <c r="Z161" s="21">
        <v>61874</v>
      </c>
      <c r="AA161" s="21">
        <v>11565</v>
      </c>
      <c r="AB161" s="21">
        <v>77850</v>
      </c>
      <c r="AC161" s="21">
        <v>7614</v>
      </c>
      <c r="AD161" s="21">
        <v>19873</v>
      </c>
      <c r="AE161" s="21">
        <v>421</v>
      </c>
      <c r="AF161" s="21">
        <v>20109</v>
      </c>
      <c r="AG161" s="21">
        <v>1095</v>
      </c>
      <c r="AH161" s="21">
        <v>39561</v>
      </c>
      <c r="AI161" s="21">
        <v>57</v>
      </c>
      <c r="AJ161" s="21">
        <v>59269</v>
      </c>
      <c r="AK161" s="21">
        <v>-75</v>
      </c>
      <c r="AL161" s="21">
        <v>16128</v>
      </c>
      <c r="AM161" s="21">
        <v>-35</v>
      </c>
      <c r="AN161" s="21">
        <v>50044</v>
      </c>
      <c r="AO161" s="21">
        <v>139</v>
      </c>
    </row>
    <row r="162" spans="1:41">
      <c r="A162" s="20">
        <v>45019.5050055556</v>
      </c>
      <c r="B162" s="21">
        <v>-18</v>
      </c>
      <c r="C162" s="21">
        <v>-5392</v>
      </c>
      <c r="D162" s="21">
        <v>-121</v>
      </c>
      <c r="E162" s="21">
        <v>22623</v>
      </c>
      <c r="F162" s="21">
        <v>-172</v>
      </c>
      <c r="G162" s="21">
        <v>15520</v>
      </c>
      <c r="H162" s="21">
        <v>-2332</v>
      </c>
      <c r="I162" s="21">
        <v>20228</v>
      </c>
      <c r="J162" s="21">
        <v>-709</v>
      </c>
      <c r="K162" s="21">
        <v>3500</v>
      </c>
      <c r="L162" s="21">
        <v>-488</v>
      </c>
      <c r="M162" s="21">
        <v>26338</v>
      </c>
      <c r="N162" s="21">
        <v>-537</v>
      </c>
      <c r="O162" s="21">
        <v>4337</v>
      </c>
      <c r="P162" s="21">
        <v>6242</v>
      </c>
      <c r="Q162" s="21">
        <v>15128</v>
      </c>
      <c r="R162" s="21">
        <v>6231</v>
      </c>
      <c r="S162" s="21">
        <v>8166</v>
      </c>
      <c r="T162" s="21">
        <v>54622</v>
      </c>
      <c r="U162" s="21">
        <v>18955</v>
      </c>
      <c r="V162" s="21">
        <v>70908</v>
      </c>
      <c r="W162" s="21">
        <v>33749</v>
      </c>
      <c r="X162" s="21">
        <v>123123</v>
      </c>
      <c r="Y162" s="21">
        <v>58108</v>
      </c>
      <c r="Z162" s="21">
        <v>61874</v>
      </c>
      <c r="AA162" s="21">
        <v>11565</v>
      </c>
      <c r="AB162" s="21">
        <v>77850</v>
      </c>
      <c r="AC162" s="21">
        <v>7614</v>
      </c>
      <c r="AD162" s="21">
        <v>19873</v>
      </c>
      <c r="AE162" s="21">
        <v>421</v>
      </c>
      <c r="AF162" s="21">
        <v>20109</v>
      </c>
      <c r="AG162" s="21">
        <v>1095</v>
      </c>
      <c r="AH162" s="21">
        <v>39561</v>
      </c>
      <c r="AI162" s="21">
        <v>57</v>
      </c>
      <c r="AJ162" s="21">
        <v>59269</v>
      </c>
      <c r="AK162" s="21">
        <v>-75</v>
      </c>
      <c r="AL162" s="21">
        <v>16128</v>
      </c>
      <c r="AM162" s="21">
        <v>-35</v>
      </c>
      <c r="AN162" s="21">
        <v>50044</v>
      </c>
      <c r="AO162" s="21">
        <v>139</v>
      </c>
    </row>
    <row r="163" spans="1:41">
      <c r="A163" s="20">
        <v>45019.5057488426</v>
      </c>
      <c r="B163" s="21">
        <v>-18</v>
      </c>
      <c r="C163" s="21">
        <v>-5392</v>
      </c>
      <c r="D163" s="21">
        <v>-121</v>
      </c>
      <c r="E163" s="21">
        <v>22623</v>
      </c>
      <c r="F163" s="21">
        <v>-172</v>
      </c>
      <c r="G163" s="21">
        <v>15520</v>
      </c>
      <c r="H163" s="21">
        <v>-2332</v>
      </c>
      <c r="I163" s="21">
        <v>20228</v>
      </c>
      <c r="J163" s="21">
        <v>-709</v>
      </c>
      <c r="K163" s="21">
        <v>3500</v>
      </c>
      <c r="L163" s="21">
        <v>-488</v>
      </c>
      <c r="M163" s="21">
        <v>26338</v>
      </c>
      <c r="N163" s="21">
        <v>-537</v>
      </c>
      <c r="O163" s="21">
        <v>4337</v>
      </c>
      <c r="P163" s="21">
        <v>6242</v>
      </c>
      <c r="Q163" s="21">
        <v>15128</v>
      </c>
      <c r="R163" s="21">
        <v>6231</v>
      </c>
      <c r="S163" s="21">
        <v>8166</v>
      </c>
      <c r="T163" s="21">
        <v>54622</v>
      </c>
      <c r="U163" s="21">
        <v>18955</v>
      </c>
      <c r="V163" s="21">
        <v>70908</v>
      </c>
      <c r="W163" s="21">
        <v>33749</v>
      </c>
      <c r="X163" s="21">
        <v>123123</v>
      </c>
      <c r="Y163" s="21">
        <v>58108</v>
      </c>
      <c r="Z163" s="21">
        <v>61874</v>
      </c>
      <c r="AA163" s="21">
        <v>11565</v>
      </c>
      <c r="AB163" s="21">
        <v>77850</v>
      </c>
      <c r="AC163" s="21">
        <v>7614</v>
      </c>
      <c r="AD163" s="21">
        <v>19873</v>
      </c>
      <c r="AE163" s="21">
        <v>421</v>
      </c>
      <c r="AF163" s="21">
        <v>20109</v>
      </c>
      <c r="AG163" s="21">
        <v>1095</v>
      </c>
      <c r="AH163" s="21">
        <v>39561</v>
      </c>
      <c r="AI163" s="21">
        <v>57</v>
      </c>
      <c r="AJ163" s="21">
        <v>59269</v>
      </c>
      <c r="AK163" s="21">
        <v>-75</v>
      </c>
      <c r="AL163" s="21">
        <v>16128</v>
      </c>
      <c r="AM163" s="21">
        <v>-35</v>
      </c>
      <c r="AN163" s="21">
        <v>50044</v>
      </c>
      <c r="AO163" s="21">
        <v>139</v>
      </c>
    </row>
    <row r="164" spans="1:41">
      <c r="A164" s="20">
        <v>45019.5063803241</v>
      </c>
      <c r="B164" s="21">
        <v>-18</v>
      </c>
      <c r="C164" s="21">
        <v>-5392</v>
      </c>
      <c r="D164" s="21">
        <v>-121</v>
      </c>
      <c r="E164" s="21">
        <v>22623</v>
      </c>
      <c r="F164" s="21">
        <v>-174</v>
      </c>
      <c r="G164" s="21">
        <v>15760</v>
      </c>
      <c r="H164" s="21">
        <v>-2405</v>
      </c>
      <c r="I164" s="21">
        <v>20228</v>
      </c>
      <c r="J164" s="21">
        <v>-709</v>
      </c>
      <c r="K164" s="21">
        <v>4196</v>
      </c>
      <c r="L164" s="21">
        <v>-602</v>
      </c>
      <c r="M164" s="21">
        <v>26338</v>
      </c>
      <c r="N164" s="21">
        <v>-537</v>
      </c>
      <c r="O164" s="21">
        <v>5045</v>
      </c>
      <c r="P164" s="21">
        <v>6387</v>
      </c>
      <c r="Q164" s="21">
        <v>15128</v>
      </c>
      <c r="R164" s="21">
        <v>6231</v>
      </c>
      <c r="S164" s="21">
        <v>8166</v>
      </c>
      <c r="T164" s="21">
        <v>54622</v>
      </c>
      <c r="U164" s="21">
        <v>18955</v>
      </c>
      <c r="V164" s="21">
        <v>70908</v>
      </c>
      <c r="W164" s="21">
        <v>33749</v>
      </c>
      <c r="X164" s="21">
        <v>123123</v>
      </c>
      <c r="Y164" s="21">
        <v>58108</v>
      </c>
      <c r="Z164" s="21">
        <v>61874</v>
      </c>
      <c r="AA164" s="21">
        <v>11565</v>
      </c>
      <c r="AB164" s="21">
        <v>77850</v>
      </c>
      <c r="AC164" s="21">
        <v>7614</v>
      </c>
      <c r="AD164" s="21">
        <v>19873</v>
      </c>
      <c r="AE164" s="21">
        <v>421</v>
      </c>
      <c r="AF164" s="21">
        <v>20109</v>
      </c>
      <c r="AG164" s="21">
        <v>1095</v>
      </c>
      <c r="AH164" s="21">
        <v>39561</v>
      </c>
      <c r="AI164" s="21">
        <v>57</v>
      </c>
      <c r="AJ164" s="21">
        <v>59269</v>
      </c>
      <c r="AK164" s="21">
        <v>-75</v>
      </c>
      <c r="AL164" s="21">
        <v>16128</v>
      </c>
      <c r="AM164" s="21">
        <v>-35</v>
      </c>
      <c r="AN164" s="21">
        <v>50044</v>
      </c>
      <c r="AO164" s="21">
        <v>139</v>
      </c>
    </row>
    <row r="165" spans="1:41">
      <c r="A165" s="20">
        <v>45019.5071731482</v>
      </c>
      <c r="B165" s="21">
        <v>-28</v>
      </c>
      <c r="C165" s="21">
        <v>-4636</v>
      </c>
      <c r="D165" s="21">
        <v>-121</v>
      </c>
      <c r="E165" s="21">
        <v>22538</v>
      </c>
      <c r="F165" s="21">
        <v>-174</v>
      </c>
      <c r="G165" s="21">
        <v>15760</v>
      </c>
      <c r="H165" s="21">
        <v>-2405</v>
      </c>
      <c r="I165" s="21">
        <v>20354</v>
      </c>
      <c r="J165" s="21">
        <v>-702</v>
      </c>
      <c r="K165" s="21">
        <v>4196</v>
      </c>
      <c r="L165" s="21">
        <v>-602</v>
      </c>
      <c r="M165" s="21">
        <v>24126</v>
      </c>
      <c r="N165" s="21">
        <v>-587</v>
      </c>
      <c r="O165" s="21">
        <v>5045</v>
      </c>
      <c r="P165" s="21">
        <v>6387</v>
      </c>
      <c r="Q165" s="21">
        <v>15507</v>
      </c>
      <c r="R165" s="21">
        <v>6133</v>
      </c>
      <c r="S165" s="21">
        <v>8372</v>
      </c>
      <c r="T165" s="21">
        <v>57369</v>
      </c>
      <c r="U165" s="21">
        <v>19200</v>
      </c>
      <c r="V165" s="21">
        <v>70963</v>
      </c>
      <c r="W165" s="21">
        <v>34027</v>
      </c>
      <c r="X165" s="21">
        <v>122843</v>
      </c>
      <c r="Y165" s="21">
        <v>58014</v>
      </c>
      <c r="Z165" s="21">
        <v>61583</v>
      </c>
      <c r="AA165" s="21">
        <v>11790</v>
      </c>
      <c r="AB165" s="21">
        <v>77785</v>
      </c>
      <c r="AC165" s="21">
        <v>7522</v>
      </c>
      <c r="AD165" s="21">
        <v>20225</v>
      </c>
      <c r="AE165" s="21">
        <v>495</v>
      </c>
      <c r="AF165" s="21">
        <v>19765</v>
      </c>
      <c r="AG165" s="21">
        <v>1068</v>
      </c>
      <c r="AH165" s="21">
        <v>39997</v>
      </c>
      <c r="AI165" s="21">
        <v>43</v>
      </c>
      <c r="AJ165" s="21">
        <v>59338</v>
      </c>
      <c r="AK165" s="21">
        <v>-68</v>
      </c>
      <c r="AL165" s="21">
        <v>15919</v>
      </c>
      <c r="AM165" s="21">
        <v>-35</v>
      </c>
      <c r="AN165" s="21">
        <v>49258</v>
      </c>
      <c r="AO165" s="21">
        <v>138</v>
      </c>
    </row>
    <row r="166" spans="1:41">
      <c r="A166" s="20">
        <v>45019.507703125</v>
      </c>
      <c r="B166" s="21">
        <v>-28</v>
      </c>
      <c r="C166" s="21">
        <v>-4197</v>
      </c>
      <c r="D166" s="21">
        <v>-123</v>
      </c>
      <c r="E166" s="21">
        <v>22765</v>
      </c>
      <c r="F166" s="21">
        <v>-174</v>
      </c>
      <c r="G166" s="21">
        <v>15829</v>
      </c>
      <c r="H166" s="21">
        <v>-2486</v>
      </c>
      <c r="I166" s="21">
        <v>19919</v>
      </c>
      <c r="J166" s="21">
        <v>-767</v>
      </c>
      <c r="K166" s="21">
        <v>4060</v>
      </c>
      <c r="L166" s="21">
        <v>-1067</v>
      </c>
      <c r="M166" s="21">
        <v>23274</v>
      </c>
      <c r="N166" s="21">
        <v>-674</v>
      </c>
      <c r="O166" s="21">
        <v>4840</v>
      </c>
      <c r="P166" s="21">
        <v>5760</v>
      </c>
      <c r="Q166" s="21">
        <v>14755</v>
      </c>
      <c r="R166" s="21">
        <v>5606</v>
      </c>
      <c r="S166" s="21">
        <v>8051</v>
      </c>
      <c r="T166" s="21">
        <v>48997</v>
      </c>
      <c r="U166" s="21">
        <v>10301</v>
      </c>
      <c r="V166" s="21">
        <v>71177</v>
      </c>
      <c r="W166" s="21">
        <v>33431</v>
      </c>
      <c r="X166" s="21">
        <v>124416</v>
      </c>
      <c r="Y166" s="21">
        <v>56581</v>
      </c>
      <c r="Z166" s="21">
        <v>62333</v>
      </c>
      <c r="AA166" s="21">
        <v>11725</v>
      </c>
      <c r="AB166" s="21">
        <v>79831</v>
      </c>
      <c r="AC166" s="21">
        <v>7415</v>
      </c>
      <c r="AD166" s="21">
        <v>20627</v>
      </c>
      <c r="AE166" s="21">
        <v>349</v>
      </c>
      <c r="AF166" s="21">
        <v>19375</v>
      </c>
      <c r="AG166" s="21">
        <v>1176</v>
      </c>
      <c r="AH166" s="21">
        <v>40325</v>
      </c>
      <c r="AI166" s="21">
        <v>45</v>
      </c>
      <c r="AJ166" s="21">
        <v>58777</v>
      </c>
      <c r="AK166" s="21">
        <v>-41</v>
      </c>
      <c r="AL166" s="21">
        <v>15939</v>
      </c>
      <c r="AM166" s="21">
        <v>-35</v>
      </c>
      <c r="AN166" s="21">
        <v>50142</v>
      </c>
      <c r="AO166" s="21">
        <v>138</v>
      </c>
    </row>
    <row r="167" spans="1:41">
      <c r="A167" s="20">
        <v>45019.5085819444</v>
      </c>
      <c r="B167" s="21">
        <v>-28</v>
      </c>
      <c r="C167" s="21">
        <v>-4197</v>
      </c>
      <c r="D167" s="21">
        <v>-123</v>
      </c>
      <c r="E167" s="21">
        <v>22765</v>
      </c>
      <c r="F167" s="21">
        <v>-174</v>
      </c>
      <c r="G167" s="21">
        <v>15829</v>
      </c>
      <c r="H167" s="21">
        <v>-2486</v>
      </c>
      <c r="I167" s="21">
        <v>19919</v>
      </c>
      <c r="J167" s="21">
        <v>-767</v>
      </c>
      <c r="K167" s="21">
        <v>4060</v>
      </c>
      <c r="L167" s="21">
        <v>-1067</v>
      </c>
      <c r="M167" s="21">
        <v>23274</v>
      </c>
      <c r="N167" s="21">
        <v>-674</v>
      </c>
      <c r="O167" s="21">
        <v>4840</v>
      </c>
      <c r="P167" s="21">
        <v>5760</v>
      </c>
      <c r="Q167" s="21">
        <v>14755</v>
      </c>
      <c r="R167" s="21">
        <v>5606</v>
      </c>
      <c r="S167" s="21">
        <v>8051</v>
      </c>
      <c r="T167" s="21">
        <v>48997</v>
      </c>
      <c r="U167" s="21">
        <v>10301</v>
      </c>
      <c r="V167" s="21">
        <v>71177</v>
      </c>
      <c r="W167" s="21">
        <v>33431</v>
      </c>
      <c r="X167" s="21">
        <v>124416</v>
      </c>
      <c r="Y167" s="21">
        <v>56581</v>
      </c>
      <c r="Z167" s="21">
        <v>62333</v>
      </c>
      <c r="AA167" s="21">
        <v>11725</v>
      </c>
      <c r="AB167" s="21">
        <v>79831</v>
      </c>
      <c r="AC167" s="21">
        <v>7415</v>
      </c>
      <c r="AD167" s="21">
        <v>20627</v>
      </c>
      <c r="AE167" s="21">
        <v>349</v>
      </c>
      <c r="AF167" s="21">
        <v>19375</v>
      </c>
      <c r="AG167" s="21">
        <v>1176</v>
      </c>
      <c r="AH167" s="21">
        <v>40325</v>
      </c>
      <c r="AI167" s="21">
        <v>45</v>
      </c>
      <c r="AJ167" s="21">
        <v>58777</v>
      </c>
      <c r="AK167" s="21">
        <v>-41</v>
      </c>
      <c r="AL167" s="21">
        <v>15939</v>
      </c>
      <c r="AM167" s="21">
        <v>-35</v>
      </c>
      <c r="AN167" s="21">
        <v>50142</v>
      </c>
      <c r="AO167" s="21">
        <v>138</v>
      </c>
    </row>
    <row r="168" spans="1:41">
      <c r="A168" s="20">
        <v>45019.5092126157</v>
      </c>
      <c r="B168" s="21">
        <v>-28</v>
      </c>
      <c r="C168" s="21">
        <v>-4197</v>
      </c>
      <c r="D168" s="21">
        <v>-123</v>
      </c>
      <c r="E168" s="21">
        <v>22765</v>
      </c>
      <c r="F168" s="21">
        <v>-176</v>
      </c>
      <c r="G168" s="21">
        <v>15829</v>
      </c>
      <c r="H168" s="21">
        <v>-2486</v>
      </c>
      <c r="I168" s="21">
        <v>19919</v>
      </c>
      <c r="J168" s="21">
        <v>-767</v>
      </c>
      <c r="K168" s="21">
        <v>4060</v>
      </c>
      <c r="L168" s="21">
        <v>-1067</v>
      </c>
      <c r="M168" s="21">
        <v>23274</v>
      </c>
      <c r="N168" s="21">
        <v>-674</v>
      </c>
      <c r="O168" s="21">
        <v>4840</v>
      </c>
      <c r="P168" s="21">
        <v>5760</v>
      </c>
      <c r="Q168" s="21">
        <v>14755</v>
      </c>
      <c r="R168" s="21">
        <v>5606</v>
      </c>
      <c r="S168" s="21">
        <v>8051</v>
      </c>
      <c r="T168" s="21">
        <v>48997</v>
      </c>
      <c r="U168" s="21">
        <v>10301</v>
      </c>
      <c r="V168" s="21">
        <v>71177</v>
      </c>
      <c r="W168" s="21">
        <v>33431</v>
      </c>
      <c r="X168" s="21">
        <v>124416</v>
      </c>
      <c r="Y168" s="21">
        <v>56581</v>
      </c>
      <c r="Z168" s="21">
        <v>62333</v>
      </c>
      <c r="AA168" s="21">
        <v>11725</v>
      </c>
      <c r="AB168" s="21">
        <v>79831</v>
      </c>
      <c r="AC168" s="21">
        <v>7415</v>
      </c>
      <c r="AD168" s="21">
        <v>20627</v>
      </c>
      <c r="AE168" s="21">
        <v>349</v>
      </c>
      <c r="AF168" s="21">
        <v>19375</v>
      </c>
      <c r="AG168" s="21">
        <v>1176</v>
      </c>
      <c r="AH168" s="21">
        <v>40325</v>
      </c>
      <c r="AI168" s="21">
        <v>45</v>
      </c>
      <c r="AJ168" s="21">
        <v>58777</v>
      </c>
      <c r="AK168" s="21">
        <v>-41</v>
      </c>
      <c r="AL168" s="21">
        <v>15939</v>
      </c>
      <c r="AM168" s="21">
        <v>-35</v>
      </c>
      <c r="AN168" s="21">
        <v>50142</v>
      </c>
      <c r="AO168" s="21">
        <v>138</v>
      </c>
    </row>
    <row r="169" spans="1:41">
      <c r="A169" s="20">
        <v>45019.5100358796</v>
      </c>
      <c r="B169" s="21">
        <v>-28</v>
      </c>
      <c r="C169" s="21">
        <v>-4197</v>
      </c>
      <c r="D169" s="21">
        <v>-123</v>
      </c>
      <c r="E169" s="21">
        <v>22765</v>
      </c>
      <c r="F169" s="21">
        <v>-176</v>
      </c>
      <c r="G169" s="21">
        <v>15829</v>
      </c>
      <c r="H169" s="21">
        <v>-2486</v>
      </c>
      <c r="I169" s="21">
        <v>19919</v>
      </c>
      <c r="J169" s="21">
        <v>-767</v>
      </c>
      <c r="K169" s="21">
        <v>4060</v>
      </c>
      <c r="L169" s="21">
        <v>-1067</v>
      </c>
      <c r="M169" s="21">
        <v>23274</v>
      </c>
      <c r="N169" s="21">
        <v>-674</v>
      </c>
      <c r="O169" s="21">
        <v>4840</v>
      </c>
      <c r="P169" s="21">
        <v>5760</v>
      </c>
      <c r="Q169" s="21">
        <v>14755</v>
      </c>
      <c r="R169" s="21">
        <v>5606</v>
      </c>
      <c r="S169" s="21">
        <v>8051</v>
      </c>
      <c r="T169" s="21">
        <v>48997</v>
      </c>
      <c r="U169" s="21">
        <v>10301</v>
      </c>
      <c r="V169" s="21">
        <v>71177</v>
      </c>
      <c r="W169" s="21">
        <v>33431</v>
      </c>
      <c r="X169" s="21">
        <v>124416</v>
      </c>
      <c r="Y169" s="21">
        <v>56581</v>
      </c>
      <c r="Z169" s="21">
        <v>62333</v>
      </c>
      <c r="AA169" s="21">
        <v>11725</v>
      </c>
      <c r="AB169" s="21">
        <v>79831</v>
      </c>
      <c r="AC169" s="21">
        <v>7415</v>
      </c>
      <c r="AD169" s="21">
        <v>20627</v>
      </c>
      <c r="AE169" s="21">
        <v>349</v>
      </c>
      <c r="AF169" s="21">
        <v>19375</v>
      </c>
      <c r="AG169" s="21">
        <v>1176</v>
      </c>
      <c r="AH169" s="21">
        <v>40325</v>
      </c>
      <c r="AI169" s="21">
        <v>45</v>
      </c>
      <c r="AJ169" s="21">
        <v>58777</v>
      </c>
      <c r="AK169" s="21">
        <v>-41</v>
      </c>
      <c r="AL169" s="21">
        <v>15939</v>
      </c>
      <c r="AM169" s="21">
        <v>-35</v>
      </c>
      <c r="AN169" s="21">
        <v>50142</v>
      </c>
      <c r="AO169" s="21">
        <v>138</v>
      </c>
    </row>
    <row r="170" spans="1:41">
      <c r="A170" s="20">
        <v>45019.5106748843</v>
      </c>
      <c r="B170" s="21">
        <v>-28</v>
      </c>
      <c r="C170" s="21">
        <v>-4197</v>
      </c>
      <c r="D170" s="21">
        <v>-123</v>
      </c>
      <c r="E170" s="21">
        <v>22765</v>
      </c>
      <c r="F170" s="21">
        <v>-176</v>
      </c>
      <c r="G170" s="21">
        <v>15829</v>
      </c>
      <c r="H170" s="21">
        <v>-2486</v>
      </c>
      <c r="I170" s="21">
        <v>19919</v>
      </c>
      <c r="J170" s="21">
        <v>-767</v>
      </c>
      <c r="K170" s="21">
        <v>4060</v>
      </c>
      <c r="L170" s="21">
        <v>-1067</v>
      </c>
      <c r="M170" s="21">
        <v>23274</v>
      </c>
      <c r="N170" s="21">
        <v>-674</v>
      </c>
      <c r="O170" s="21">
        <v>4840</v>
      </c>
      <c r="P170" s="21">
        <v>5760</v>
      </c>
      <c r="Q170" s="21">
        <v>14755</v>
      </c>
      <c r="R170" s="21">
        <v>5606</v>
      </c>
      <c r="S170" s="21">
        <v>8051</v>
      </c>
      <c r="T170" s="21">
        <v>48997</v>
      </c>
      <c r="U170" s="21">
        <v>10301</v>
      </c>
      <c r="V170" s="21">
        <v>71177</v>
      </c>
      <c r="W170" s="21">
        <v>33431</v>
      </c>
      <c r="X170" s="21">
        <v>124416</v>
      </c>
      <c r="Y170" s="21">
        <v>56581</v>
      </c>
      <c r="Z170" s="21">
        <v>62333</v>
      </c>
      <c r="AA170" s="21">
        <v>11725</v>
      </c>
      <c r="AB170" s="21">
        <v>79831</v>
      </c>
      <c r="AC170" s="21">
        <v>7415</v>
      </c>
      <c r="AD170" s="21">
        <v>20627</v>
      </c>
      <c r="AE170" s="21">
        <v>349</v>
      </c>
      <c r="AF170" s="21">
        <v>19375</v>
      </c>
      <c r="AG170" s="21">
        <v>1176</v>
      </c>
      <c r="AH170" s="21">
        <v>40325</v>
      </c>
      <c r="AI170" s="21">
        <v>45</v>
      </c>
      <c r="AJ170" s="21">
        <v>58777</v>
      </c>
      <c r="AK170" s="21">
        <v>-41</v>
      </c>
      <c r="AL170" s="21">
        <v>15939</v>
      </c>
      <c r="AM170" s="21">
        <v>-35</v>
      </c>
      <c r="AN170" s="21">
        <v>50142</v>
      </c>
      <c r="AO170" s="21">
        <v>138</v>
      </c>
    </row>
    <row r="171" spans="1:41">
      <c r="A171" s="20">
        <v>45019.5114237268</v>
      </c>
      <c r="B171" s="21">
        <v>-28</v>
      </c>
      <c r="C171" s="21">
        <v>-4313</v>
      </c>
      <c r="D171" s="21">
        <v>-123</v>
      </c>
      <c r="E171" s="21">
        <v>22698</v>
      </c>
      <c r="F171" s="21">
        <v>-180</v>
      </c>
      <c r="G171" s="21">
        <v>15678</v>
      </c>
      <c r="H171" s="21">
        <v>-2443</v>
      </c>
      <c r="I171" s="21">
        <v>18070</v>
      </c>
      <c r="J171" s="21">
        <v>-829</v>
      </c>
      <c r="K171" s="21">
        <v>4408</v>
      </c>
      <c r="L171" s="21">
        <v>-1323</v>
      </c>
      <c r="M171" s="21">
        <v>23327</v>
      </c>
      <c r="N171" s="21">
        <v>-643</v>
      </c>
      <c r="O171" s="21">
        <v>6756</v>
      </c>
      <c r="P171" s="21">
        <v>5467</v>
      </c>
      <c r="Q171" s="21">
        <v>14048</v>
      </c>
      <c r="R171" s="21">
        <v>5363</v>
      </c>
      <c r="S171" s="21">
        <v>7971</v>
      </c>
      <c r="T171" s="21">
        <v>44363</v>
      </c>
      <c r="U171" s="21">
        <v>9483</v>
      </c>
      <c r="V171" s="21">
        <v>69990</v>
      </c>
      <c r="W171" s="21">
        <v>34003</v>
      </c>
      <c r="X171" s="21">
        <v>123136</v>
      </c>
      <c r="Y171" s="21">
        <v>56928</v>
      </c>
      <c r="Z171" s="21">
        <v>61810</v>
      </c>
      <c r="AA171" s="21">
        <v>11761</v>
      </c>
      <c r="AB171" s="21">
        <v>79784</v>
      </c>
      <c r="AC171" s="21">
        <v>7697</v>
      </c>
      <c r="AD171" s="21">
        <v>19753</v>
      </c>
      <c r="AE171" s="21">
        <v>447</v>
      </c>
      <c r="AF171" s="21">
        <v>18808</v>
      </c>
      <c r="AG171" s="21">
        <v>1300</v>
      </c>
      <c r="AH171" s="21">
        <v>40453</v>
      </c>
      <c r="AI171" s="21">
        <v>63</v>
      </c>
      <c r="AJ171" s="21">
        <v>58606</v>
      </c>
      <c r="AK171" s="21">
        <v>-75</v>
      </c>
      <c r="AL171" s="21">
        <v>15393</v>
      </c>
      <c r="AM171" s="21">
        <v>-35</v>
      </c>
      <c r="AN171" s="21">
        <v>50286</v>
      </c>
      <c r="AO171" s="21">
        <v>139</v>
      </c>
    </row>
    <row r="172" spans="1:41">
      <c r="A172" s="20">
        <v>45019.512169213</v>
      </c>
      <c r="B172" s="21">
        <v>-31</v>
      </c>
      <c r="C172" s="21">
        <v>-4313</v>
      </c>
      <c r="D172" s="21">
        <v>-123</v>
      </c>
      <c r="E172" s="21">
        <v>22698</v>
      </c>
      <c r="F172" s="21">
        <v>-180</v>
      </c>
      <c r="G172" s="21">
        <v>16526</v>
      </c>
      <c r="H172" s="21">
        <v>-2424</v>
      </c>
      <c r="I172" s="21">
        <v>18760</v>
      </c>
      <c r="J172" s="21">
        <v>-829</v>
      </c>
      <c r="K172" s="21">
        <v>4485</v>
      </c>
      <c r="L172" s="21">
        <v>-1323</v>
      </c>
      <c r="M172" s="21">
        <v>24813</v>
      </c>
      <c r="N172" s="21">
        <v>-609</v>
      </c>
      <c r="O172" s="21">
        <v>7364</v>
      </c>
      <c r="P172" s="21">
        <v>5641</v>
      </c>
      <c r="Q172" s="21">
        <v>13681</v>
      </c>
      <c r="R172" s="21">
        <v>5363</v>
      </c>
      <c r="S172" s="21">
        <v>8666</v>
      </c>
      <c r="T172" s="21">
        <v>41781</v>
      </c>
      <c r="U172" s="21">
        <v>10298</v>
      </c>
      <c r="V172" s="21">
        <v>67820</v>
      </c>
      <c r="W172" s="21">
        <v>35413</v>
      </c>
      <c r="X172" s="21">
        <v>121655</v>
      </c>
      <c r="Y172" s="21">
        <v>56881</v>
      </c>
      <c r="Z172" s="21">
        <v>61349</v>
      </c>
      <c r="AA172" s="21">
        <v>11374</v>
      </c>
      <c r="AB172" s="21">
        <v>79784</v>
      </c>
      <c r="AC172" s="21">
        <v>6804</v>
      </c>
      <c r="AD172" s="21">
        <v>19753</v>
      </c>
      <c r="AE172" s="21">
        <v>404</v>
      </c>
      <c r="AF172" s="21">
        <v>18497</v>
      </c>
      <c r="AG172" s="21">
        <v>1300</v>
      </c>
      <c r="AH172" s="21">
        <v>40450</v>
      </c>
      <c r="AI172" s="21">
        <v>74</v>
      </c>
      <c r="AJ172" s="21">
        <v>58509</v>
      </c>
      <c r="AK172" s="21">
        <v>-75</v>
      </c>
      <c r="AL172" s="21">
        <v>15393</v>
      </c>
      <c r="AM172" s="21">
        <v>-33</v>
      </c>
      <c r="AN172" s="21">
        <v>50490</v>
      </c>
      <c r="AO172" s="21">
        <v>139</v>
      </c>
    </row>
    <row r="173" spans="1:41">
      <c r="A173" s="20">
        <v>45019.5127863426</v>
      </c>
      <c r="B173" s="21">
        <v>-31</v>
      </c>
      <c r="C173" s="21">
        <v>-3721</v>
      </c>
      <c r="D173" s="21">
        <v>-123</v>
      </c>
      <c r="E173" s="21">
        <v>21879</v>
      </c>
      <c r="F173" s="21">
        <v>-180</v>
      </c>
      <c r="G173" s="21">
        <v>16526</v>
      </c>
      <c r="H173" s="21">
        <v>-2424</v>
      </c>
      <c r="I173" s="21">
        <v>18760</v>
      </c>
      <c r="J173" s="21">
        <v>-844</v>
      </c>
      <c r="K173" s="21">
        <v>4485</v>
      </c>
      <c r="L173" s="21">
        <v>-1346</v>
      </c>
      <c r="M173" s="21">
        <v>24813</v>
      </c>
      <c r="N173" s="21">
        <v>-609</v>
      </c>
      <c r="O173" s="21">
        <v>7364</v>
      </c>
      <c r="P173" s="21">
        <v>5641</v>
      </c>
      <c r="Q173" s="21">
        <v>13681</v>
      </c>
      <c r="R173" s="21">
        <v>5151</v>
      </c>
      <c r="S173" s="21">
        <v>8666</v>
      </c>
      <c r="T173" s="21">
        <v>41781</v>
      </c>
      <c r="U173" s="21">
        <v>10298</v>
      </c>
      <c r="V173" s="21">
        <v>67820</v>
      </c>
      <c r="W173" s="21">
        <v>35413</v>
      </c>
      <c r="X173" s="21">
        <v>121655</v>
      </c>
      <c r="Y173" s="21">
        <v>56881</v>
      </c>
      <c r="Z173" s="21">
        <v>61349</v>
      </c>
      <c r="AA173" s="21">
        <v>11374</v>
      </c>
      <c r="AB173" s="21">
        <v>79012</v>
      </c>
      <c r="AC173" s="21">
        <v>6804</v>
      </c>
      <c r="AD173" s="21">
        <v>19733</v>
      </c>
      <c r="AE173" s="21">
        <v>404</v>
      </c>
      <c r="AF173" s="21">
        <v>18497</v>
      </c>
      <c r="AG173" s="21">
        <v>1346</v>
      </c>
      <c r="AH173" s="21">
        <v>40450</v>
      </c>
      <c r="AI173" s="21">
        <v>74</v>
      </c>
      <c r="AJ173" s="21">
        <v>58509</v>
      </c>
      <c r="AK173" s="21">
        <v>-73</v>
      </c>
      <c r="AL173" s="21">
        <v>15248</v>
      </c>
      <c r="AM173" s="21">
        <v>-33</v>
      </c>
      <c r="AN173" s="21">
        <v>50490</v>
      </c>
      <c r="AO173" s="21">
        <v>139</v>
      </c>
    </row>
    <row r="174" spans="1:41">
      <c r="A174" s="20">
        <v>45019.5135533565</v>
      </c>
      <c r="B174" s="21">
        <v>-31</v>
      </c>
      <c r="C174" s="21">
        <v>-3629</v>
      </c>
      <c r="D174" s="21">
        <v>-123</v>
      </c>
      <c r="E174" s="21">
        <v>21666</v>
      </c>
      <c r="F174" s="21">
        <v>-183</v>
      </c>
      <c r="G174" s="21">
        <v>16838</v>
      </c>
      <c r="H174" s="21">
        <v>-2434</v>
      </c>
      <c r="I174" s="21">
        <v>19348</v>
      </c>
      <c r="J174" s="21">
        <v>-934</v>
      </c>
      <c r="K174" s="21">
        <v>3987</v>
      </c>
      <c r="L174" s="21">
        <v>-1299</v>
      </c>
      <c r="M174" s="21">
        <v>25204</v>
      </c>
      <c r="N174" s="21">
        <v>-609</v>
      </c>
      <c r="O174" s="21">
        <v>7897</v>
      </c>
      <c r="P174" s="21">
        <v>5881</v>
      </c>
      <c r="Q174" s="21">
        <v>15085</v>
      </c>
      <c r="R174" s="21">
        <v>5253</v>
      </c>
      <c r="S174" s="21">
        <v>9637</v>
      </c>
      <c r="T174" s="21">
        <v>40253</v>
      </c>
      <c r="U174" s="21">
        <v>12325</v>
      </c>
      <c r="V174" s="21">
        <v>66700</v>
      </c>
      <c r="W174" s="21">
        <v>37003</v>
      </c>
      <c r="X174" s="21">
        <v>120862</v>
      </c>
      <c r="Y174" s="21">
        <v>58170</v>
      </c>
      <c r="Z174" s="21">
        <v>60444</v>
      </c>
      <c r="AA174" s="21">
        <v>11049</v>
      </c>
      <c r="AB174" s="21">
        <v>78141</v>
      </c>
      <c r="AC174" s="21">
        <v>6789</v>
      </c>
      <c r="AD174" s="21">
        <v>19323</v>
      </c>
      <c r="AE174" s="21">
        <v>442</v>
      </c>
      <c r="AF174" s="21">
        <v>18299</v>
      </c>
      <c r="AG174" s="21">
        <v>1357</v>
      </c>
      <c r="AH174" s="21">
        <v>40307</v>
      </c>
      <c r="AI174" s="21">
        <v>74</v>
      </c>
      <c r="AJ174" s="21">
        <v>58437</v>
      </c>
      <c r="AK174" s="21">
        <v>-73</v>
      </c>
      <c r="AL174" s="21">
        <v>14888</v>
      </c>
      <c r="AM174" s="21">
        <v>-33</v>
      </c>
      <c r="AN174" s="21">
        <v>50017</v>
      </c>
      <c r="AO174" s="21">
        <v>139</v>
      </c>
    </row>
    <row r="175" spans="1:41">
      <c r="A175" s="20">
        <v>45019.5142982639</v>
      </c>
      <c r="B175" s="21">
        <v>-31</v>
      </c>
      <c r="C175" s="21">
        <v>-3629</v>
      </c>
      <c r="D175" s="21">
        <v>-123</v>
      </c>
      <c r="E175" s="21">
        <v>21666</v>
      </c>
      <c r="F175" s="21">
        <v>-183</v>
      </c>
      <c r="G175" s="21">
        <v>16838</v>
      </c>
      <c r="H175" s="21">
        <v>-2434</v>
      </c>
      <c r="I175" s="21">
        <v>19348</v>
      </c>
      <c r="J175" s="21">
        <v>-934</v>
      </c>
      <c r="K175" s="21">
        <v>3987</v>
      </c>
      <c r="L175" s="21">
        <v>-1299</v>
      </c>
      <c r="M175" s="21">
        <v>25204</v>
      </c>
      <c r="N175" s="21">
        <v>-609</v>
      </c>
      <c r="O175" s="21">
        <v>7897</v>
      </c>
      <c r="P175" s="21">
        <v>5881</v>
      </c>
      <c r="Q175" s="21">
        <v>15085</v>
      </c>
      <c r="R175" s="21">
        <v>5253</v>
      </c>
      <c r="S175" s="21">
        <v>9637</v>
      </c>
      <c r="T175" s="21">
        <v>40253</v>
      </c>
      <c r="U175" s="21">
        <v>12325</v>
      </c>
      <c r="V175" s="21">
        <v>66700</v>
      </c>
      <c r="W175" s="21">
        <v>37003</v>
      </c>
      <c r="X175" s="21">
        <v>120862</v>
      </c>
      <c r="Y175" s="21">
        <v>58170</v>
      </c>
      <c r="Z175" s="21">
        <v>60444</v>
      </c>
      <c r="AA175" s="21">
        <v>11049</v>
      </c>
      <c r="AB175" s="21">
        <v>78141</v>
      </c>
      <c r="AC175" s="21">
        <v>6789</v>
      </c>
      <c r="AD175" s="21">
        <v>19323</v>
      </c>
      <c r="AE175" s="21">
        <v>442</v>
      </c>
      <c r="AF175" s="21">
        <v>18299</v>
      </c>
      <c r="AG175" s="21">
        <v>1357</v>
      </c>
      <c r="AH175" s="21">
        <v>40307</v>
      </c>
      <c r="AI175" s="21">
        <v>74</v>
      </c>
      <c r="AJ175" s="21">
        <v>58437</v>
      </c>
      <c r="AK175" s="21">
        <v>-73</v>
      </c>
      <c r="AL175" s="21">
        <v>14888</v>
      </c>
      <c r="AM175" s="21">
        <v>-33</v>
      </c>
      <c r="AN175" s="21">
        <v>50017</v>
      </c>
      <c r="AO175" s="21">
        <v>139</v>
      </c>
    </row>
    <row r="176" spans="1:41">
      <c r="A176" s="20">
        <v>45019.514546875</v>
      </c>
      <c r="B176" s="21">
        <v>-31</v>
      </c>
      <c r="C176" s="21">
        <v>-3629</v>
      </c>
      <c r="D176" s="21">
        <v>-123</v>
      </c>
      <c r="E176" s="21">
        <v>21666</v>
      </c>
      <c r="F176" s="21">
        <v>-183</v>
      </c>
      <c r="G176" s="21">
        <v>16838</v>
      </c>
      <c r="H176" s="21">
        <v>-2434</v>
      </c>
      <c r="I176" s="21">
        <v>19348</v>
      </c>
      <c r="J176" s="21">
        <v>-934</v>
      </c>
      <c r="K176" s="21">
        <v>3987</v>
      </c>
      <c r="L176" s="21">
        <v>-1299</v>
      </c>
      <c r="M176" s="21">
        <v>25204</v>
      </c>
      <c r="N176" s="21">
        <v>-609</v>
      </c>
      <c r="O176" s="21">
        <v>7897</v>
      </c>
      <c r="P176" s="21">
        <v>5881</v>
      </c>
      <c r="Q176" s="21">
        <v>15085</v>
      </c>
      <c r="R176" s="21">
        <v>5253</v>
      </c>
      <c r="S176" s="21">
        <v>9637</v>
      </c>
      <c r="T176" s="21">
        <v>40253</v>
      </c>
      <c r="U176" s="21">
        <v>12325</v>
      </c>
      <c r="V176" s="21">
        <v>66700</v>
      </c>
      <c r="W176" s="21">
        <v>37003</v>
      </c>
      <c r="X176" s="21">
        <v>120862</v>
      </c>
      <c r="Y176" s="21">
        <v>58170</v>
      </c>
      <c r="Z176" s="21">
        <v>60444</v>
      </c>
      <c r="AA176" s="21">
        <v>11049</v>
      </c>
      <c r="AB176" s="21">
        <v>78141</v>
      </c>
      <c r="AC176" s="21">
        <v>6789</v>
      </c>
      <c r="AD176" s="21">
        <v>19323</v>
      </c>
      <c r="AE176" s="21">
        <v>442</v>
      </c>
      <c r="AF176" s="21">
        <v>18299</v>
      </c>
      <c r="AG176" s="21">
        <v>1357</v>
      </c>
      <c r="AH176" s="21">
        <v>40307</v>
      </c>
      <c r="AI176" s="21">
        <v>74</v>
      </c>
      <c r="AJ176" s="21">
        <v>58437</v>
      </c>
      <c r="AK176" s="21">
        <v>-73</v>
      </c>
      <c r="AL176" s="21">
        <v>14888</v>
      </c>
      <c r="AM176" s="21">
        <v>-33</v>
      </c>
      <c r="AN176" s="21">
        <v>50017</v>
      </c>
      <c r="AO176" s="21">
        <v>139</v>
      </c>
    </row>
    <row r="177" spans="1:41">
      <c r="A177" s="20">
        <v>45019.5163976852</v>
      </c>
      <c r="B177" s="21">
        <v>-30</v>
      </c>
      <c r="C177" s="21">
        <v>-3467</v>
      </c>
      <c r="D177" s="21">
        <v>-123</v>
      </c>
      <c r="E177" s="21">
        <v>21947</v>
      </c>
      <c r="F177" s="21">
        <v>-182</v>
      </c>
      <c r="G177" s="21">
        <v>16448</v>
      </c>
      <c r="H177" s="21">
        <v>-2379</v>
      </c>
      <c r="I177" s="21">
        <v>19891</v>
      </c>
      <c r="J177" s="21">
        <v>-934</v>
      </c>
      <c r="K177" s="21">
        <v>3916</v>
      </c>
      <c r="L177" s="21">
        <v>-1371</v>
      </c>
      <c r="M177" s="21">
        <v>25484</v>
      </c>
      <c r="N177" s="21">
        <v>-614</v>
      </c>
      <c r="O177" s="21">
        <v>7778</v>
      </c>
      <c r="P177" s="21">
        <v>5711</v>
      </c>
      <c r="Q177" s="21">
        <v>14591</v>
      </c>
      <c r="R177" s="21">
        <v>4567</v>
      </c>
      <c r="S177" s="21">
        <v>9637</v>
      </c>
      <c r="T177" s="21">
        <v>40253</v>
      </c>
      <c r="U177" s="21">
        <v>11596</v>
      </c>
      <c r="V177" s="21">
        <v>66700</v>
      </c>
      <c r="W177" s="21">
        <v>37003</v>
      </c>
      <c r="X177" s="21">
        <v>120862</v>
      </c>
      <c r="Y177" s="21">
        <v>58925</v>
      </c>
      <c r="Z177" s="21">
        <v>60444</v>
      </c>
      <c r="AA177" s="21">
        <v>11049</v>
      </c>
      <c r="AB177" s="21">
        <v>78857</v>
      </c>
      <c r="AC177" s="21">
        <v>6789</v>
      </c>
      <c r="AD177" s="21">
        <v>20156</v>
      </c>
      <c r="AE177" s="21">
        <v>381</v>
      </c>
      <c r="AF177" s="21">
        <v>18299</v>
      </c>
      <c r="AG177" s="21">
        <v>1357</v>
      </c>
      <c r="AH177" s="21">
        <v>40503</v>
      </c>
      <c r="AI177" s="21">
        <v>48</v>
      </c>
      <c r="AJ177" s="21">
        <v>58437</v>
      </c>
      <c r="AK177" s="21">
        <v>-117</v>
      </c>
      <c r="AL177" s="21">
        <v>14478</v>
      </c>
      <c r="AM177" s="21">
        <v>-36</v>
      </c>
      <c r="AN177" s="21">
        <v>50017</v>
      </c>
      <c r="AO177" s="21">
        <v>136</v>
      </c>
    </row>
    <row r="178" spans="1:41">
      <c r="A178" s="20">
        <v>45019.5171457176</v>
      </c>
      <c r="B178" s="21">
        <v>-30</v>
      </c>
      <c r="C178" s="21">
        <v>-3467</v>
      </c>
      <c r="D178" s="21">
        <v>-123</v>
      </c>
      <c r="E178" s="21">
        <v>21947</v>
      </c>
      <c r="F178" s="21">
        <v>-182</v>
      </c>
      <c r="G178" s="21">
        <v>16448</v>
      </c>
      <c r="H178" s="21">
        <v>-2379</v>
      </c>
      <c r="I178" s="21">
        <v>19891</v>
      </c>
      <c r="J178" s="21">
        <v>-948</v>
      </c>
      <c r="K178" s="21">
        <v>3916</v>
      </c>
      <c r="L178" s="21">
        <v>-1371</v>
      </c>
      <c r="M178" s="21">
        <v>25484</v>
      </c>
      <c r="N178" s="21">
        <v>-614</v>
      </c>
      <c r="O178" s="21">
        <v>7778</v>
      </c>
      <c r="P178" s="21">
        <v>5711</v>
      </c>
      <c r="Q178" s="21">
        <v>14591</v>
      </c>
      <c r="R178" s="21">
        <v>4567</v>
      </c>
      <c r="S178" s="21">
        <v>4361</v>
      </c>
      <c r="T178" s="21">
        <v>40903</v>
      </c>
      <c r="U178" s="21">
        <v>11596</v>
      </c>
      <c r="V178" s="21">
        <v>67718</v>
      </c>
      <c r="W178" s="21">
        <v>37163</v>
      </c>
      <c r="X178" s="21">
        <v>122728</v>
      </c>
      <c r="Y178" s="21">
        <v>58925</v>
      </c>
      <c r="Z178" s="21">
        <v>60165</v>
      </c>
      <c r="AA178" s="21">
        <v>11137</v>
      </c>
      <c r="AB178" s="21">
        <v>78857</v>
      </c>
      <c r="AC178" s="21">
        <v>7131</v>
      </c>
      <c r="AD178" s="21">
        <v>20156</v>
      </c>
      <c r="AE178" s="21">
        <v>381</v>
      </c>
      <c r="AF178" s="21">
        <v>18370</v>
      </c>
      <c r="AG178" s="21">
        <v>1415</v>
      </c>
      <c r="AH178" s="21">
        <v>40503</v>
      </c>
      <c r="AI178" s="21">
        <v>48</v>
      </c>
      <c r="AJ178" s="21">
        <v>57827</v>
      </c>
      <c r="AK178" s="21">
        <v>-117</v>
      </c>
      <c r="AL178" s="21">
        <v>14478</v>
      </c>
      <c r="AM178" s="21">
        <v>-36</v>
      </c>
      <c r="AN178" s="21">
        <v>46384</v>
      </c>
      <c r="AO178" s="21">
        <v>136</v>
      </c>
    </row>
    <row r="179" spans="1:41">
      <c r="A179" s="20">
        <v>45019.5177613426</v>
      </c>
      <c r="B179" s="21">
        <v>-30</v>
      </c>
      <c r="C179" s="21">
        <v>-3467</v>
      </c>
      <c r="D179" s="21">
        <v>-123</v>
      </c>
      <c r="E179" s="21">
        <v>21947</v>
      </c>
      <c r="F179" s="21">
        <v>-182</v>
      </c>
      <c r="G179" s="21">
        <v>16448</v>
      </c>
      <c r="H179" s="21">
        <v>-2379</v>
      </c>
      <c r="I179" s="21">
        <v>19891</v>
      </c>
      <c r="J179" s="21">
        <v>-948</v>
      </c>
      <c r="K179" s="21">
        <v>3916</v>
      </c>
      <c r="L179" s="21">
        <v>-1371</v>
      </c>
      <c r="M179" s="21">
        <v>25484</v>
      </c>
      <c r="N179" s="21">
        <v>-614</v>
      </c>
      <c r="O179" s="21">
        <v>7778</v>
      </c>
      <c r="P179" s="21">
        <v>5711</v>
      </c>
      <c r="Q179" s="21">
        <v>14591</v>
      </c>
      <c r="R179" s="21">
        <v>4567</v>
      </c>
      <c r="S179" s="21">
        <v>4361</v>
      </c>
      <c r="T179" s="21">
        <v>40903</v>
      </c>
      <c r="U179" s="21">
        <v>11596</v>
      </c>
      <c r="V179" s="21">
        <v>67718</v>
      </c>
      <c r="W179" s="21">
        <v>37163</v>
      </c>
      <c r="X179" s="21">
        <v>122728</v>
      </c>
      <c r="Y179" s="21">
        <v>58925</v>
      </c>
      <c r="Z179" s="21">
        <v>60165</v>
      </c>
      <c r="AA179" s="21">
        <v>11137</v>
      </c>
      <c r="AB179" s="21">
        <v>78857</v>
      </c>
      <c r="AC179" s="21">
        <v>7131</v>
      </c>
      <c r="AD179" s="21">
        <v>20156</v>
      </c>
      <c r="AE179" s="21">
        <v>381</v>
      </c>
      <c r="AF179" s="21">
        <v>18370</v>
      </c>
      <c r="AG179" s="21">
        <v>1415</v>
      </c>
      <c r="AH179" s="21">
        <v>40503</v>
      </c>
      <c r="AI179" s="21">
        <v>48</v>
      </c>
      <c r="AJ179" s="21">
        <v>57827</v>
      </c>
      <c r="AK179" s="21">
        <v>-117</v>
      </c>
      <c r="AL179" s="21">
        <v>14478</v>
      </c>
      <c r="AM179" s="21">
        <v>-36</v>
      </c>
      <c r="AN179" s="21">
        <v>46384</v>
      </c>
      <c r="AO179" s="21">
        <v>143</v>
      </c>
    </row>
    <row r="180" spans="1:41">
      <c r="A180" s="20">
        <v>45019.5185193287</v>
      </c>
      <c r="B180" s="21">
        <v>-30</v>
      </c>
      <c r="C180" s="21">
        <v>-3467</v>
      </c>
      <c r="D180" s="21">
        <v>-123</v>
      </c>
      <c r="E180" s="21">
        <v>21947</v>
      </c>
      <c r="F180" s="21">
        <v>-182</v>
      </c>
      <c r="G180" s="21">
        <v>16448</v>
      </c>
      <c r="H180" s="21">
        <v>-2379</v>
      </c>
      <c r="I180" s="21">
        <v>19891</v>
      </c>
      <c r="J180" s="21">
        <v>-948</v>
      </c>
      <c r="K180" s="21">
        <v>3916</v>
      </c>
      <c r="L180" s="21">
        <v>-1371</v>
      </c>
      <c r="M180" s="21">
        <v>25484</v>
      </c>
      <c r="N180" s="21">
        <v>-614</v>
      </c>
      <c r="O180" s="21">
        <v>7778</v>
      </c>
      <c r="P180" s="21">
        <v>5711</v>
      </c>
      <c r="Q180" s="21">
        <v>14591</v>
      </c>
      <c r="R180" s="21">
        <v>4567</v>
      </c>
      <c r="S180" s="21">
        <v>4361</v>
      </c>
      <c r="T180" s="21">
        <v>40903</v>
      </c>
      <c r="U180" s="21">
        <v>11596</v>
      </c>
      <c r="V180" s="21">
        <v>67718</v>
      </c>
      <c r="W180" s="21">
        <v>37163</v>
      </c>
      <c r="X180" s="21">
        <v>122728</v>
      </c>
      <c r="Y180" s="21">
        <v>58925</v>
      </c>
      <c r="Z180" s="21">
        <v>60165</v>
      </c>
      <c r="AA180" s="21">
        <v>11137</v>
      </c>
      <c r="AB180" s="21">
        <v>78857</v>
      </c>
      <c r="AC180" s="21">
        <v>7131</v>
      </c>
      <c r="AD180" s="21">
        <v>20156</v>
      </c>
      <c r="AE180" s="21">
        <v>381</v>
      </c>
      <c r="AF180" s="21">
        <v>18370</v>
      </c>
      <c r="AG180" s="21">
        <v>1415</v>
      </c>
      <c r="AH180" s="21">
        <v>40503</v>
      </c>
      <c r="AI180" s="21">
        <v>48</v>
      </c>
      <c r="AJ180" s="21">
        <v>57827</v>
      </c>
      <c r="AK180" s="21">
        <v>-117</v>
      </c>
      <c r="AL180" s="21">
        <v>14478</v>
      </c>
      <c r="AM180" s="21">
        <v>-36</v>
      </c>
      <c r="AN180" s="21">
        <v>46384</v>
      </c>
      <c r="AO180" s="21">
        <v>143</v>
      </c>
    </row>
    <row r="181" spans="1:41">
      <c r="A181" s="20">
        <v>45019.5187666667</v>
      </c>
      <c r="B181" s="21">
        <v>-30</v>
      </c>
      <c r="C181" s="21">
        <v>-3467</v>
      </c>
      <c r="D181" s="21">
        <v>-123</v>
      </c>
      <c r="E181" s="21">
        <v>21947</v>
      </c>
      <c r="F181" s="21">
        <v>-182</v>
      </c>
      <c r="G181" s="21">
        <v>16448</v>
      </c>
      <c r="H181" s="21">
        <v>-2379</v>
      </c>
      <c r="I181" s="21">
        <v>19891</v>
      </c>
      <c r="J181" s="21">
        <v>-948</v>
      </c>
      <c r="K181" s="21">
        <v>3916</v>
      </c>
      <c r="L181" s="21">
        <v>-1371</v>
      </c>
      <c r="M181" s="21">
        <v>25484</v>
      </c>
      <c r="N181" s="21">
        <v>-614</v>
      </c>
      <c r="O181" s="21">
        <v>7778</v>
      </c>
      <c r="P181" s="21">
        <v>5711</v>
      </c>
      <c r="Q181" s="21">
        <v>14591</v>
      </c>
      <c r="R181" s="21">
        <v>4567</v>
      </c>
      <c r="S181" s="21">
        <v>4361</v>
      </c>
      <c r="T181" s="21">
        <v>40903</v>
      </c>
      <c r="U181" s="21">
        <v>11596</v>
      </c>
      <c r="V181" s="21">
        <v>67718</v>
      </c>
      <c r="W181" s="21">
        <v>37163</v>
      </c>
      <c r="X181" s="21">
        <v>122728</v>
      </c>
      <c r="Y181" s="21">
        <v>58925</v>
      </c>
      <c r="Z181" s="21">
        <v>60165</v>
      </c>
      <c r="AA181" s="21">
        <v>11137</v>
      </c>
      <c r="AB181" s="21">
        <v>78857</v>
      </c>
      <c r="AC181" s="21">
        <v>7131</v>
      </c>
      <c r="AD181" s="21">
        <v>20156</v>
      </c>
      <c r="AE181" s="21">
        <v>381</v>
      </c>
      <c r="AF181" s="21">
        <v>18370</v>
      </c>
      <c r="AG181" s="21">
        <v>1415</v>
      </c>
      <c r="AH181" s="21">
        <v>40503</v>
      </c>
      <c r="AI181" s="21">
        <v>48</v>
      </c>
      <c r="AJ181" s="21">
        <v>57827</v>
      </c>
      <c r="AK181" s="21">
        <v>-117</v>
      </c>
      <c r="AL181" s="21">
        <v>14478</v>
      </c>
      <c r="AM181" s="21">
        <v>-36</v>
      </c>
      <c r="AN181" s="21">
        <v>46384</v>
      </c>
      <c r="AO181" s="21">
        <v>143</v>
      </c>
    </row>
    <row r="182" spans="1:41">
      <c r="A182" s="20">
        <v>45019.5201216435</v>
      </c>
      <c r="B182" s="21">
        <v>-32</v>
      </c>
      <c r="C182" s="21">
        <v>-3192</v>
      </c>
      <c r="D182" s="21">
        <v>-171</v>
      </c>
      <c r="E182" s="21">
        <v>21745</v>
      </c>
      <c r="F182" s="21">
        <v>-183</v>
      </c>
      <c r="G182" s="21">
        <v>16398</v>
      </c>
      <c r="H182" s="21">
        <v>-2422</v>
      </c>
      <c r="I182" s="21">
        <v>20465</v>
      </c>
      <c r="J182" s="21">
        <v>-981</v>
      </c>
      <c r="K182" s="21">
        <v>4008</v>
      </c>
      <c r="L182" s="21">
        <v>-1414</v>
      </c>
      <c r="M182" s="21">
        <v>24950</v>
      </c>
      <c r="N182" s="21">
        <v>-615</v>
      </c>
      <c r="O182" s="21">
        <v>8282</v>
      </c>
      <c r="P182" s="21">
        <v>5904</v>
      </c>
      <c r="Q182" s="21">
        <v>15366</v>
      </c>
      <c r="R182" s="21">
        <v>4223</v>
      </c>
      <c r="S182" s="21">
        <v>-2807</v>
      </c>
      <c r="T182" s="21">
        <v>44533</v>
      </c>
      <c r="U182" s="21">
        <v>15738</v>
      </c>
      <c r="V182" s="21">
        <v>67629</v>
      </c>
      <c r="W182" s="21">
        <v>39218</v>
      </c>
      <c r="X182" s="21">
        <v>122979</v>
      </c>
      <c r="Y182" s="21">
        <v>60968</v>
      </c>
      <c r="Z182" s="21">
        <v>60194</v>
      </c>
      <c r="AA182" s="21">
        <v>11516</v>
      </c>
      <c r="AB182" s="21">
        <v>77798</v>
      </c>
      <c r="AC182" s="21">
        <v>6914</v>
      </c>
      <c r="AD182" s="21">
        <v>17667</v>
      </c>
      <c r="AE182" s="21">
        <v>499</v>
      </c>
      <c r="AF182" s="21">
        <v>18420</v>
      </c>
      <c r="AG182" s="21">
        <v>1631</v>
      </c>
      <c r="AH182" s="21">
        <v>41647</v>
      </c>
      <c r="AI182" s="21">
        <v>26</v>
      </c>
      <c r="AJ182" s="21">
        <v>58194</v>
      </c>
      <c r="AK182" s="21">
        <v>-124</v>
      </c>
      <c r="AL182" s="21">
        <v>14428</v>
      </c>
      <c r="AM182" s="21">
        <v>-33</v>
      </c>
      <c r="AN182" s="21">
        <v>45692</v>
      </c>
      <c r="AO182" s="21">
        <v>144</v>
      </c>
    </row>
    <row r="183" spans="1:41">
      <c r="A183" s="20">
        <v>45019.520571412</v>
      </c>
      <c r="B183" s="21">
        <v>-32</v>
      </c>
      <c r="C183" s="21">
        <v>-3192</v>
      </c>
      <c r="D183" s="21">
        <v>-171</v>
      </c>
      <c r="E183" s="21">
        <v>21745</v>
      </c>
      <c r="F183" s="21">
        <v>-183</v>
      </c>
      <c r="G183" s="21">
        <v>16398</v>
      </c>
      <c r="H183" s="21">
        <v>-2422</v>
      </c>
      <c r="I183" s="21">
        <v>20465</v>
      </c>
      <c r="J183" s="21">
        <v>-981</v>
      </c>
      <c r="K183" s="21">
        <v>4008</v>
      </c>
      <c r="L183" s="21">
        <v>-1414</v>
      </c>
      <c r="M183" s="21">
        <v>24950</v>
      </c>
      <c r="N183" s="21">
        <v>-615</v>
      </c>
      <c r="O183" s="21">
        <v>8282</v>
      </c>
      <c r="P183" s="21">
        <v>5904</v>
      </c>
      <c r="Q183" s="21">
        <v>15366</v>
      </c>
      <c r="R183" s="21">
        <v>4223</v>
      </c>
      <c r="S183" s="21">
        <v>-2807</v>
      </c>
      <c r="T183" s="21">
        <v>44533</v>
      </c>
      <c r="U183" s="21">
        <v>15738</v>
      </c>
      <c r="V183" s="21">
        <v>67629</v>
      </c>
      <c r="W183" s="21">
        <v>39218</v>
      </c>
      <c r="X183" s="21">
        <v>122979</v>
      </c>
      <c r="Y183" s="21">
        <v>60968</v>
      </c>
      <c r="Z183" s="21">
        <v>60194</v>
      </c>
      <c r="AA183" s="21">
        <v>11516</v>
      </c>
      <c r="AB183" s="21">
        <v>77798</v>
      </c>
      <c r="AC183" s="21">
        <v>6914</v>
      </c>
      <c r="AD183" s="21">
        <v>17667</v>
      </c>
      <c r="AE183" s="21">
        <v>499</v>
      </c>
      <c r="AF183" s="21">
        <v>18420</v>
      </c>
      <c r="AG183" s="21">
        <v>1631</v>
      </c>
      <c r="AH183" s="21">
        <v>41647</v>
      </c>
      <c r="AI183" s="21">
        <v>26</v>
      </c>
      <c r="AJ183" s="21">
        <v>58194</v>
      </c>
      <c r="AK183" s="21">
        <v>-124</v>
      </c>
      <c r="AL183" s="21">
        <v>14428</v>
      </c>
      <c r="AM183" s="21">
        <v>-33</v>
      </c>
      <c r="AN183" s="21">
        <v>45692</v>
      </c>
      <c r="AO183" s="21">
        <v>144</v>
      </c>
    </row>
    <row r="184" spans="1:41">
      <c r="A184" s="20">
        <v>45019.5215033565</v>
      </c>
      <c r="B184" s="21">
        <v>-32</v>
      </c>
      <c r="C184" s="21">
        <v>-3192</v>
      </c>
      <c r="D184" s="21">
        <v>-171</v>
      </c>
      <c r="E184" s="21">
        <v>21745</v>
      </c>
      <c r="F184" s="21">
        <v>-183</v>
      </c>
      <c r="G184" s="21">
        <v>16398</v>
      </c>
      <c r="H184" s="21">
        <v>-2422</v>
      </c>
      <c r="I184" s="21">
        <v>20465</v>
      </c>
      <c r="J184" s="21">
        <v>-981</v>
      </c>
      <c r="K184" s="21">
        <v>4008</v>
      </c>
      <c r="L184" s="21">
        <v>-1414</v>
      </c>
      <c r="M184" s="21">
        <v>24950</v>
      </c>
      <c r="N184" s="21">
        <v>-615</v>
      </c>
      <c r="O184" s="21">
        <v>8282</v>
      </c>
      <c r="P184" s="21">
        <v>5904</v>
      </c>
      <c r="Q184" s="21">
        <v>15366</v>
      </c>
      <c r="R184" s="21">
        <v>4223</v>
      </c>
      <c r="S184" s="21">
        <v>-2807</v>
      </c>
      <c r="T184" s="21">
        <v>44533</v>
      </c>
      <c r="U184" s="21">
        <v>15738</v>
      </c>
      <c r="V184" s="21">
        <v>67629</v>
      </c>
      <c r="W184" s="21">
        <v>39218</v>
      </c>
      <c r="X184" s="21">
        <v>122979</v>
      </c>
      <c r="Y184" s="21">
        <v>60968</v>
      </c>
      <c r="Z184" s="21">
        <v>60194</v>
      </c>
      <c r="AA184" s="21">
        <v>11516</v>
      </c>
      <c r="AB184" s="21">
        <v>77798</v>
      </c>
      <c r="AC184" s="21">
        <v>6914</v>
      </c>
      <c r="AD184" s="21">
        <v>17667</v>
      </c>
      <c r="AE184" s="21">
        <v>499</v>
      </c>
      <c r="AF184" s="21">
        <v>18420</v>
      </c>
      <c r="AG184" s="21">
        <v>1631</v>
      </c>
      <c r="AH184" s="21">
        <v>41647</v>
      </c>
      <c r="AI184" s="21">
        <v>26</v>
      </c>
      <c r="AJ184" s="21">
        <v>58194</v>
      </c>
      <c r="AK184" s="21">
        <v>-124</v>
      </c>
      <c r="AL184" s="21">
        <v>14428</v>
      </c>
      <c r="AM184" s="21">
        <v>-33</v>
      </c>
      <c r="AN184" s="21">
        <v>45692</v>
      </c>
      <c r="AO184" s="21">
        <v>144</v>
      </c>
    </row>
    <row r="185" spans="1:41">
      <c r="A185" s="20">
        <v>45019.5222427083</v>
      </c>
      <c r="B185" s="21">
        <v>-32</v>
      </c>
      <c r="C185" s="21">
        <v>-3176</v>
      </c>
      <c r="D185" s="21">
        <v>-171</v>
      </c>
      <c r="E185" s="21">
        <v>21834</v>
      </c>
      <c r="F185" s="21">
        <v>-183</v>
      </c>
      <c r="G185" s="21">
        <v>16285</v>
      </c>
      <c r="H185" s="21">
        <v>-2522</v>
      </c>
      <c r="I185" s="21">
        <v>20827</v>
      </c>
      <c r="J185" s="21">
        <v>-981</v>
      </c>
      <c r="K185" s="21">
        <v>4419</v>
      </c>
      <c r="L185" s="21">
        <v>-1559</v>
      </c>
      <c r="M185" s="21">
        <v>25135</v>
      </c>
      <c r="N185" s="21">
        <v>-615</v>
      </c>
      <c r="O185" s="21">
        <v>8374</v>
      </c>
      <c r="P185" s="21">
        <v>5972</v>
      </c>
      <c r="Q185" s="21">
        <v>15398</v>
      </c>
      <c r="R185" s="21">
        <v>4304</v>
      </c>
      <c r="S185" s="21">
        <v>-2503</v>
      </c>
      <c r="T185" s="21">
        <v>40796</v>
      </c>
      <c r="U185" s="21">
        <v>15907</v>
      </c>
      <c r="V185" s="21">
        <v>67560</v>
      </c>
      <c r="W185" s="21">
        <v>40408</v>
      </c>
      <c r="X185" s="21">
        <v>123271</v>
      </c>
      <c r="Y185" s="21">
        <v>61236</v>
      </c>
      <c r="Z185" s="21">
        <v>60234</v>
      </c>
      <c r="AA185" s="21">
        <v>11289</v>
      </c>
      <c r="AB185" s="21">
        <v>77481</v>
      </c>
      <c r="AC185" s="21">
        <v>7018</v>
      </c>
      <c r="AD185" s="21">
        <v>17723</v>
      </c>
      <c r="AE185" s="21">
        <v>535</v>
      </c>
      <c r="AF185" s="21">
        <v>18584</v>
      </c>
      <c r="AG185" s="21">
        <v>1631</v>
      </c>
      <c r="AH185" s="21">
        <v>41806</v>
      </c>
      <c r="AI185" s="21">
        <v>26</v>
      </c>
      <c r="AJ185" s="21">
        <v>58319</v>
      </c>
      <c r="AK185" s="21">
        <v>-124</v>
      </c>
      <c r="AL185" s="21">
        <v>14545</v>
      </c>
      <c r="AM185" s="21">
        <v>-33</v>
      </c>
      <c r="AN185" s="21">
        <v>46052</v>
      </c>
      <c r="AO185" s="21">
        <v>144</v>
      </c>
    </row>
    <row r="186" spans="1:41">
      <c r="A186" s="20">
        <v>45019.5228583333</v>
      </c>
      <c r="B186" s="21">
        <v>-31</v>
      </c>
      <c r="C186" s="21">
        <v>-3176</v>
      </c>
      <c r="D186" s="21">
        <v>-171</v>
      </c>
      <c r="E186" s="21">
        <v>21834</v>
      </c>
      <c r="F186" s="21">
        <v>-183</v>
      </c>
      <c r="G186" s="21">
        <v>16285</v>
      </c>
      <c r="H186" s="21">
        <v>-2522</v>
      </c>
      <c r="I186" s="21">
        <v>20827</v>
      </c>
      <c r="J186" s="21">
        <v>-981</v>
      </c>
      <c r="K186" s="21">
        <v>4419</v>
      </c>
      <c r="L186" s="21">
        <v>-1559</v>
      </c>
      <c r="M186" s="21">
        <v>25135</v>
      </c>
      <c r="N186" s="21">
        <v>-615</v>
      </c>
      <c r="O186" s="21">
        <v>8374</v>
      </c>
      <c r="P186" s="21">
        <v>5972</v>
      </c>
      <c r="Q186" s="21">
        <v>15398</v>
      </c>
      <c r="R186" s="21">
        <v>4304</v>
      </c>
      <c r="S186" s="21">
        <v>-2503</v>
      </c>
      <c r="T186" s="21">
        <v>40796</v>
      </c>
      <c r="U186" s="21">
        <v>15907</v>
      </c>
      <c r="V186" s="21">
        <v>67560</v>
      </c>
      <c r="W186" s="21">
        <v>40408</v>
      </c>
      <c r="X186" s="21">
        <v>123271</v>
      </c>
      <c r="Y186" s="21">
        <v>61236</v>
      </c>
      <c r="Z186" s="21">
        <v>60234</v>
      </c>
      <c r="AA186" s="21">
        <v>11289</v>
      </c>
      <c r="AB186" s="21">
        <v>77481</v>
      </c>
      <c r="AC186" s="21">
        <v>7018</v>
      </c>
      <c r="AD186" s="21">
        <v>17723</v>
      </c>
      <c r="AE186" s="21">
        <v>535</v>
      </c>
      <c r="AF186" s="21">
        <v>18584</v>
      </c>
      <c r="AG186" s="21">
        <v>1631</v>
      </c>
      <c r="AH186" s="21">
        <v>41806</v>
      </c>
      <c r="AI186" s="21">
        <v>26</v>
      </c>
      <c r="AJ186" s="21">
        <v>58319</v>
      </c>
      <c r="AK186" s="21">
        <v>-124</v>
      </c>
      <c r="AL186" s="21">
        <v>14545</v>
      </c>
      <c r="AM186" s="21">
        <v>-33</v>
      </c>
      <c r="AN186" s="21">
        <v>46052</v>
      </c>
      <c r="AO186" s="21">
        <v>144</v>
      </c>
    </row>
    <row r="187" spans="1:41">
      <c r="A187" s="20">
        <v>45019.5236293982</v>
      </c>
      <c r="B187" s="21">
        <v>-31</v>
      </c>
      <c r="C187" s="21">
        <v>-3176</v>
      </c>
      <c r="D187" s="21">
        <v>-171</v>
      </c>
      <c r="E187" s="21">
        <v>21834</v>
      </c>
      <c r="F187" s="21">
        <v>-183</v>
      </c>
      <c r="G187" s="21">
        <v>16285</v>
      </c>
      <c r="H187" s="21">
        <v>-2522</v>
      </c>
      <c r="I187" s="21">
        <v>20827</v>
      </c>
      <c r="J187" s="21">
        <v>-989</v>
      </c>
      <c r="K187" s="21">
        <v>4419</v>
      </c>
      <c r="L187" s="21">
        <v>-1559</v>
      </c>
      <c r="M187" s="21">
        <v>25135</v>
      </c>
      <c r="N187" s="21">
        <v>-595</v>
      </c>
      <c r="O187" s="21">
        <v>8374</v>
      </c>
      <c r="P187" s="21">
        <v>5972</v>
      </c>
      <c r="Q187" s="21">
        <v>15398</v>
      </c>
      <c r="R187" s="21">
        <v>4304</v>
      </c>
      <c r="S187" s="21">
        <v>-2503</v>
      </c>
      <c r="T187" s="21">
        <v>40796</v>
      </c>
      <c r="U187" s="21">
        <v>15907</v>
      </c>
      <c r="V187" s="21">
        <v>67560</v>
      </c>
      <c r="W187" s="21">
        <v>40408</v>
      </c>
      <c r="X187" s="21">
        <v>123271</v>
      </c>
      <c r="Y187" s="21">
        <v>61236</v>
      </c>
      <c r="Z187" s="21">
        <v>60234</v>
      </c>
      <c r="AA187" s="21">
        <v>11289</v>
      </c>
      <c r="AB187" s="21">
        <v>77481</v>
      </c>
      <c r="AC187" s="21">
        <v>7018</v>
      </c>
      <c r="AD187" s="21">
        <v>17723</v>
      </c>
      <c r="AE187" s="21">
        <v>535</v>
      </c>
      <c r="AF187" s="21">
        <v>18584</v>
      </c>
      <c r="AG187" s="21">
        <v>1648</v>
      </c>
      <c r="AH187" s="21">
        <v>41806</v>
      </c>
      <c r="AI187" s="21">
        <v>27</v>
      </c>
      <c r="AJ187" s="21">
        <v>58319</v>
      </c>
      <c r="AK187" s="21">
        <v>-134</v>
      </c>
      <c r="AL187" s="21">
        <v>14545</v>
      </c>
      <c r="AM187" s="21">
        <v>-29</v>
      </c>
      <c r="AN187" s="21">
        <v>46052</v>
      </c>
      <c r="AO187" s="21">
        <v>144</v>
      </c>
    </row>
    <row r="188" spans="1:41">
      <c r="A188" s="20">
        <v>45019.5243696759</v>
      </c>
      <c r="B188" s="21">
        <v>-31</v>
      </c>
      <c r="C188" s="21">
        <v>-3353</v>
      </c>
      <c r="D188" s="21">
        <v>-171</v>
      </c>
      <c r="E188" s="21">
        <v>21547</v>
      </c>
      <c r="F188" s="21">
        <v>-183</v>
      </c>
      <c r="G188" s="21">
        <v>17779</v>
      </c>
      <c r="H188" s="21">
        <v>-2533</v>
      </c>
      <c r="I188" s="21">
        <v>19343</v>
      </c>
      <c r="J188" s="21">
        <v>-994</v>
      </c>
      <c r="K188" s="21">
        <v>4875</v>
      </c>
      <c r="L188" s="21">
        <v>-1712</v>
      </c>
      <c r="M188" s="21">
        <v>25795</v>
      </c>
      <c r="N188" s="21">
        <v>-616</v>
      </c>
      <c r="O188" s="21">
        <v>8252</v>
      </c>
      <c r="P188" s="21">
        <v>6031</v>
      </c>
      <c r="Q188" s="21">
        <v>15249</v>
      </c>
      <c r="R188" s="21">
        <v>4259</v>
      </c>
      <c r="S188" s="21">
        <v>-2449</v>
      </c>
      <c r="T188" s="21">
        <v>39846</v>
      </c>
      <c r="U188" s="21">
        <v>16275</v>
      </c>
      <c r="V188" s="21">
        <v>69214</v>
      </c>
      <c r="W188" s="21">
        <v>40770</v>
      </c>
      <c r="X188" s="21">
        <v>123960</v>
      </c>
      <c r="Y188" s="21">
        <v>60658</v>
      </c>
      <c r="Z188" s="21">
        <v>60187</v>
      </c>
      <c r="AA188" s="21">
        <v>11132</v>
      </c>
      <c r="AB188" s="21">
        <v>78519</v>
      </c>
      <c r="AC188" s="21">
        <v>7277</v>
      </c>
      <c r="AD188" s="21">
        <v>18600</v>
      </c>
      <c r="AE188" s="21">
        <v>388</v>
      </c>
      <c r="AF188" s="21">
        <v>19206</v>
      </c>
      <c r="AG188" s="21">
        <v>1829</v>
      </c>
      <c r="AH188" s="21">
        <v>43426</v>
      </c>
      <c r="AI188" s="21">
        <v>25</v>
      </c>
      <c r="AJ188" s="21">
        <v>58105</v>
      </c>
      <c r="AK188" s="21">
        <v>-140</v>
      </c>
      <c r="AL188" s="21">
        <v>13646</v>
      </c>
      <c r="AM188" s="21">
        <v>-29</v>
      </c>
      <c r="AN188" s="21">
        <v>46399</v>
      </c>
      <c r="AO188" s="21">
        <v>144</v>
      </c>
    </row>
    <row r="189" spans="1:41">
      <c r="A189" s="20">
        <v>45019.525006713</v>
      </c>
      <c r="B189" s="21">
        <v>-31</v>
      </c>
      <c r="C189" s="21">
        <v>-3353</v>
      </c>
      <c r="D189" s="21">
        <v>-171</v>
      </c>
      <c r="E189" s="21">
        <v>21547</v>
      </c>
      <c r="F189" s="21">
        <v>-183</v>
      </c>
      <c r="G189" s="21">
        <v>17779</v>
      </c>
      <c r="H189" s="21">
        <v>-2533</v>
      </c>
      <c r="I189" s="21">
        <v>19343</v>
      </c>
      <c r="J189" s="21">
        <v>-994</v>
      </c>
      <c r="K189" s="21">
        <v>4875</v>
      </c>
      <c r="L189" s="21">
        <v>-1712</v>
      </c>
      <c r="M189" s="21">
        <v>25795</v>
      </c>
      <c r="N189" s="21">
        <v>-616</v>
      </c>
      <c r="O189" s="21">
        <v>8252</v>
      </c>
      <c r="P189" s="21">
        <v>6031</v>
      </c>
      <c r="Q189" s="21">
        <v>15249</v>
      </c>
      <c r="R189" s="21">
        <v>4259</v>
      </c>
      <c r="S189" s="21">
        <v>-2449</v>
      </c>
      <c r="T189" s="21">
        <v>39846</v>
      </c>
      <c r="U189" s="21">
        <v>16275</v>
      </c>
      <c r="V189" s="21">
        <v>69214</v>
      </c>
      <c r="W189" s="21">
        <v>40770</v>
      </c>
      <c r="X189" s="21">
        <v>123960</v>
      </c>
      <c r="Y189" s="21">
        <v>60658</v>
      </c>
      <c r="Z189" s="21">
        <v>60187</v>
      </c>
      <c r="AA189" s="21">
        <v>11132</v>
      </c>
      <c r="AB189" s="21">
        <v>78519</v>
      </c>
      <c r="AC189" s="21">
        <v>7277</v>
      </c>
      <c r="AD189" s="21">
        <v>18600</v>
      </c>
      <c r="AE189" s="21">
        <v>388</v>
      </c>
      <c r="AF189" s="21">
        <v>19206</v>
      </c>
      <c r="AG189" s="21">
        <v>1829</v>
      </c>
      <c r="AH189" s="21">
        <v>43426</v>
      </c>
      <c r="AI189" s="21">
        <v>25</v>
      </c>
      <c r="AJ189" s="21">
        <v>58105</v>
      </c>
      <c r="AK189" s="21">
        <v>-140</v>
      </c>
      <c r="AL189" s="21">
        <v>13646</v>
      </c>
      <c r="AM189" s="21">
        <v>-29</v>
      </c>
      <c r="AN189" s="21">
        <v>46399</v>
      </c>
      <c r="AO189" s="21">
        <v>144</v>
      </c>
    </row>
    <row r="190" spans="1:41">
      <c r="A190" s="20">
        <v>45019.5257871528</v>
      </c>
      <c r="B190" s="21">
        <v>-31</v>
      </c>
      <c r="C190" s="21">
        <v>-3353</v>
      </c>
      <c r="D190" s="21">
        <v>-171</v>
      </c>
      <c r="E190" s="21">
        <v>21547</v>
      </c>
      <c r="F190" s="21">
        <v>-183</v>
      </c>
      <c r="G190" s="21">
        <v>17779</v>
      </c>
      <c r="H190" s="21">
        <v>-2533</v>
      </c>
      <c r="I190" s="21">
        <v>19343</v>
      </c>
      <c r="J190" s="21">
        <v>-994</v>
      </c>
      <c r="K190" s="21">
        <v>4875</v>
      </c>
      <c r="L190" s="21">
        <v>-1712</v>
      </c>
      <c r="M190" s="21">
        <v>25795</v>
      </c>
      <c r="N190" s="21">
        <v>-616</v>
      </c>
      <c r="O190" s="21">
        <v>8252</v>
      </c>
      <c r="P190" s="21">
        <v>6031</v>
      </c>
      <c r="Q190" s="21">
        <v>15249</v>
      </c>
      <c r="R190" s="21">
        <v>4259</v>
      </c>
      <c r="S190" s="21">
        <v>-2449</v>
      </c>
      <c r="T190" s="21">
        <v>39846</v>
      </c>
      <c r="U190" s="21">
        <v>16275</v>
      </c>
      <c r="V190" s="21">
        <v>69214</v>
      </c>
      <c r="W190" s="21">
        <v>40770</v>
      </c>
      <c r="X190" s="21">
        <v>123960</v>
      </c>
      <c r="Y190" s="21">
        <v>60658</v>
      </c>
      <c r="Z190" s="21">
        <v>60187</v>
      </c>
      <c r="AA190" s="21">
        <v>11132</v>
      </c>
      <c r="AB190" s="21">
        <v>78519</v>
      </c>
      <c r="AC190" s="21">
        <v>7277</v>
      </c>
      <c r="AD190" s="21">
        <v>18600</v>
      </c>
      <c r="AE190" s="21">
        <v>388</v>
      </c>
      <c r="AF190" s="21">
        <v>19206</v>
      </c>
      <c r="AG190" s="21">
        <v>1829</v>
      </c>
      <c r="AH190" s="21">
        <v>43426</v>
      </c>
      <c r="AI190" s="21">
        <v>25</v>
      </c>
      <c r="AJ190" s="21">
        <v>58105</v>
      </c>
      <c r="AK190" s="21">
        <v>-140</v>
      </c>
      <c r="AL190" s="21">
        <v>13646</v>
      </c>
      <c r="AM190" s="21">
        <v>-29</v>
      </c>
      <c r="AN190" s="21">
        <v>46399</v>
      </c>
      <c r="AO190" s="21">
        <v>144</v>
      </c>
    </row>
    <row r="191" spans="1:41">
      <c r="A191" s="20">
        <v>45019.5264959491</v>
      </c>
      <c r="B191" s="21">
        <v>-31</v>
      </c>
      <c r="C191" s="21">
        <v>-3353</v>
      </c>
      <c r="D191" s="21">
        <v>-171</v>
      </c>
      <c r="E191" s="21">
        <v>21547</v>
      </c>
      <c r="F191" s="21">
        <v>-183</v>
      </c>
      <c r="G191" s="21">
        <v>17779</v>
      </c>
      <c r="H191" s="21">
        <v>-2533</v>
      </c>
      <c r="I191" s="21">
        <v>19343</v>
      </c>
      <c r="J191" s="21">
        <v>-994</v>
      </c>
      <c r="K191" s="21">
        <v>4875</v>
      </c>
      <c r="L191" s="21">
        <v>-1712</v>
      </c>
      <c r="M191" s="21">
        <v>25795</v>
      </c>
      <c r="N191" s="21">
        <v>-616</v>
      </c>
      <c r="O191" s="21">
        <v>8252</v>
      </c>
      <c r="P191" s="21">
        <v>6031</v>
      </c>
      <c r="Q191" s="21">
        <v>15249</v>
      </c>
      <c r="R191" s="21">
        <v>4259</v>
      </c>
      <c r="S191" s="21">
        <v>-2449</v>
      </c>
      <c r="T191" s="21">
        <v>39846</v>
      </c>
      <c r="U191" s="21">
        <v>16275</v>
      </c>
      <c r="V191" s="21">
        <v>69214</v>
      </c>
      <c r="W191" s="21">
        <v>40770</v>
      </c>
      <c r="X191" s="21">
        <v>123960</v>
      </c>
      <c r="Y191" s="21">
        <v>60658</v>
      </c>
      <c r="Z191" s="21">
        <v>60187</v>
      </c>
      <c r="AA191" s="21">
        <v>11132</v>
      </c>
      <c r="AB191" s="21">
        <v>78519</v>
      </c>
      <c r="AC191" s="21">
        <v>7277</v>
      </c>
      <c r="AD191" s="21">
        <v>18600</v>
      </c>
      <c r="AE191" s="21">
        <v>388</v>
      </c>
      <c r="AF191" s="21">
        <v>19206</v>
      </c>
      <c r="AG191" s="21">
        <v>1829</v>
      </c>
      <c r="AH191" s="21">
        <v>43426</v>
      </c>
      <c r="AI191" s="21">
        <v>25</v>
      </c>
      <c r="AJ191" s="21">
        <v>58105</v>
      </c>
      <c r="AK191" s="21">
        <v>-140</v>
      </c>
      <c r="AL191" s="21">
        <v>13646</v>
      </c>
      <c r="AM191" s="21">
        <v>-29</v>
      </c>
      <c r="AN191" s="21">
        <v>46399</v>
      </c>
      <c r="AO191" s="21">
        <v>140</v>
      </c>
    </row>
    <row r="192" spans="1:41">
      <c r="A192" s="20">
        <v>45019.5272336806</v>
      </c>
      <c r="B192" s="21">
        <v>-31</v>
      </c>
      <c r="C192" s="21">
        <v>-3465</v>
      </c>
      <c r="D192" s="21">
        <v>-173</v>
      </c>
      <c r="E192" s="21">
        <v>21833</v>
      </c>
      <c r="F192" s="21">
        <v>-181</v>
      </c>
      <c r="G192" s="21">
        <v>17770</v>
      </c>
      <c r="H192" s="21">
        <v>-2578</v>
      </c>
      <c r="I192" s="21">
        <v>19492</v>
      </c>
      <c r="J192" s="21">
        <v>-992</v>
      </c>
      <c r="K192" s="21">
        <v>5016</v>
      </c>
      <c r="L192" s="21">
        <v>-1707</v>
      </c>
      <c r="M192" s="21">
        <v>25708</v>
      </c>
      <c r="N192" s="21">
        <v>-624</v>
      </c>
      <c r="O192" s="21">
        <v>8177</v>
      </c>
      <c r="P192" s="21">
        <v>6198</v>
      </c>
      <c r="Q192" s="21">
        <v>14681</v>
      </c>
      <c r="R192" s="21">
        <v>4398</v>
      </c>
      <c r="S192" s="21">
        <v>-2557</v>
      </c>
      <c r="T192" s="21">
        <v>38799</v>
      </c>
      <c r="U192" s="21">
        <v>16055</v>
      </c>
      <c r="V192" s="21">
        <v>69074</v>
      </c>
      <c r="W192" s="21">
        <v>41340</v>
      </c>
      <c r="X192" s="21">
        <v>122878</v>
      </c>
      <c r="Y192" s="21">
        <v>60082</v>
      </c>
      <c r="Z192" s="21">
        <v>60367</v>
      </c>
      <c r="AA192" s="21">
        <v>11235</v>
      </c>
      <c r="AB192" s="21">
        <v>78902</v>
      </c>
      <c r="AC192" s="21">
        <v>6698</v>
      </c>
      <c r="AD192" s="21">
        <v>18629</v>
      </c>
      <c r="AE192" s="21">
        <v>395</v>
      </c>
      <c r="AF192" s="21">
        <v>19159</v>
      </c>
      <c r="AG192" s="21">
        <v>1853</v>
      </c>
      <c r="AH192" s="21">
        <v>43224</v>
      </c>
      <c r="AI192" s="21">
        <v>28</v>
      </c>
      <c r="AJ192" s="21">
        <v>58166</v>
      </c>
      <c r="AK192" s="21">
        <v>-140</v>
      </c>
      <c r="AL192" s="21">
        <v>13586</v>
      </c>
      <c r="AM192" s="21">
        <v>-29</v>
      </c>
      <c r="AN192" s="21">
        <v>46587</v>
      </c>
      <c r="AO192" s="21">
        <v>140</v>
      </c>
    </row>
    <row r="193" spans="1:41">
      <c r="A193" s="20">
        <v>45019.5278663194</v>
      </c>
      <c r="B193" s="21">
        <v>-31</v>
      </c>
      <c r="C193" s="21">
        <v>-3465</v>
      </c>
      <c r="D193" s="21">
        <v>-173</v>
      </c>
      <c r="E193" s="21">
        <v>21833</v>
      </c>
      <c r="F193" s="21">
        <v>-181</v>
      </c>
      <c r="G193" s="21">
        <v>17770</v>
      </c>
      <c r="H193" s="21">
        <v>-2578</v>
      </c>
      <c r="I193" s="21">
        <v>19492</v>
      </c>
      <c r="J193" s="21">
        <v>-992</v>
      </c>
      <c r="K193" s="21">
        <v>5016</v>
      </c>
      <c r="L193" s="21">
        <v>-1707</v>
      </c>
      <c r="M193" s="21">
        <v>25708</v>
      </c>
      <c r="N193" s="21">
        <v>-624</v>
      </c>
      <c r="O193" s="21">
        <v>8177</v>
      </c>
      <c r="P193" s="21">
        <v>6198</v>
      </c>
      <c r="Q193" s="21">
        <v>14681</v>
      </c>
      <c r="R193" s="21">
        <v>4398</v>
      </c>
      <c r="S193" s="21">
        <v>-2557</v>
      </c>
      <c r="T193" s="21">
        <v>38799</v>
      </c>
      <c r="U193" s="21">
        <v>16055</v>
      </c>
      <c r="V193" s="21">
        <v>69074</v>
      </c>
      <c r="W193" s="21">
        <v>41340</v>
      </c>
      <c r="X193" s="21">
        <v>122878</v>
      </c>
      <c r="Y193" s="21">
        <v>60082</v>
      </c>
      <c r="Z193" s="21">
        <v>60367</v>
      </c>
      <c r="AA193" s="21">
        <v>11235</v>
      </c>
      <c r="AB193" s="21">
        <v>78902</v>
      </c>
      <c r="AC193" s="21">
        <v>6698</v>
      </c>
      <c r="AD193" s="21">
        <v>18629</v>
      </c>
      <c r="AE193" s="21">
        <v>395</v>
      </c>
      <c r="AF193" s="21">
        <v>19159</v>
      </c>
      <c r="AG193" s="21">
        <v>1853</v>
      </c>
      <c r="AH193" s="21">
        <v>43224</v>
      </c>
      <c r="AI193" s="21">
        <v>28</v>
      </c>
      <c r="AJ193" s="21">
        <v>58166</v>
      </c>
      <c r="AK193" s="21">
        <v>-140</v>
      </c>
      <c r="AL193" s="21">
        <v>13586</v>
      </c>
      <c r="AM193" s="21">
        <v>-29</v>
      </c>
      <c r="AN193" s="21">
        <v>46587</v>
      </c>
      <c r="AO193" s="21">
        <v>140</v>
      </c>
    </row>
    <row r="194" spans="1:41">
      <c r="A194" s="20">
        <v>45019.5287802083</v>
      </c>
      <c r="B194" s="21">
        <v>-31</v>
      </c>
      <c r="C194" s="21">
        <v>-3405</v>
      </c>
      <c r="D194" s="21">
        <v>-173</v>
      </c>
      <c r="E194" s="21">
        <v>21757</v>
      </c>
      <c r="F194" s="21">
        <v>-181</v>
      </c>
      <c r="G194" s="21">
        <v>17778</v>
      </c>
      <c r="H194" s="21">
        <v>-2577</v>
      </c>
      <c r="I194" s="21">
        <v>21276</v>
      </c>
      <c r="J194" s="21">
        <v>-993</v>
      </c>
      <c r="K194" s="21">
        <v>4906</v>
      </c>
      <c r="L194" s="21">
        <v>-1716</v>
      </c>
      <c r="M194" s="21">
        <v>28365</v>
      </c>
      <c r="N194" s="21">
        <v>-615</v>
      </c>
      <c r="O194" s="21">
        <v>8267</v>
      </c>
      <c r="P194" s="21">
        <v>6322</v>
      </c>
      <c r="Q194" s="21">
        <v>15782</v>
      </c>
      <c r="R194" s="21">
        <v>4375</v>
      </c>
      <c r="S194" s="21">
        <v>-2311</v>
      </c>
      <c r="T194" s="21">
        <v>38881</v>
      </c>
      <c r="U194" s="21">
        <v>16203</v>
      </c>
      <c r="V194" s="21">
        <v>69159</v>
      </c>
      <c r="W194" s="21">
        <v>41451</v>
      </c>
      <c r="X194" s="21">
        <v>122277</v>
      </c>
      <c r="Y194" s="21">
        <v>59798</v>
      </c>
      <c r="Z194" s="21">
        <v>60559</v>
      </c>
      <c r="AA194" s="21">
        <v>11221</v>
      </c>
      <c r="AB194" s="21">
        <v>78663</v>
      </c>
      <c r="AC194" s="21">
        <v>6710</v>
      </c>
      <c r="AD194" s="21">
        <v>18496</v>
      </c>
      <c r="AE194" s="21">
        <v>377</v>
      </c>
      <c r="AF194" s="21">
        <v>19502</v>
      </c>
      <c r="AG194" s="21">
        <v>1764</v>
      </c>
      <c r="AH194" s="21">
        <v>46321</v>
      </c>
      <c r="AI194" s="21">
        <v>23</v>
      </c>
      <c r="AJ194" s="21">
        <v>57622</v>
      </c>
      <c r="AK194" s="21">
        <v>-144</v>
      </c>
      <c r="AL194" s="21">
        <v>15506</v>
      </c>
      <c r="AM194" s="21">
        <v>-31</v>
      </c>
      <c r="AN194" s="21">
        <v>46845</v>
      </c>
      <c r="AO194" s="21">
        <v>140</v>
      </c>
    </row>
    <row r="195" spans="1:41">
      <c r="A195" s="20">
        <v>45019.529421412</v>
      </c>
      <c r="B195" s="21">
        <v>-31</v>
      </c>
      <c r="C195" s="21">
        <v>-3405</v>
      </c>
      <c r="D195" s="21">
        <v>-173</v>
      </c>
      <c r="E195" s="21">
        <v>21757</v>
      </c>
      <c r="F195" s="21">
        <v>-181</v>
      </c>
      <c r="G195" s="21">
        <v>17778</v>
      </c>
      <c r="H195" s="21">
        <v>-2577</v>
      </c>
      <c r="I195" s="21">
        <v>21276</v>
      </c>
      <c r="J195" s="21">
        <v>-993</v>
      </c>
      <c r="K195" s="21">
        <v>4906</v>
      </c>
      <c r="L195" s="21">
        <v>-1716</v>
      </c>
      <c r="M195" s="21">
        <v>28365</v>
      </c>
      <c r="N195" s="21">
        <v>-615</v>
      </c>
      <c r="O195" s="21">
        <v>8267</v>
      </c>
      <c r="P195" s="21">
        <v>6322</v>
      </c>
      <c r="Q195" s="21">
        <v>15782</v>
      </c>
      <c r="R195" s="21">
        <v>4375</v>
      </c>
      <c r="S195" s="21">
        <v>-2311</v>
      </c>
      <c r="T195" s="21">
        <v>38881</v>
      </c>
      <c r="U195" s="21">
        <v>16203</v>
      </c>
      <c r="V195" s="21">
        <v>69159</v>
      </c>
      <c r="W195" s="21">
        <v>41451</v>
      </c>
      <c r="X195" s="21">
        <v>122277</v>
      </c>
      <c r="Y195" s="21">
        <v>59798</v>
      </c>
      <c r="Z195" s="21">
        <v>60559</v>
      </c>
      <c r="AA195" s="21">
        <v>11221</v>
      </c>
      <c r="AB195" s="21">
        <v>78663</v>
      </c>
      <c r="AC195" s="21">
        <v>6710</v>
      </c>
      <c r="AD195" s="21">
        <v>18496</v>
      </c>
      <c r="AE195" s="21">
        <v>377</v>
      </c>
      <c r="AF195" s="21">
        <v>19502</v>
      </c>
      <c r="AG195" s="21">
        <v>1764</v>
      </c>
      <c r="AH195" s="21">
        <v>46321</v>
      </c>
      <c r="AI195" s="21">
        <v>23</v>
      </c>
      <c r="AJ195" s="21">
        <v>57622</v>
      </c>
      <c r="AK195" s="21">
        <v>-144</v>
      </c>
      <c r="AL195" s="21">
        <v>15506</v>
      </c>
      <c r="AM195" s="21">
        <v>-31</v>
      </c>
      <c r="AN195" s="21">
        <v>46845</v>
      </c>
      <c r="AO195" s="21">
        <v>140</v>
      </c>
    </row>
    <row r="196" spans="1:41">
      <c r="A196" s="20">
        <v>45019.5302178241</v>
      </c>
      <c r="B196" s="21">
        <v>-31</v>
      </c>
      <c r="C196" s="21">
        <v>-3405</v>
      </c>
      <c r="D196" s="21">
        <v>-173</v>
      </c>
      <c r="E196" s="21">
        <v>21757</v>
      </c>
      <c r="F196" s="21">
        <v>-181</v>
      </c>
      <c r="G196" s="21">
        <v>17778</v>
      </c>
      <c r="H196" s="21">
        <v>-2577</v>
      </c>
      <c r="I196" s="21">
        <v>21276</v>
      </c>
      <c r="J196" s="21">
        <v>-993</v>
      </c>
      <c r="K196" s="21">
        <v>4906</v>
      </c>
      <c r="L196" s="21">
        <v>-1716</v>
      </c>
      <c r="M196" s="21">
        <v>28365</v>
      </c>
      <c r="N196" s="21">
        <v>-615</v>
      </c>
      <c r="O196" s="21">
        <v>8267</v>
      </c>
      <c r="P196" s="21">
        <v>6322</v>
      </c>
      <c r="Q196" s="21">
        <v>15782</v>
      </c>
      <c r="R196" s="21">
        <v>4375</v>
      </c>
      <c r="S196" s="21">
        <v>-2311</v>
      </c>
      <c r="T196" s="21">
        <v>38881</v>
      </c>
      <c r="U196" s="21">
        <v>16203</v>
      </c>
      <c r="V196" s="21">
        <v>69159</v>
      </c>
      <c r="W196" s="21">
        <v>41451</v>
      </c>
      <c r="X196" s="21">
        <v>122277</v>
      </c>
      <c r="Y196" s="21">
        <v>59798</v>
      </c>
      <c r="Z196" s="21">
        <v>60559</v>
      </c>
      <c r="AA196" s="21">
        <v>11221</v>
      </c>
      <c r="AB196" s="21">
        <v>78663</v>
      </c>
      <c r="AC196" s="21">
        <v>6710</v>
      </c>
      <c r="AD196" s="21">
        <v>18496</v>
      </c>
      <c r="AE196" s="21">
        <v>377</v>
      </c>
      <c r="AF196" s="21">
        <v>19502</v>
      </c>
      <c r="AG196" s="21">
        <v>1764</v>
      </c>
      <c r="AH196" s="21">
        <v>46321</v>
      </c>
      <c r="AI196" s="21">
        <v>23</v>
      </c>
      <c r="AJ196" s="21">
        <v>57622</v>
      </c>
      <c r="AK196" s="21">
        <v>-144</v>
      </c>
      <c r="AL196" s="21">
        <v>15506</v>
      </c>
      <c r="AM196" s="21">
        <v>-31</v>
      </c>
      <c r="AN196" s="21">
        <v>46845</v>
      </c>
      <c r="AO196" s="21">
        <v>140</v>
      </c>
    </row>
    <row r="197" spans="1:41">
      <c r="A197" s="20">
        <v>45019.5413653935</v>
      </c>
      <c r="B197" s="21">
        <v>-38</v>
      </c>
      <c r="C197" s="21">
        <v>-3054</v>
      </c>
      <c r="D197" s="21">
        <v>-173</v>
      </c>
      <c r="E197" s="21">
        <v>21290</v>
      </c>
      <c r="F197" s="21">
        <v>-182</v>
      </c>
      <c r="G197" s="21">
        <v>16925</v>
      </c>
      <c r="H197" s="21">
        <v>-2828</v>
      </c>
      <c r="I197" s="21">
        <v>21517</v>
      </c>
      <c r="J197" s="21">
        <v>-1001</v>
      </c>
      <c r="K197" s="21">
        <v>5176</v>
      </c>
      <c r="L197" s="21">
        <v>-1585</v>
      </c>
      <c r="M197" s="21">
        <v>29285</v>
      </c>
      <c r="N197" s="21">
        <v>-614</v>
      </c>
      <c r="O197" s="21">
        <v>8871</v>
      </c>
      <c r="P197" s="21">
        <v>7534</v>
      </c>
      <c r="Q197" s="21">
        <v>15709</v>
      </c>
      <c r="R197" s="21">
        <v>5397</v>
      </c>
      <c r="S197" s="21">
        <v>-3181</v>
      </c>
      <c r="T197" s="21">
        <v>39080</v>
      </c>
      <c r="U197" s="21">
        <v>19240</v>
      </c>
      <c r="V197" s="21">
        <v>70081</v>
      </c>
      <c r="W197" s="21">
        <v>41789</v>
      </c>
      <c r="X197" s="21">
        <v>125291</v>
      </c>
      <c r="Y197" s="21">
        <v>61002</v>
      </c>
      <c r="Z197" s="21">
        <v>61385</v>
      </c>
      <c r="AA197" s="21">
        <v>10694</v>
      </c>
      <c r="AB197" s="21">
        <v>80886</v>
      </c>
      <c r="AC197" s="21">
        <v>6842</v>
      </c>
      <c r="AD197" s="21">
        <v>18791</v>
      </c>
      <c r="AE197" s="21">
        <v>405</v>
      </c>
      <c r="AF197" s="21">
        <v>20011</v>
      </c>
      <c r="AG197" s="21">
        <v>1380</v>
      </c>
      <c r="AH197" s="21">
        <v>47307</v>
      </c>
      <c r="AI197" s="21">
        <v>26</v>
      </c>
      <c r="AJ197" s="21">
        <v>57631</v>
      </c>
      <c r="AK197" s="21">
        <v>-123</v>
      </c>
      <c r="AL197" s="21">
        <v>14601</v>
      </c>
      <c r="AM197" s="21">
        <v>-28</v>
      </c>
      <c r="AN197" s="21">
        <v>48605</v>
      </c>
      <c r="AO197" s="21">
        <v>147</v>
      </c>
    </row>
    <row r="198" spans="1:41">
      <c r="A198" s="20">
        <v>45019.5419842593</v>
      </c>
      <c r="B198" s="21">
        <v>-38</v>
      </c>
      <c r="C198" s="21">
        <v>-3054</v>
      </c>
      <c r="D198" s="21">
        <v>-173</v>
      </c>
      <c r="E198" s="21">
        <v>21290</v>
      </c>
      <c r="F198" s="21">
        <v>-183</v>
      </c>
      <c r="G198" s="21">
        <v>16978</v>
      </c>
      <c r="H198" s="21">
        <v>-2861</v>
      </c>
      <c r="I198" s="21">
        <v>21517</v>
      </c>
      <c r="J198" s="21">
        <v>-989</v>
      </c>
      <c r="K198" s="21">
        <v>5401</v>
      </c>
      <c r="L198" s="21">
        <v>-1519</v>
      </c>
      <c r="M198" s="21">
        <v>29285</v>
      </c>
      <c r="N198" s="21">
        <v>-614</v>
      </c>
      <c r="O198" s="21">
        <v>8252</v>
      </c>
      <c r="P198" s="21">
        <v>7976</v>
      </c>
      <c r="Q198" s="21">
        <v>15709</v>
      </c>
      <c r="R198" s="21">
        <v>5208</v>
      </c>
      <c r="S198" s="21">
        <v>-3181</v>
      </c>
      <c r="T198" s="21">
        <v>38343</v>
      </c>
      <c r="U198" s="21">
        <v>19240</v>
      </c>
      <c r="V198" s="21">
        <v>69833</v>
      </c>
      <c r="W198" s="21">
        <v>41789</v>
      </c>
      <c r="X198" s="21">
        <v>125793</v>
      </c>
      <c r="Y198" s="21">
        <v>61002</v>
      </c>
      <c r="Z198" s="21">
        <v>61741</v>
      </c>
      <c r="AA198" s="21">
        <v>10682</v>
      </c>
      <c r="AB198" s="21">
        <v>81249</v>
      </c>
      <c r="AC198" s="21">
        <v>6878</v>
      </c>
      <c r="AD198" s="21">
        <v>18663</v>
      </c>
      <c r="AE198" s="21">
        <v>354</v>
      </c>
      <c r="AF198" s="21">
        <v>20382</v>
      </c>
      <c r="AG198" s="21">
        <v>1383</v>
      </c>
      <c r="AH198" s="21">
        <v>47588</v>
      </c>
      <c r="AI198" s="21">
        <v>32</v>
      </c>
      <c r="AJ198" s="21">
        <v>57631</v>
      </c>
      <c r="AK198" s="21">
        <v>-127</v>
      </c>
      <c r="AL198" s="21">
        <v>14601</v>
      </c>
      <c r="AM198" s="21">
        <v>-29</v>
      </c>
      <c r="AN198" s="21">
        <v>48733</v>
      </c>
      <c r="AO198" s="21">
        <v>147</v>
      </c>
    </row>
    <row r="199" spans="1:41">
      <c r="A199" s="20">
        <v>45019.5427383102</v>
      </c>
      <c r="B199" s="21">
        <v>-38</v>
      </c>
      <c r="C199" s="21">
        <v>-3054</v>
      </c>
      <c r="D199" s="21">
        <v>-173</v>
      </c>
      <c r="E199" s="21">
        <v>21290</v>
      </c>
      <c r="F199" s="21">
        <v>-183</v>
      </c>
      <c r="G199" s="21">
        <v>16978</v>
      </c>
      <c r="H199" s="21">
        <v>-2941</v>
      </c>
      <c r="I199" s="21">
        <v>21517</v>
      </c>
      <c r="J199" s="21">
        <v>-989</v>
      </c>
      <c r="K199" s="21">
        <v>5401</v>
      </c>
      <c r="L199" s="21">
        <v>-1747</v>
      </c>
      <c r="M199" s="21">
        <v>29285</v>
      </c>
      <c r="N199" s="21">
        <v>-614</v>
      </c>
      <c r="O199" s="21">
        <v>8252</v>
      </c>
      <c r="P199" s="21">
        <v>8586</v>
      </c>
      <c r="Q199" s="21">
        <v>15709</v>
      </c>
      <c r="R199" s="21">
        <v>5120</v>
      </c>
      <c r="S199" s="21">
        <v>-3181</v>
      </c>
      <c r="T199" s="21">
        <v>36991</v>
      </c>
      <c r="U199" s="21">
        <v>19240</v>
      </c>
      <c r="V199" s="21">
        <v>69099</v>
      </c>
      <c r="W199" s="21">
        <v>41789</v>
      </c>
      <c r="X199" s="21">
        <v>123177</v>
      </c>
      <c r="Y199" s="21">
        <v>61002</v>
      </c>
      <c r="Z199" s="21">
        <v>61097</v>
      </c>
      <c r="AA199" s="21">
        <v>10682</v>
      </c>
      <c r="AB199" s="21">
        <v>80211</v>
      </c>
      <c r="AC199" s="21">
        <v>6878</v>
      </c>
      <c r="AD199" s="21">
        <v>18377</v>
      </c>
      <c r="AE199" s="21">
        <v>354</v>
      </c>
      <c r="AF199" s="21">
        <v>20303</v>
      </c>
      <c r="AG199" s="21">
        <v>1383</v>
      </c>
      <c r="AH199" s="21">
        <v>47303</v>
      </c>
      <c r="AI199" s="21">
        <v>32</v>
      </c>
      <c r="AJ199" s="21">
        <v>58546</v>
      </c>
      <c r="AK199" s="21">
        <v>-127</v>
      </c>
      <c r="AL199" s="21">
        <v>14740</v>
      </c>
      <c r="AM199" s="21">
        <v>-29</v>
      </c>
      <c r="AN199" s="21">
        <v>47911</v>
      </c>
      <c r="AO199" s="21">
        <v>147</v>
      </c>
    </row>
    <row r="200" spans="1:41">
      <c r="A200" s="20">
        <v>45019.5434925926</v>
      </c>
      <c r="B200" s="21">
        <v>-38</v>
      </c>
      <c r="C200" s="21">
        <v>-3054</v>
      </c>
      <c r="D200" s="21">
        <v>-173</v>
      </c>
      <c r="E200" s="21">
        <v>21290</v>
      </c>
      <c r="F200" s="21">
        <v>-183</v>
      </c>
      <c r="G200" s="21">
        <v>16978</v>
      </c>
      <c r="H200" s="21">
        <v>-2941</v>
      </c>
      <c r="I200" s="21">
        <v>21517</v>
      </c>
      <c r="J200" s="21">
        <v>-989</v>
      </c>
      <c r="K200" s="21">
        <v>5401</v>
      </c>
      <c r="L200" s="21">
        <v>-1747</v>
      </c>
      <c r="M200" s="21">
        <v>29285</v>
      </c>
      <c r="N200" s="21">
        <v>-614</v>
      </c>
      <c r="O200" s="21">
        <v>8252</v>
      </c>
      <c r="P200" s="21">
        <v>8586</v>
      </c>
      <c r="Q200" s="21">
        <v>15709</v>
      </c>
      <c r="R200" s="21">
        <v>5120</v>
      </c>
      <c r="S200" s="21">
        <v>-3181</v>
      </c>
      <c r="T200" s="21">
        <v>36991</v>
      </c>
      <c r="U200" s="21">
        <v>19240</v>
      </c>
      <c r="V200" s="21">
        <v>69099</v>
      </c>
      <c r="W200" s="21">
        <v>41789</v>
      </c>
      <c r="X200" s="21">
        <v>123177</v>
      </c>
      <c r="Y200" s="21">
        <v>61002</v>
      </c>
      <c r="Z200" s="21">
        <v>61097</v>
      </c>
      <c r="AA200" s="21">
        <v>10682</v>
      </c>
      <c r="AB200" s="21">
        <v>80211</v>
      </c>
      <c r="AC200" s="21">
        <v>6878</v>
      </c>
      <c r="AD200" s="21">
        <v>18377</v>
      </c>
      <c r="AE200" s="21">
        <v>354</v>
      </c>
      <c r="AF200" s="21">
        <v>20303</v>
      </c>
      <c r="AG200" s="21">
        <v>1383</v>
      </c>
      <c r="AH200" s="21">
        <v>47303</v>
      </c>
      <c r="AI200" s="21">
        <v>32</v>
      </c>
      <c r="AJ200" s="21">
        <v>58546</v>
      </c>
      <c r="AK200" s="21">
        <v>-127</v>
      </c>
      <c r="AL200" s="21">
        <v>14740</v>
      </c>
      <c r="AM200" s="21">
        <v>-29</v>
      </c>
      <c r="AN200" s="21">
        <v>47911</v>
      </c>
      <c r="AO200" s="21">
        <v>147</v>
      </c>
    </row>
    <row r="201" spans="1:41">
      <c r="A201" s="20">
        <v>45019.5441134259</v>
      </c>
      <c r="B201" s="21">
        <v>-44</v>
      </c>
      <c r="C201" s="21">
        <v>-3259</v>
      </c>
      <c r="D201" s="21">
        <v>-214</v>
      </c>
      <c r="E201" s="21">
        <v>21420</v>
      </c>
      <c r="F201" s="21">
        <v>-185</v>
      </c>
      <c r="G201" s="21">
        <v>17101</v>
      </c>
      <c r="H201" s="21">
        <v>-2941</v>
      </c>
      <c r="I201" s="21">
        <v>21227</v>
      </c>
      <c r="J201" s="21">
        <v>-992</v>
      </c>
      <c r="K201" s="21">
        <v>5341</v>
      </c>
      <c r="L201" s="21">
        <v>-1747</v>
      </c>
      <c r="M201" s="21">
        <v>29376</v>
      </c>
      <c r="N201" s="21">
        <v>-629</v>
      </c>
      <c r="O201" s="21">
        <v>8506</v>
      </c>
      <c r="P201" s="21">
        <v>8586</v>
      </c>
      <c r="Q201" s="21">
        <v>16623</v>
      </c>
      <c r="R201" s="21">
        <v>5120</v>
      </c>
      <c r="S201" s="21">
        <v>-2483</v>
      </c>
      <c r="T201" s="21">
        <v>36991</v>
      </c>
      <c r="U201" s="21">
        <v>17649</v>
      </c>
      <c r="V201" s="21">
        <v>69099</v>
      </c>
      <c r="W201" s="21">
        <v>42245</v>
      </c>
      <c r="X201" s="21">
        <v>123177</v>
      </c>
      <c r="Y201" s="21">
        <v>62939</v>
      </c>
      <c r="Z201" s="21">
        <v>61097</v>
      </c>
      <c r="AA201" s="21">
        <v>10533</v>
      </c>
      <c r="AB201" s="21">
        <v>80211</v>
      </c>
      <c r="AC201" s="21">
        <v>6942</v>
      </c>
      <c r="AD201" s="21">
        <v>18377</v>
      </c>
      <c r="AE201" s="21">
        <v>290</v>
      </c>
      <c r="AF201" s="21">
        <v>20303</v>
      </c>
      <c r="AG201" s="21">
        <v>1616</v>
      </c>
      <c r="AH201" s="21">
        <v>47303</v>
      </c>
      <c r="AI201" s="21">
        <v>37</v>
      </c>
      <c r="AJ201" s="21">
        <v>58546</v>
      </c>
      <c r="AK201" s="21">
        <v>-125</v>
      </c>
      <c r="AL201" s="21">
        <v>14740</v>
      </c>
      <c r="AM201" s="21">
        <v>-29</v>
      </c>
      <c r="AN201" s="21">
        <v>47911</v>
      </c>
      <c r="AO201" s="21">
        <v>147</v>
      </c>
    </row>
    <row r="202" spans="1:41">
      <c r="A202" s="20">
        <v>45019.5448935185</v>
      </c>
      <c r="B202" s="21">
        <v>-44</v>
      </c>
      <c r="C202" s="21">
        <v>-3372</v>
      </c>
      <c r="D202" s="21">
        <v>-214</v>
      </c>
      <c r="E202" s="21">
        <v>21890</v>
      </c>
      <c r="F202" s="21">
        <v>-185</v>
      </c>
      <c r="G202" s="21">
        <v>16907</v>
      </c>
      <c r="H202" s="21">
        <v>-3119</v>
      </c>
      <c r="I202" s="21">
        <v>20531</v>
      </c>
      <c r="J202" s="21">
        <v>-998</v>
      </c>
      <c r="K202" s="21">
        <v>5031</v>
      </c>
      <c r="L202" s="21">
        <v>-1747</v>
      </c>
      <c r="M202" s="21">
        <v>29219</v>
      </c>
      <c r="N202" s="21">
        <v>-702</v>
      </c>
      <c r="O202" s="21">
        <v>8812</v>
      </c>
      <c r="P202" s="21">
        <v>8149</v>
      </c>
      <c r="Q202" s="21">
        <v>19186</v>
      </c>
      <c r="R202" s="21">
        <v>5120</v>
      </c>
      <c r="S202" s="21">
        <v>-2960</v>
      </c>
      <c r="T202" s="21">
        <v>35764</v>
      </c>
      <c r="U202" s="21">
        <v>22358</v>
      </c>
      <c r="V202" s="21">
        <v>66846</v>
      </c>
      <c r="W202" s="21">
        <v>44120</v>
      </c>
      <c r="X202" s="21">
        <v>119977</v>
      </c>
      <c r="Y202" s="21">
        <v>60914</v>
      </c>
      <c r="Z202" s="21">
        <v>59887</v>
      </c>
      <c r="AA202" s="21">
        <v>10628</v>
      </c>
      <c r="AB202" s="21">
        <v>80558</v>
      </c>
      <c r="AC202" s="21">
        <v>6857</v>
      </c>
      <c r="AD202" s="21">
        <v>18377</v>
      </c>
      <c r="AE202" s="21">
        <v>296</v>
      </c>
      <c r="AF202" s="21">
        <v>19308</v>
      </c>
      <c r="AG202" s="21">
        <v>1587</v>
      </c>
      <c r="AH202" s="21">
        <v>47303</v>
      </c>
      <c r="AI202" s="21">
        <v>37</v>
      </c>
      <c r="AJ202" s="21">
        <v>58546</v>
      </c>
      <c r="AK202" s="21">
        <v>-125</v>
      </c>
      <c r="AL202" s="21">
        <v>14476</v>
      </c>
      <c r="AM202" s="21">
        <v>-26</v>
      </c>
      <c r="AN202" s="21">
        <v>46303</v>
      </c>
      <c r="AO202" s="21">
        <v>144</v>
      </c>
    </row>
    <row r="203" spans="1:41">
      <c r="A203" s="20">
        <v>45019.5455342593</v>
      </c>
      <c r="B203" s="21">
        <v>-44</v>
      </c>
      <c r="C203" s="21">
        <v>-3372</v>
      </c>
      <c r="D203" s="21">
        <v>-214</v>
      </c>
      <c r="E203" s="21">
        <v>21890</v>
      </c>
      <c r="F203" s="21">
        <v>-185</v>
      </c>
      <c r="G203" s="21">
        <v>16907</v>
      </c>
      <c r="H203" s="21">
        <v>-3119</v>
      </c>
      <c r="I203" s="21">
        <v>20531</v>
      </c>
      <c r="J203" s="21">
        <v>-998</v>
      </c>
      <c r="K203" s="21">
        <v>5031</v>
      </c>
      <c r="L203" s="21">
        <v>-1747</v>
      </c>
      <c r="M203" s="21">
        <v>29219</v>
      </c>
      <c r="N203" s="21">
        <v>-702</v>
      </c>
      <c r="O203" s="21">
        <v>8812</v>
      </c>
      <c r="P203" s="21">
        <v>8149</v>
      </c>
      <c r="Q203" s="21">
        <v>19186</v>
      </c>
      <c r="R203" s="21">
        <v>5120</v>
      </c>
      <c r="S203" s="21">
        <v>-2960</v>
      </c>
      <c r="T203" s="21">
        <v>35764</v>
      </c>
      <c r="U203" s="21">
        <v>22358</v>
      </c>
      <c r="V203" s="21">
        <v>66846</v>
      </c>
      <c r="W203" s="21">
        <v>44120</v>
      </c>
      <c r="X203" s="21">
        <v>119977</v>
      </c>
      <c r="Y203" s="21">
        <v>60914</v>
      </c>
      <c r="Z203" s="21">
        <v>59887</v>
      </c>
      <c r="AA203" s="21">
        <v>10628</v>
      </c>
      <c r="AB203" s="21">
        <v>80558</v>
      </c>
      <c r="AC203" s="21">
        <v>6857</v>
      </c>
      <c r="AD203" s="21">
        <v>18377</v>
      </c>
      <c r="AE203" s="21">
        <v>296</v>
      </c>
      <c r="AF203" s="21">
        <v>19308</v>
      </c>
      <c r="AG203" s="21">
        <v>1587</v>
      </c>
      <c r="AH203" s="21">
        <v>47303</v>
      </c>
      <c r="AI203" s="21">
        <v>37</v>
      </c>
      <c r="AJ203" s="21">
        <v>58546</v>
      </c>
      <c r="AK203" s="21">
        <v>-125</v>
      </c>
      <c r="AL203" s="21">
        <v>14476</v>
      </c>
      <c r="AM203" s="21">
        <v>-26</v>
      </c>
      <c r="AN203" s="21">
        <v>46303</v>
      </c>
      <c r="AO203" s="21">
        <v>144</v>
      </c>
    </row>
    <row r="204" spans="1:41">
      <c r="A204" s="20">
        <v>45019.5462983796</v>
      </c>
      <c r="B204" s="21">
        <v>-44</v>
      </c>
      <c r="C204" s="21">
        <v>-3372</v>
      </c>
      <c r="D204" s="21">
        <v>-245</v>
      </c>
      <c r="E204" s="21">
        <v>21890</v>
      </c>
      <c r="F204" s="21">
        <v>-186</v>
      </c>
      <c r="G204" s="21">
        <v>16907</v>
      </c>
      <c r="H204" s="21">
        <v>-3119</v>
      </c>
      <c r="I204" s="21">
        <v>20531</v>
      </c>
      <c r="J204" s="21">
        <v>-998</v>
      </c>
      <c r="K204" s="21">
        <v>5031</v>
      </c>
      <c r="L204" s="21">
        <v>-1869</v>
      </c>
      <c r="M204" s="21">
        <v>29219</v>
      </c>
      <c r="N204" s="21">
        <v>-702</v>
      </c>
      <c r="O204" s="21">
        <v>8812</v>
      </c>
      <c r="P204" s="21">
        <v>8149</v>
      </c>
      <c r="Q204" s="21">
        <v>19186</v>
      </c>
      <c r="R204" s="21">
        <v>4929</v>
      </c>
      <c r="S204" s="21">
        <v>-2960</v>
      </c>
      <c r="T204" s="21">
        <v>35764</v>
      </c>
      <c r="U204" s="21">
        <v>22358</v>
      </c>
      <c r="V204" s="21">
        <v>66846</v>
      </c>
      <c r="W204" s="21">
        <v>44120</v>
      </c>
      <c r="X204" s="21">
        <v>119977</v>
      </c>
      <c r="Y204" s="21">
        <v>60914</v>
      </c>
      <c r="Z204" s="21">
        <v>59887</v>
      </c>
      <c r="AA204" s="21">
        <v>10628</v>
      </c>
      <c r="AB204" s="21">
        <v>80558</v>
      </c>
      <c r="AC204" s="21">
        <v>6857</v>
      </c>
      <c r="AD204" s="21">
        <v>17731</v>
      </c>
      <c r="AE204" s="21">
        <v>296</v>
      </c>
      <c r="AF204" s="21">
        <v>19308</v>
      </c>
      <c r="AG204" s="21">
        <v>1587</v>
      </c>
      <c r="AH204" s="21">
        <v>47077</v>
      </c>
      <c r="AI204" s="21">
        <v>34</v>
      </c>
      <c r="AJ204" s="21">
        <v>60276</v>
      </c>
      <c r="AK204" s="21">
        <v>-64</v>
      </c>
      <c r="AL204" s="21">
        <v>14476</v>
      </c>
      <c r="AM204" s="21">
        <v>-26</v>
      </c>
      <c r="AN204" s="21">
        <v>46303</v>
      </c>
      <c r="AO204" s="21">
        <v>144</v>
      </c>
    </row>
    <row r="205" spans="1:41">
      <c r="A205" s="20">
        <v>45019.5470325232</v>
      </c>
      <c r="B205" s="21">
        <v>-44</v>
      </c>
      <c r="C205" s="21">
        <v>-3372</v>
      </c>
      <c r="D205" s="21">
        <v>-245</v>
      </c>
      <c r="E205" s="21">
        <v>21890</v>
      </c>
      <c r="F205" s="21">
        <v>-186</v>
      </c>
      <c r="G205" s="21">
        <v>16907</v>
      </c>
      <c r="H205" s="21">
        <v>-3119</v>
      </c>
      <c r="I205" s="21">
        <v>20531</v>
      </c>
      <c r="J205" s="21">
        <v>-998</v>
      </c>
      <c r="K205" s="21">
        <v>5031</v>
      </c>
      <c r="L205" s="21">
        <v>-1869</v>
      </c>
      <c r="M205" s="21">
        <v>29219</v>
      </c>
      <c r="N205" s="21">
        <v>-702</v>
      </c>
      <c r="O205" s="21">
        <v>8812</v>
      </c>
      <c r="P205" s="21">
        <v>8149</v>
      </c>
      <c r="Q205" s="21">
        <v>19186</v>
      </c>
      <c r="R205" s="21">
        <v>4929</v>
      </c>
      <c r="S205" s="21">
        <v>-2960</v>
      </c>
      <c r="T205" s="21">
        <v>35764</v>
      </c>
      <c r="U205" s="21">
        <v>22358</v>
      </c>
      <c r="V205" s="21">
        <v>66846</v>
      </c>
      <c r="W205" s="21">
        <v>44120</v>
      </c>
      <c r="X205" s="21">
        <v>119977</v>
      </c>
      <c r="Y205" s="21">
        <v>60914</v>
      </c>
      <c r="Z205" s="21">
        <v>59887</v>
      </c>
      <c r="AA205" s="21">
        <v>10628</v>
      </c>
      <c r="AB205" s="21">
        <v>80558</v>
      </c>
      <c r="AC205" s="21">
        <v>6857</v>
      </c>
      <c r="AD205" s="21">
        <v>17731</v>
      </c>
      <c r="AE205" s="21">
        <v>296</v>
      </c>
      <c r="AF205" s="21">
        <v>19308</v>
      </c>
      <c r="AG205" s="21">
        <v>1587</v>
      </c>
      <c r="AH205" s="21">
        <v>47077</v>
      </c>
      <c r="AI205" s="21">
        <v>34</v>
      </c>
      <c r="AJ205" s="21">
        <v>60276</v>
      </c>
      <c r="AK205" s="21">
        <v>-64</v>
      </c>
      <c r="AL205" s="21">
        <v>14476</v>
      </c>
      <c r="AM205" s="21">
        <v>-26</v>
      </c>
      <c r="AN205" s="21">
        <v>46303</v>
      </c>
      <c r="AO205" s="21">
        <v>144</v>
      </c>
    </row>
    <row r="206" spans="1:41">
      <c r="A206" s="20">
        <v>45019.5477688657</v>
      </c>
      <c r="B206" s="21">
        <v>-44</v>
      </c>
      <c r="C206" s="21">
        <v>-3372</v>
      </c>
      <c r="D206" s="21">
        <v>-245</v>
      </c>
      <c r="E206" s="21">
        <v>21890</v>
      </c>
      <c r="F206" s="21">
        <v>-186</v>
      </c>
      <c r="G206" s="21">
        <v>16907</v>
      </c>
      <c r="H206" s="21">
        <v>-3119</v>
      </c>
      <c r="I206" s="21">
        <v>20531</v>
      </c>
      <c r="J206" s="21">
        <v>-998</v>
      </c>
      <c r="K206" s="21">
        <v>5031</v>
      </c>
      <c r="L206" s="21">
        <v>-1869</v>
      </c>
      <c r="M206" s="21">
        <v>29219</v>
      </c>
      <c r="N206" s="21">
        <v>-702</v>
      </c>
      <c r="O206" s="21">
        <v>8812</v>
      </c>
      <c r="P206" s="21">
        <v>8149</v>
      </c>
      <c r="Q206" s="21">
        <v>19186</v>
      </c>
      <c r="R206" s="21">
        <v>4929</v>
      </c>
      <c r="S206" s="21">
        <v>-2960</v>
      </c>
      <c r="T206" s="21">
        <v>35764</v>
      </c>
      <c r="U206" s="21">
        <v>22358</v>
      </c>
      <c r="V206" s="21">
        <v>66846</v>
      </c>
      <c r="W206" s="21">
        <v>44120</v>
      </c>
      <c r="X206" s="21">
        <v>119977</v>
      </c>
      <c r="Y206" s="21">
        <v>60914</v>
      </c>
      <c r="Z206" s="21">
        <v>59887</v>
      </c>
      <c r="AA206" s="21">
        <v>10628</v>
      </c>
      <c r="AB206" s="21">
        <v>80558</v>
      </c>
      <c r="AC206" s="21">
        <v>6857</v>
      </c>
      <c r="AD206" s="21">
        <v>17731</v>
      </c>
      <c r="AE206" s="21">
        <v>296</v>
      </c>
      <c r="AF206" s="21">
        <v>19308</v>
      </c>
      <c r="AG206" s="21">
        <v>1358</v>
      </c>
      <c r="AH206" s="21">
        <v>47077</v>
      </c>
      <c r="AI206" s="21">
        <v>34</v>
      </c>
      <c r="AJ206" s="21">
        <v>60276</v>
      </c>
      <c r="AK206" s="21">
        <v>-64</v>
      </c>
      <c r="AL206" s="21">
        <v>14476</v>
      </c>
      <c r="AM206" s="21">
        <v>-26</v>
      </c>
      <c r="AN206" s="21">
        <v>46303</v>
      </c>
      <c r="AO206" s="21">
        <v>144</v>
      </c>
    </row>
    <row r="207" spans="1:41">
      <c r="A207" s="20">
        <v>45019.5483861111</v>
      </c>
      <c r="B207" s="21">
        <v>-44</v>
      </c>
      <c r="C207" s="21">
        <v>-3486</v>
      </c>
      <c r="D207" s="21">
        <v>-260</v>
      </c>
      <c r="E207" s="21">
        <v>21480</v>
      </c>
      <c r="F207" s="21">
        <v>-193</v>
      </c>
      <c r="G207" s="21">
        <v>16709</v>
      </c>
      <c r="H207" s="21">
        <v>-3271</v>
      </c>
      <c r="I207" s="21">
        <v>20869</v>
      </c>
      <c r="J207" s="21">
        <v>-1054</v>
      </c>
      <c r="K207" s="21">
        <v>5035</v>
      </c>
      <c r="L207" s="21">
        <v>-2256</v>
      </c>
      <c r="M207" s="21">
        <v>27224</v>
      </c>
      <c r="N207" s="21">
        <v>-751</v>
      </c>
      <c r="O207" s="21">
        <v>8745</v>
      </c>
      <c r="P207" s="21">
        <v>5590</v>
      </c>
      <c r="Q207" s="21">
        <v>16245</v>
      </c>
      <c r="R207" s="21">
        <v>4630</v>
      </c>
      <c r="S207" s="21">
        <v>-2880</v>
      </c>
      <c r="T207" s="21">
        <v>34554</v>
      </c>
      <c r="U207" s="21">
        <v>14100</v>
      </c>
      <c r="V207" s="21">
        <v>65915</v>
      </c>
      <c r="W207" s="21">
        <v>41173</v>
      </c>
      <c r="X207" s="21">
        <v>116796</v>
      </c>
      <c r="Y207" s="21">
        <v>57608</v>
      </c>
      <c r="Z207" s="21">
        <v>59281</v>
      </c>
      <c r="AA207" s="21">
        <v>9933</v>
      </c>
      <c r="AB207" s="21">
        <v>80951</v>
      </c>
      <c r="AC207" s="21">
        <v>6009</v>
      </c>
      <c r="AD207" s="21">
        <v>18046</v>
      </c>
      <c r="AE207" s="21">
        <v>192</v>
      </c>
      <c r="AF207" s="21">
        <v>18316</v>
      </c>
      <c r="AG207" s="21">
        <v>1358</v>
      </c>
      <c r="AH207" s="21">
        <v>47090</v>
      </c>
      <c r="AI207" s="21">
        <v>31</v>
      </c>
      <c r="AJ207" s="21">
        <v>60195</v>
      </c>
      <c r="AK207" s="21">
        <v>-73</v>
      </c>
      <c r="AL207" s="21">
        <v>14425</v>
      </c>
      <c r="AM207" s="21">
        <v>-3</v>
      </c>
      <c r="AN207" s="21">
        <v>48586</v>
      </c>
      <c r="AO207" s="21">
        <v>139</v>
      </c>
    </row>
    <row r="208" spans="1:41">
      <c r="A208" s="20">
        <v>45019.5491449074</v>
      </c>
      <c r="B208" s="21">
        <v>-44</v>
      </c>
      <c r="C208" s="21">
        <v>-3486</v>
      </c>
      <c r="D208" s="21">
        <v>-260</v>
      </c>
      <c r="E208" s="21">
        <v>21480</v>
      </c>
      <c r="F208" s="21">
        <v>-193</v>
      </c>
      <c r="G208" s="21">
        <v>16709</v>
      </c>
      <c r="H208" s="21">
        <v>-3271</v>
      </c>
      <c r="I208" s="21">
        <v>20869</v>
      </c>
      <c r="J208" s="21">
        <v>-1054</v>
      </c>
      <c r="K208" s="21">
        <v>5035</v>
      </c>
      <c r="L208" s="21">
        <v>-2256</v>
      </c>
      <c r="M208" s="21">
        <v>27224</v>
      </c>
      <c r="N208" s="21">
        <v>-751</v>
      </c>
      <c r="O208" s="21">
        <v>8745</v>
      </c>
      <c r="P208" s="21">
        <v>5590</v>
      </c>
      <c r="Q208" s="21">
        <v>16245</v>
      </c>
      <c r="R208" s="21">
        <v>4630</v>
      </c>
      <c r="S208" s="21">
        <v>-2880</v>
      </c>
      <c r="T208" s="21">
        <v>34554</v>
      </c>
      <c r="U208" s="21">
        <v>14100</v>
      </c>
      <c r="V208" s="21">
        <v>65915</v>
      </c>
      <c r="W208" s="21">
        <v>41173</v>
      </c>
      <c r="X208" s="21">
        <v>116796</v>
      </c>
      <c r="Y208" s="21">
        <v>57608</v>
      </c>
      <c r="Z208" s="21">
        <v>59281</v>
      </c>
      <c r="AA208" s="21">
        <v>9933</v>
      </c>
      <c r="AB208" s="21">
        <v>80951</v>
      </c>
      <c r="AC208" s="21">
        <v>6009</v>
      </c>
      <c r="AD208" s="21">
        <v>18046</v>
      </c>
      <c r="AE208" s="21">
        <v>192</v>
      </c>
      <c r="AF208" s="21">
        <v>18316</v>
      </c>
      <c r="AG208" s="21">
        <v>1358</v>
      </c>
      <c r="AH208" s="21">
        <v>47090</v>
      </c>
      <c r="AI208" s="21">
        <v>31</v>
      </c>
      <c r="AJ208" s="21">
        <v>60195</v>
      </c>
      <c r="AK208" s="21">
        <v>-73</v>
      </c>
      <c r="AL208" s="21">
        <v>14425</v>
      </c>
      <c r="AM208" s="21">
        <v>-3</v>
      </c>
      <c r="AN208" s="21">
        <v>48586</v>
      </c>
      <c r="AO208" s="21">
        <v>139</v>
      </c>
    </row>
    <row r="209" spans="1:41">
      <c r="A209" s="20">
        <v>45019.549887963</v>
      </c>
      <c r="B209" s="21">
        <v>-44</v>
      </c>
      <c r="C209" s="21">
        <v>-221</v>
      </c>
      <c r="D209" s="21">
        <v>-260</v>
      </c>
      <c r="E209" s="21">
        <v>20666</v>
      </c>
      <c r="F209" s="21">
        <v>-198</v>
      </c>
      <c r="G209" s="21">
        <v>16822</v>
      </c>
      <c r="H209" s="21">
        <v>-3370</v>
      </c>
      <c r="I209" s="21">
        <v>20315</v>
      </c>
      <c r="J209" s="21">
        <v>-1029</v>
      </c>
      <c r="K209" s="21">
        <v>5834</v>
      </c>
      <c r="L209" s="21">
        <v>-2240</v>
      </c>
      <c r="M209" s="21">
        <v>26194</v>
      </c>
      <c r="N209" s="21">
        <v>-794</v>
      </c>
      <c r="O209" s="21">
        <v>8186</v>
      </c>
      <c r="P209" s="21">
        <v>4900</v>
      </c>
      <c r="Q209" s="21">
        <v>15969</v>
      </c>
      <c r="R209" s="21">
        <v>4245</v>
      </c>
      <c r="S209" s="21">
        <v>-2149</v>
      </c>
      <c r="T209" s="21">
        <v>35823</v>
      </c>
      <c r="U209" s="21">
        <v>17104</v>
      </c>
      <c r="V209" s="21">
        <v>63208</v>
      </c>
      <c r="W209" s="21">
        <v>41312</v>
      </c>
      <c r="X209" s="21">
        <v>118062</v>
      </c>
      <c r="Y209" s="21">
        <v>58473</v>
      </c>
      <c r="Z209" s="21">
        <v>60714</v>
      </c>
      <c r="AA209" s="21">
        <v>10247</v>
      </c>
      <c r="AB209" s="21">
        <v>81417</v>
      </c>
      <c r="AC209" s="21">
        <v>5621</v>
      </c>
      <c r="AD209" s="21">
        <v>18034</v>
      </c>
      <c r="AE209" s="21">
        <v>217</v>
      </c>
      <c r="AF209" s="21">
        <v>18496</v>
      </c>
      <c r="AG209" s="21">
        <v>1328</v>
      </c>
      <c r="AH209" s="21">
        <v>46629</v>
      </c>
      <c r="AI209" s="21">
        <v>53</v>
      </c>
      <c r="AJ209" s="21">
        <v>60187</v>
      </c>
      <c r="AK209" s="21">
        <v>-50</v>
      </c>
      <c r="AL209" s="21">
        <v>14173</v>
      </c>
      <c r="AM209" s="21">
        <v>-3</v>
      </c>
      <c r="AN209" s="21">
        <v>48124</v>
      </c>
      <c r="AO209" s="21">
        <v>140</v>
      </c>
    </row>
    <row r="210" spans="1:41">
      <c r="A210" s="20">
        <v>45019.5505068287</v>
      </c>
      <c r="B210" s="21">
        <v>-44</v>
      </c>
      <c r="C210" s="21">
        <v>-221</v>
      </c>
      <c r="D210" s="21">
        <v>-260</v>
      </c>
      <c r="E210" s="21">
        <v>20666</v>
      </c>
      <c r="F210" s="21">
        <v>-198</v>
      </c>
      <c r="G210" s="21">
        <v>16822</v>
      </c>
      <c r="H210" s="21">
        <v>-3370</v>
      </c>
      <c r="I210" s="21">
        <v>20315</v>
      </c>
      <c r="J210" s="21">
        <v>-1029</v>
      </c>
      <c r="K210" s="21">
        <v>5834</v>
      </c>
      <c r="L210" s="21">
        <v>-2240</v>
      </c>
      <c r="M210" s="21">
        <v>26194</v>
      </c>
      <c r="N210" s="21">
        <v>-794</v>
      </c>
      <c r="O210" s="21">
        <v>8186</v>
      </c>
      <c r="P210" s="21">
        <v>4900</v>
      </c>
      <c r="Q210" s="21">
        <v>15969</v>
      </c>
      <c r="R210" s="21">
        <v>4245</v>
      </c>
      <c r="S210" s="21">
        <v>-2149</v>
      </c>
      <c r="T210" s="21">
        <v>35823</v>
      </c>
      <c r="U210" s="21">
        <v>17104</v>
      </c>
      <c r="V210" s="21">
        <v>63208</v>
      </c>
      <c r="W210" s="21">
        <v>41312</v>
      </c>
      <c r="X210" s="21">
        <v>118062</v>
      </c>
      <c r="Y210" s="21">
        <v>58473</v>
      </c>
      <c r="Z210" s="21">
        <v>60714</v>
      </c>
      <c r="AA210" s="21">
        <v>10247</v>
      </c>
      <c r="AB210" s="21">
        <v>81417</v>
      </c>
      <c r="AC210" s="21">
        <v>5621</v>
      </c>
      <c r="AD210" s="21">
        <v>18034</v>
      </c>
      <c r="AE210" s="21">
        <v>217</v>
      </c>
      <c r="AF210" s="21">
        <v>18496</v>
      </c>
      <c r="AG210" s="21">
        <v>1328</v>
      </c>
      <c r="AH210" s="21">
        <v>46629</v>
      </c>
      <c r="AI210" s="21">
        <v>53</v>
      </c>
      <c r="AJ210" s="21">
        <v>60187</v>
      </c>
      <c r="AK210" s="21">
        <v>-50</v>
      </c>
      <c r="AL210" s="21">
        <v>14173</v>
      </c>
      <c r="AM210" s="21">
        <v>-3</v>
      </c>
      <c r="AN210" s="21">
        <v>48124</v>
      </c>
      <c r="AO210" s="21">
        <v>140</v>
      </c>
    </row>
    <row r="211" spans="1:41">
      <c r="A211" s="20">
        <v>45019.5512751157</v>
      </c>
      <c r="B211" s="21">
        <v>-44</v>
      </c>
      <c r="C211" s="21">
        <v>-221</v>
      </c>
      <c r="D211" s="21">
        <v>-266</v>
      </c>
      <c r="E211" s="21">
        <v>20666</v>
      </c>
      <c r="F211" s="21">
        <v>-198</v>
      </c>
      <c r="G211" s="21">
        <v>16822</v>
      </c>
      <c r="H211" s="21">
        <v>-3370</v>
      </c>
      <c r="I211" s="21">
        <v>20315</v>
      </c>
      <c r="J211" s="21">
        <v>-1029</v>
      </c>
      <c r="K211" s="21">
        <v>5834</v>
      </c>
      <c r="L211" s="21">
        <v>-2240</v>
      </c>
      <c r="M211" s="21">
        <v>26194</v>
      </c>
      <c r="N211" s="21">
        <v>-794</v>
      </c>
      <c r="O211" s="21">
        <v>8186</v>
      </c>
      <c r="P211" s="21">
        <v>4900</v>
      </c>
      <c r="Q211" s="21">
        <v>15969</v>
      </c>
      <c r="R211" s="21">
        <v>4245</v>
      </c>
      <c r="S211" s="21">
        <v>-2149</v>
      </c>
      <c r="T211" s="21">
        <v>35823</v>
      </c>
      <c r="U211" s="21">
        <v>17104</v>
      </c>
      <c r="V211" s="21">
        <v>63208</v>
      </c>
      <c r="W211" s="21">
        <v>41312</v>
      </c>
      <c r="X211" s="21">
        <v>118062</v>
      </c>
      <c r="Y211" s="21">
        <v>58473</v>
      </c>
      <c r="Z211" s="21">
        <v>60714</v>
      </c>
      <c r="AA211" s="21">
        <v>10247</v>
      </c>
      <c r="AB211" s="21">
        <v>81417</v>
      </c>
      <c r="AC211" s="21">
        <v>5621</v>
      </c>
      <c r="AD211" s="21">
        <v>18034</v>
      </c>
      <c r="AE211" s="21">
        <v>217</v>
      </c>
      <c r="AF211" s="21">
        <v>18496</v>
      </c>
      <c r="AG211" s="21">
        <v>1328</v>
      </c>
      <c r="AH211" s="21">
        <v>46629</v>
      </c>
      <c r="AI211" s="21">
        <v>53</v>
      </c>
      <c r="AJ211" s="21">
        <v>60187</v>
      </c>
      <c r="AK211" s="21">
        <v>-50</v>
      </c>
      <c r="AL211" s="21">
        <v>14173</v>
      </c>
      <c r="AM211" s="21">
        <v>-3</v>
      </c>
      <c r="AN211" s="21">
        <v>48124</v>
      </c>
      <c r="AO211" s="21">
        <v>140</v>
      </c>
    </row>
    <row r="212" spans="1:41">
      <c r="A212" s="20">
        <v>45019.5520175926</v>
      </c>
      <c r="B212" s="21">
        <v>-44</v>
      </c>
      <c r="C212" s="21">
        <v>1139</v>
      </c>
      <c r="D212" s="21">
        <v>-265</v>
      </c>
      <c r="E212" s="21">
        <v>20379</v>
      </c>
      <c r="F212" s="21">
        <v>-199</v>
      </c>
      <c r="G212" s="21">
        <v>16835</v>
      </c>
      <c r="H212" s="21">
        <v>-3452</v>
      </c>
      <c r="I212" s="21">
        <v>20185</v>
      </c>
      <c r="J212" s="21">
        <v>-1058</v>
      </c>
      <c r="K212" s="21">
        <v>5588</v>
      </c>
      <c r="L212" s="21">
        <v>-2037</v>
      </c>
      <c r="M212" s="21">
        <v>26642</v>
      </c>
      <c r="N212" s="21">
        <v>-777</v>
      </c>
      <c r="O212" s="21">
        <v>8062</v>
      </c>
      <c r="P212" s="21">
        <v>4606</v>
      </c>
      <c r="Q212" s="21">
        <v>15707</v>
      </c>
      <c r="R212" s="21">
        <v>4476</v>
      </c>
      <c r="S212" s="21">
        <v>-1300</v>
      </c>
      <c r="T212" s="21">
        <v>36667</v>
      </c>
      <c r="U212" s="21">
        <v>18613</v>
      </c>
      <c r="V212" s="21">
        <v>58797</v>
      </c>
      <c r="W212" s="21">
        <v>41498</v>
      </c>
      <c r="X212" s="21">
        <v>121804</v>
      </c>
      <c r="Y212" s="21">
        <v>58513</v>
      </c>
      <c r="Z212" s="21">
        <v>62339</v>
      </c>
      <c r="AA212" s="21">
        <v>10700</v>
      </c>
      <c r="AB212" s="21">
        <v>82580</v>
      </c>
      <c r="AC212" s="21">
        <v>5611</v>
      </c>
      <c r="AD212" s="21">
        <v>18496</v>
      </c>
      <c r="AE212" s="21">
        <v>225</v>
      </c>
      <c r="AF212" s="21">
        <v>18740</v>
      </c>
      <c r="AG212" s="21">
        <v>1356</v>
      </c>
      <c r="AH212" s="21">
        <v>46695</v>
      </c>
      <c r="AI212" s="21">
        <v>51</v>
      </c>
      <c r="AJ212" s="21">
        <v>60187</v>
      </c>
      <c r="AK212" s="21">
        <v>139</v>
      </c>
      <c r="AL212" s="21">
        <v>14318</v>
      </c>
      <c r="AM212" s="21">
        <v>-3</v>
      </c>
      <c r="AN212" s="21">
        <v>47522</v>
      </c>
      <c r="AO212" s="21">
        <v>142</v>
      </c>
    </row>
    <row r="213" spans="1:41">
      <c r="A213" s="20">
        <v>45019.5526447917</v>
      </c>
      <c r="B213" s="21">
        <v>-44</v>
      </c>
      <c r="C213" s="21">
        <v>1139</v>
      </c>
      <c r="D213" s="21">
        <v>-265</v>
      </c>
      <c r="E213" s="21">
        <v>20379</v>
      </c>
      <c r="F213" s="21">
        <v>-199</v>
      </c>
      <c r="G213" s="21">
        <v>16835</v>
      </c>
      <c r="H213" s="21">
        <v>-3452</v>
      </c>
      <c r="I213" s="21">
        <v>20185</v>
      </c>
      <c r="J213" s="21">
        <v>-1058</v>
      </c>
      <c r="K213" s="21">
        <v>5588</v>
      </c>
      <c r="L213" s="21">
        <v>-2037</v>
      </c>
      <c r="M213" s="21">
        <v>26642</v>
      </c>
      <c r="N213" s="21">
        <v>-777</v>
      </c>
      <c r="O213" s="21">
        <v>8062</v>
      </c>
      <c r="P213" s="21">
        <v>4606</v>
      </c>
      <c r="Q213" s="21">
        <v>15707</v>
      </c>
      <c r="R213" s="21">
        <v>4476</v>
      </c>
      <c r="S213" s="21">
        <v>-1300</v>
      </c>
      <c r="T213" s="21">
        <v>36667</v>
      </c>
      <c r="U213" s="21">
        <v>18613</v>
      </c>
      <c r="V213" s="21">
        <v>58797</v>
      </c>
      <c r="W213" s="21">
        <v>41498</v>
      </c>
      <c r="X213" s="21">
        <v>121804</v>
      </c>
      <c r="Y213" s="21">
        <v>58513</v>
      </c>
      <c r="Z213" s="21">
        <v>62339</v>
      </c>
      <c r="AA213" s="21">
        <v>10700</v>
      </c>
      <c r="AB213" s="21">
        <v>82580</v>
      </c>
      <c r="AC213" s="21">
        <v>5611</v>
      </c>
      <c r="AD213" s="21">
        <v>18496</v>
      </c>
      <c r="AE213" s="21">
        <v>225</v>
      </c>
      <c r="AF213" s="21">
        <v>18740</v>
      </c>
      <c r="AG213" s="21">
        <v>1356</v>
      </c>
      <c r="AH213" s="21">
        <v>46695</v>
      </c>
      <c r="AI213" s="21">
        <v>51</v>
      </c>
      <c r="AJ213" s="21">
        <v>60187</v>
      </c>
      <c r="AK213" s="21">
        <v>139</v>
      </c>
      <c r="AL213" s="21">
        <v>14318</v>
      </c>
      <c r="AM213" s="21">
        <v>-3</v>
      </c>
      <c r="AN213" s="21">
        <v>47522</v>
      </c>
      <c r="AO213" s="21">
        <v>142</v>
      </c>
    </row>
    <row r="214" spans="1:41">
      <c r="A214" s="20">
        <v>45019.5533975694</v>
      </c>
      <c r="B214" s="21">
        <v>-44</v>
      </c>
      <c r="C214" s="21">
        <v>1139</v>
      </c>
      <c r="D214" s="21">
        <v>-265</v>
      </c>
      <c r="E214" s="21">
        <v>20379</v>
      </c>
      <c r="F214" s="21">
        <v>-199</v>
      </c>
      <c r="G214" s="21">
        <v>16835</v>
      </c>
      <c r="H214" s="21">
        <v>-3452</v>
      </c>
      <c r="I214" s="21">
        <v>20185</v>
      </c>
      <c r="J214" s="21">
        <v>-1058</v>
      </c>
      <c r="K214" s="21">
        <v>5588</v>
      </c>
      <c r="L214" s="21">
        <v>-2037</v>
      </c>
      <c r="M214" s="21">
        <v>26642</v>
      </c>
      <c r="N214" s="21">
        <v>-777</v>
      </c>
      <c r="O214" s="21">
        <v>8062</v>
      </c>
      <c r="P214" s="21">
        <v>4606</v>
      </c>
      <c r="Q214" s="21">
        <v>15707</v>
      </c>
      <c r="R214" s="21">
        <v>4476</v>
      </c>
      <c r="S214" s="21">
        <v>-1300</v>
      </c>
      <c r="T214" s="21">
        <v>36667</v>
      </c>
      <c r="U214" s="21">
        <v>18613</v>
      </c>
      <c r="V214" s="21">
        <v>58797</v>
      </c>
      <c r="W214" s="21">
        <v>41498</v>
      </c>
      <c r="X214" s="21">
        <v>121804</v>
      </c>
      <c r="Y214" s="21">
        <v>58513</v>
      </c>
      <c r="Z214" s="21">
        <v>62339</v>
      </c>
      <c r="AA214" s="21">
        <v>10700</v>
      </c>
      <c r="AB214" s="21">
        <v>82580</v>
      </c>
      <c r="AC214" s="21">
        <v>5611</v>
      </c>
      <c r="AD214" s="21">
        <v>18496</v>
      </c>
      <c r="AE214" s="21">
        <v>225</v>
      </c>
      <c r="AF214" s="21">
        <v>18740</v>
      </c>
      <c r="AG214" s="21">
        <v>1356</v>
      </c>
      <c r="AH214" s="21">
        <v>46695</v>
      </c>
      <c r="AI214" s="21">
        <v>51</v>
      </c>
      <c r="AJ214" s="21">
        <v>60273</v>
      </c>
      <c r="AK214" s="21">
        <v>139</v>
      </c>
      <c r="AL214" s="21">
        <v>14318</v>
      </c>
      <c r="AM214" s="21">
        <v>-3</v>
      </c>
      <c r="AN214" s="21">
        <v>47522</v>
      </c>
      <c r="AO214" s="21">
        <v>142</v>
      </c>
    </row>
    <row r="215" spans="1:41">
      <c r="A215" s="20">
        <v>45019.5541540509</v>
      </c>
      <c r="B215" s="21">
        <v>-45</v>
      </c>
      <c r="C215" s="21">
        <v>1241</v>
      </c>
      <c r="D215" s="21">
        <v>-266</v>
      </c>
      <c r="E215" s="21">
        <v>20193</v>
      </c>
      <c r="F215" s="21">
        <v>-199</v>
      </c>
      <c r="G215" s="21">
        <v>17032</v>
      </c>
      <c r="H215" s="21">
        <v>-3461</v>
      </c>
      <c r="I215" s="21">
        <v>20098</v>
      </c>
      <c r="J215" s="21">
        <v>-1067</v>
      </c>
      <c r="K215" s="21">
        <v>5902</v>
      </c>
      <c r="L215" s="21">
        <v>-2052</v>
      </c>
      <c r="M215" s="21">
        <v>26537</v>
      </c>
      <c r="N215" s="21">
        <v>-768</v>
      </c>
      <c r="O215" s="21">
        <v>8206</v>
      </c>
      <c r="P215" s="21">
        <v>4577</v>
      </c>
      <c r="Q215" s="21">
        <v>15141</v>
      </c>
      <c r="R215" s="21">
        <v>4660</v>
      </c>
      <c r="S215" s="21">
        <v>-1566</v>
      </c>
      <c r="T215" s="21">
        <v>35691</v>
      </c>
      <c r="U215" s="21">
        <v>17378</v>
      </c>
      <c r="V215" s="21">
        <v>58755</v>
      </c>
      <c r="W215" s="21">
        <v>41859</v>
      </c>
      <c r="X215" s="21">
        <v>124328</v>
      </c>
      <c r="Y215" s="21">
        <v>58345</v>
      </c>
      <c r="Z215" s="21">
        <v>62370</v>
      </c>
      <c r="AA215" s="21">
        <v>10372</v>
      </c>
      <c r="AB215" s="21">
        <v>84237</v>
      </c>
      <c r="AC215" s="21">
        <v>5732</v>
      </c>
      <c r="AD215" s="21">
        <v>18384</v>
      </c>
      <c r="AE215" s="21">
        <v>209</v>
      </c>
      <c r="AF215" s="21">
        <v>19203</v>
      </c>
      <c r="AG215" s="21">
        <v>1324</v>
      </c>
      <c r="AH215" s="21">
        <v>46952</v>
      </c>
      <c r="AI215" s="21">
        <v>51</v>
      </c>
      <c r="AJ215" s="21">
        <v>60053</v>
      </c>
      <c r="AK215" s="21">
        <v>151</v>
      </c>
      <c r="AL215" s="21">
        <v>13684</v>
      </c>
      <c r="AM215" s="21">
        <v>-2</v>
      </c>
      <c r="AN215" s="21">
        <v>47680</v>
      </c>
      <c r="AO215" s="21">
        <v>142</v>
      </c>
    </row>
    <row r="216" spans="1:41">
      <c r="A216" s="20">
        <v>45019.5552340278</v>
      </c>
      <c r="B216" s="21">
        <v>-45</v>
      </c>
      <c r="C216" s="21">
        <v>1241</v>
      </c>
      <c r="D216" s="21">
        <v>-266</v>
      </c>
      <c r="E216" s="21">
        <v>20193</v>
      </c>
      <c r="F216" s="21">
        <v>-199</v>
      </c>
      <c r="G216" s="21">
        <v>17032</v>
      </c>
      <c r="H216" s="21">
        <v>-3461</v>
      </c>
      <c r="I216" s="21">
        <v>20098</v>
      </c>
      <c r="J216" s="21">
        <v>-1067</v>
      </c>
      <c r="K216" s="21">
        <v>5902</v>
      </c>
      <c r="L216" s="21">
        <v>-2052</v>
      </c>
      <c r="M216" s="21">
        <v>26537</v>
      </c>
      <c r="N216" s="21">
        <v>-768</v>
      </c>
      <c r="O216" s="21">
        <v>8206</v>
      </c>
      <c r="P216" s="21">
        <v>4577</v>
      </c>
      <c r="Q216" s="21">
        <v>15141</v>
      </c>
      <c r="R216" s="21">
        <v>4660</v>
      </c>
      <c r="S216" s="21">
        <v>-1566</v>
      </c>
      <c r="T216" s="21">
        <v>35691</v>
      </c>
      <c r="U216" s="21">
        <v>17378</v>
      </c>
      <c r="V216" s="21">
        <v>58755</v>
      </c>
      <c r="W216" s="21">
        <v>41859</v>
      </c>
      <c r="X216" s="21">
        <v>124328</v>
      </c>
      <c r="Y216" s="21">
        <v>58345</v>
      </c>
      <c r="Z216" s="21">
        <v>62370</v>
      </c>
      <c r="AA216" s="21">
        <v>10372</v>
      </c>
      <c r="AB216" s="21">
        <v>84237</v>
      </c>
      <c r="AC216" s="21">
        <v>5732</v>
      </c>
      <c r="AD216" s="21">
        <v>18384</v>
      </c>
      <c r="AE216" s="21">
        <v>209</v>
      </c>
      <c r="AF216" s="21">
        <v>19203</v>
      </c>
      <c r="AG216" s="21">
        <v>1324</v>
      </c>
      <c r="AH216" s="21">
        <v>46952</v>
      </c>
      <c r="AI216" s="21">
        <v>51</v>
      </c>
      <c r="AJ216" s="21">
        <v>60053</v>
      </c>
      <c r="AK216" s="21">
        <v>151</v>
      </c>
      <c r="AL216" s="21">
        <v>13684</v>
      </c>
      <c r="AM216" s="21">
        <v>-2</v>
      </c>
      <c r="AN216" s="21">
        <v>47680</v>
      </c>
      <c r="AO216" s="21">
        <v>142</v>
      </c>
    </row>
    <row r="217" spans="1:41">
      <c r="A217" s="20">
        <v>45019.5559787037</v>
      </c>
      <c r="B217" s="21">
        <v>-45</v>
      </c>
      <c r="C217" s="21">
        <v>1241</v>
      </c>
      <c r="D217" s="21">
        <v>-266</v>
      </c>
      <c r="E217" s="21">
        <v>20193</v>
      </c>
      <c r="F217" s="21">
        <v>-199</v>
      </c>
      <c r="G217" s="21">
        <v>17032</v>
      </c>
      <c r="H217" s="21">
        <v>-3461</v>
      </c>
      <c r="I217" s="21">
        <v>20098</v>
      </c>
      <c r="J217" s="21">
        <v>-1067</v>
      </c>
      <c r="K217" s="21">
        <v>5902</v>
      </c>
      <c r="L217" s="21">
        <v>-2052</v>
      </c>
      <c r="M217" s="21">
        <v>26537</v>
      </c>
      <c r="N217" s="21">
        <v>-768</v>
      </c>
      <c r="O217" s="21">
        <v>8206</v>
      </c>
      <c r="P217" s="21">
        <v>4577</v>
      </c>
      <c r="Q217" s="21">
        <v>15141</v>
      </c>
      <c r="R217" s="21">
        <v>4660</v>
      </c>
      <c r="S217" s="21">
        <v>-1566</v>
      </c>
      <c r="T217" s="21">
        <v>35691</v>
      </c>
      <c r="U217" s="21">
        <v>17378</v>
      </c>
      <c r="V217" s="21">
        <v>58755</v>
      </c>
      <c r="W217" s="21">
        <v>41859</v>
      </c>
      <c r="X217" s="21">
        <v>124328</v>
      </c>
      <c r="Y217" s="21">
        <v>58345</v>
      </c>
      <c r="Z217" s="21">
        <v>62370</v>
      </c>
      <c r="AA217" s="21">
        <v>10372</v>
      </c>
      <c r="AB217" s="21">
        <v>84237</v>
      </c>
      <c r="AC217" s="21">
        <v>5732</v>
      </c>
      <c r="AD217" s="21">
        <v>18384</v>
      </c>
      <c r="AE217" s="21">
        <v>209</v>
      </c>
      <c r="AF217" s="21">
        <v>19203</v>
      </c>
      <c r="AG217" s="21">
        <v>1324</v>
      </c>
      <c r="AH217" s="21">
        <v>46952</v>
      </c>
      <c r="AI217" s="21">
        <v>51</v>
      </c>
      <c r="AJ217" s="21">
        <v>60053</v>
      </c>
      <c r="AK217" s="21">
        <v>151</v>
      </c>
      <c r="AL217" s="21">
        <v>13684</v>
      </c>
      <c r="AM217" s="21">
        <v>-2</v>
      </c>
      <c r="AN217" s="21">
        <v>47680</v>
      </c>
      <c r="AO217" s="21">
        <v>142</v>
      </c>
    </row>
    <row r="218" spans="1:41">
      <c r="A218" s="20">
        <v>45019.5566206018</v>
      </c>
      <c r="B218" s="21">
        <v>-45</v>
      </c>
      <c r="C218" s="21">
        <v>1210</v>
      </c>
      <c r="D218" s="21">
        <v>-268</v>
      </c>
      <c r="E218" s="21">
        <v>20016</v>
      </c>
      <c r="F218" s="21">
        <v>-197</v>
      </c>
      <c r="G218" s="21">
        <v>16632</v>
      </c>
      <c r="H218" s="21">
        <v>-3509</v>
      </c>
      <c r="I218" s="21">
        <v>19625</v>
      </c>
      <c r="J218" s="21">
        <v>-1080</v>
      </c>
      <c r="K218" s="21">
        <v>6156</v>
      </c>
      <c r="L218" s="21">
        <v>-2022</v>
      </c>
      <c r="M218" s="21">
        <v>26168</v>
      </c>
      <c r="N218" s="21">
        <v>-772</v>
      </c>
      <c r="O218" s="21">
        <v>8575</v>
      </c>
      <c r="P218" s="21">
        <v>4607</v>
      </c>
      <c r="Q218" s="21">
        <v>14838</v>
      </c>
      <c r="R218" s="21">
        <v>4650</v>
      </c>
      <c r="S218" s="21">
        <v>-1674</v>
      </c>
      <c r="T218" s="21">
        <v>36347</v>
      </c>
      <c r="U218" s="21">
        <v>18725</v>
      </c>
      <c r="V218" s="21">
        <v>59538</v>
      </c>
      <c r="W218" s="21">
        <v>41875</v>
      </c>
      <c r="X218" s="21">
        <v>125696</v>
      </c>
      <c r="Y218" s="21">
        <v>59377</v>
      </c>
      <c r="Z218" s="21">
        <v>62289</v>
      </c>
      <c r="AA218" s="21">
        <v>8954</v>
      </c>
      <c r="AB218" s="21">
        <v>85457</v>
      </c>
      <c r="AC218" s="21">
        <v>5706</v>
      </c>
      <c r="AD218" s="21">
        <v>18163</v>
      </c>
      <c r="AE218" s="21">
        <v>196</v>
      </c>
      <c r="AF218" s="21">
        <v>19406</v>
      </c>
      <c r="AG218" s="21">
        <v>1508</v>
      </c>
      <c r="AH218" s="21">
        <v>47483</v>
      </c>
      <c r="AI218" s="21">
        <v>68</v>
      </c>
      <c r="AJ218" s="21">
        <v>59572</v>
      </c>
      <c r="AK218" s="21">
        <v>129</v>
      </c>
      <c r="AL218" s="21">
        <v>13516</v>
      </c>
      <c r="AM218" s="21">
        <v>-2</v>
      </c>
      <c r="AN218" s="21">
        <v>47885</v>
      </c>
      <c r="AO218" s="21">
        <v>142</v>
      </c>
    </row>
    <row r="219" spans="1:41">
      <c r="A219" s="20">
        <v>45019.5573960648</v>
      </c>
      <c r="B219" s="21">
        <v>-45</v>
      </c>
      <c r="C219" s="21">
        <v>1210</v>
      </c>
      <c r="D219" s="21">
        <v>-268</v>
      </c>
      <c r="E219" s="21">
        <v>20016</v>
      </c>
      <c r="F219" s="21">
        <v>-197</v>
      </c>
      <c r="G219" s="21">
        <v>16632</v>
      </c>
      <c r="H219" s="21">
        <v>-3509</v>
      </c>
      <c r="I219" s="21">
        <v>19625</v>
      </c>
      <c r="J219" s="21">
        <v>-1080</v>
      </c>
      <c r="K219" s="21">
        <v>6027</v>
      </c>
      <c r="L219" s="21">
        <v>-2022</v>
      </c>
      <c r="M219" s="21">
        <v>26168</v>
      </c>
      <c r="N219" s="21">
        <v>-772</v>
      </c>
      <c r="O219" s="21">
        <v>9085</v>
      </c>
      <c r="P219" s="21">
        <v>4607</v>
      </c>
      <c r="Q219" s="21">
        <v>14838</v>
      </c>
      <c r="R219" s="21">
        <v>4650</v>
      </c>
      <c r="S219" s="21">
        <v>-1674</v>
      </c>
      <c r="T219" s="21">
        <v>36347</v>
      </c>
      <c r="U219" s="21">
        <v>18725</v>
      </c>
      <c r="V219" s="21">
        <v>59538</v>
      </c>
      <c r="W219" s="21">
        <v>41875</v>
      </c>
      <c r="X219" s="21">
        <v>125696</v>
      </c>
      <c r="Y219" s="21">
        <v>59377</v>
      </c>
      <c r="Z219" s="21">
        <v>62289</v>
      </c>
      <c r="AA219" s="21">
        <v>8954</v>
      </c>
      <c r="AB219" s="21">
        <v>85457</v>
      </c>
      <c r="AC219" s="21">
        <v>5706</v>
      </c>
      <c r="AD219" s="21">
        <v>18163</v>
      </c>
      <c r="AE219" s="21">
        <v>196</v>
      </c>
      <c r="AF219" s="21">
        <v>19406</v>
      </c>
      <c r="AG219" s="21">
        <v>1543</v>
      </c>
      <c r="AH219" s="21">
        <v>47483</v>
      </c>
      <c r="AI219" s="21">
        <v>68</v>
      </c>
      <c r="AJ219" s="21">
        <v>59572</v>
      </c>
      <c r="AK219" s="21">
        <v>129</v>
      </c>
      <c r="AL219" s="21">
        <v>13516</v>
      </c>
      <c r="AM219" s="21">
        <v>-2</v>
      </c>
      <c r="AN219" s="21">
        <v>47885</v>
      </c>
      <c r="AO219" s="21">
        <v>142</v>
      </c>
    </row>
    <row r="220" spans="1:41">
      <c r="A220" s="20">
        <v>45019.5581465278</v>
      </c>
      <c r="B220" s="21">
        <v>-45</v>
      </c>
      <c r="C220" s="21">
        <v>1282</v>
      </c>
      <c r="D220" s="21">
        <v>-271</v>
      </c>
      <c r="E220" s="21">
        <v>19745</v>
      </c>
      <c r="F220" s="21">
        <v>-197</v>
      </c>
      <c r="G220" s="21">
        <v>16692</v>
      </c>
      <c r="H220" s="21">
        <v>-3493</v>
      </c>
      <c r="I220" s="21">
        <v>18977</v>
      </c>
      <c r="J220" s="21">
        <v>-1092</v>
      </c>
      <c r="K220" s="21">
        <v>6027</v>
      </c>
      <c r="L220" s="21">
        <v>-1988</v>
      </c>
      <c r="M220" s="21">
        <v>26322</v>
      </c>
      <c r="N220" s="21">
        <v>-768</v>
      </c>
      <c r="O220" s="21">
        <v>9085</v>
      </c>
      <c r="P220" s="21">
        <v>4629</v>
      </c>
      <c r="Q220" s="21">
        <v>14502</v>
      </c>
      <c r="R220" s="21">
        <v>4643</v>
      </c>
      <c r="S220" s="21">
        <v>-2129</v>
      </c>
      <c r="T220" s="21">
        <v>36667</v>
      </c>
      <c r="U220" s="21">
        <v>19942</v>
      </c>
      <c r="V220" s="21">
        <v>59184</v>
      </c>
      <c r="W220" s="21">
        <v>41866</v>
      </c>
      <c r="X220" s="21">
        <v>126446</v>
      </c>
      <c r="Y220" s="21">
        <v>59774</v>
      </c>
      <c r="Z220" s="21">
        <v>62423</v>
      </c>
      <c r="AA220" s="21">
        <v>8749</v>
      </c>
      <c r="AB220" s="21">
        <v>85590</v>
      </c>
      <c r="AC220" s="21">
        <v>5736</v>
      </c>
      <c r="AD220" s="21">
        <v>18069</v>
      </c>
      <c r="AE220" s="21">
        <v>187</v>
      </c>
      <c r="AF220" s="21">
        <v>19431</v>
      </c>
      <c r="AG220" s="21">
        <v>1543</v>
      </c>
      <c r="AH220" s="21">
        <v>47337</v>
      </c>
      <c r="AI220" s="21">
        <v>70</v>
      </c>
      <c r="AJ220" s="21">
        <v>59960</v>
      </c>
      <c r="AK220" s="21">
        <v>129</v>
      </c>
      <c r="AL220" s="21">
        <v>13613</v>
      </c>
      <c r="AM220" s="21">
        <v>-4</v>
      </c>
      <c r="AN220" s="21">
        <v>47291</v>
      </c>
      <c r="AO220" s="21">
        <v>142</v>
      </c>
    </row>
    <row r="221" spans="1:41">
      <c r="A221" s="20">
        <v>45019.5587717593</v>
      </c>
      <c r="B221" s="21">
        <v>-45</v>
      </c>
      <c r="C221" s="21">
        <v>1282</v>
      </c>
      <c r="D221" s="21">
        <v>-271</v>
      </c>
      <c r="E221" s="21">
        <v>19745</v>
      </c>
      <c r="F221" s="21">
        <v>-197</v>
      </c>
      <c r="G221" s="21">
        <v>16692</v>
      </c>
      <c r="H221" s="21">
        <v>-3493</v>
      </c>
      <c r="I221" s="21">
        <v>18977</v>
      </c>
      <c r="J221" s="21">
        <v>-1092</v>
      </c>
      <c r="K221" s="21">
        <v>6027</v>
      </c>
      <c r="L221" s="21">
        <v>-1988</v>
      </c>
      <c r="M221" s="21">
        <v>26322</v>
      </c>
      <c r="N221" s="21">
        <v>-768</v>
      </c>
      <c r="O221" s="21">
        <v>9085</v>
      </c>
      <c r="P221" s="21">
        <v>4629</v>
      </c>
      <c r="Q221" s="21">
        <v>14502</v>
      </c>
      <c r="R221" s="21">
        <v>4643</v>
      </c>
      <c r="S221" s="21">
        <v>-2129</v>
      </c>
      <c r="T221" s="21">
        <v>36667</v>
      </c>
      <c r="U221" s="21">
        <v>19942</v>
      </c>
      <c r="V221" s="21">
        <v>59184</v>
      </c>
      <c r="W221" s="21">
        <v>41866</v>
      </c>
      <c r="X221" s="21">
        <v>126446</v>
      </c>
      <c r="Y221" s="21">
        <v>59774</v>
      </c>
      <c r="Z221" s="21">
        <v>62423</v>
      </c>
      <c r="AA221" s="21">
        <v>8749</v>
      </c>
      <c r="AB221" s="21">
        <v>85590</v>
      </c>
      <c r="AC221" s="21">
        <v>5736</v>
      </c>
      <c r="AD221" s="21">
        <v>18069</v>
      </c>
      <c r="AE221" s="21">
        <v>187</v>
      </c>
      <c r="AF221" s="21">
        <v>19431</v>
      </c>
      <c r="AG221" s="21">
        <v>1543</v>
      </c>
      <c r="AH221" s="21">
        <v>47337</v>
      </c>
      <c r="AI221" s="21">
        <v>70</v>
      </c>
      <c r="AJ221" s="21">
        <v>59960</v>
      </c>
      <c r="AK221" s="21">
        <v>129</v>
      </c>
      <c r="AL221" s="21">
        <v>13613</v>
      </c>
      <c r="AM221" s="21">
        <v>-4</v>
      </c>
      <c r="AN221" s="21">
        <v>47291</v>
      </c>
      <c r="AO221" s="21">
        <v>142</v>
      </c>
    </row>
    <row r="222" spans="1:41">
      <c r="A222" s="20">
        <v>45019.5595230324</v>
      </c>
      <c r="B222" s="21">
        <v>-45</v>
      </c>
      <c r="C222" s="21">
        <v>1282</v>
      </c>
      <c r="D222" s="21">
        <v>-271</v>
      </c>
      <c r="E222" s="21">
        <v>19745</v>
      </c>
      <c r="F222" s="21">
        <v>-197</v>
      </c>
      <c r="G222" s="21">
        <v>16692</v>
      </c>
      <c r="H222" s="21">
        <v>-3493</v>
      </c>
      <c r="I222" s="21">
        <v>18977</v>
      </c>
      <c r="J222" s="21">
        <v>-1092</v>
      </c>
      <c r="K222" s="21">
        <v>6027</v>
      </c>
      <c r="L222" s="21">
        <v>-1988</v>
      </c>
      <c r="M222" s="21">
        <v>26322</v>
      </c>
      <c r="N222" s="21">
        <v>-768</v>
      </c>
      <c r="O222" s="21">
        <v>9085</v>
      </c>
      <c r="P222" s="21">
        <v>4629</v>
      </c>
      <c r="Q222" s="21">
        <v>14502</v>
      </c>
      <c r="R222" s="21">
        <v>4643</v>
      </c>
      <c r="S222" s="21">
        <v>-2129</v>
      </c>
      <c r="T222" s="21">
        <v>36667</v>
      </c>
      <c r="U222" s="21">
        <v>19942</v>
      </c>
      <c r="V222" s="21">
        <v>59184</v>
      </c>
      <c r="W222" s="21">
        <v>41866</v>
      </c>
      <c r="X222" s="21">
        <v>126446</v>
      </c>
      <c r="Y222" s="21">
        <v>59774</v>
      </c>
      <c r="Z222" s="21">
        <v>62423</v>
      </c>
      <c r="AA222" s="21">
        <v>8749</v>
      </c>
      <c r="AB222" s="21">
        <v>85590</v>
      </c>
      <c r="AC222" s="21">
        <v>5736</v>
      </c>
      <c r="AD222" s="21">
        <v>18069</v>
      </c>
      <c r="AE222" s="21">
        <v>187</v>
      </c>
      <c r="AF222" s="21">
        <v>19431</v>
      </c>
      <c r="AG222" s="21">
        <v>1543</v>
      </c>
      <c r="AH222" s="21">
        <v>47337</v>
      </c>
      <c r="AI222" s="21">
        <v>70</v>
      </c>
      <c r="AJ222" s="21">
        <v>59960</v>
      </c>
      <c r="AK222" s="21">
        <v>129</v>
      </c>
      <c r="AL222" s="21">
        <v>13613</v>
      </c>
      <c r="AM222" s="21">
        <v>-4</v>
      </c>
      <c r="AN222" s="21">
        <v>47291</v>
      </c>
      <c r="AO222" s="21">
        <v>138</v>
      </c>
    </row>
    <row r="223" spans="1:41">
      <c r="A223" s="20">
        <v>45019.5603479167</v>
      </c>
      <c r="B223" s="21">
        <v>-45</v>
      </c>
      <c r="C223" s="21">
        <v>1282</v>
      </c>
      <c r="D223" s="21">
        <v>-271</v>
      </c>
      <c r="E223" s="21">
        <v>19745</v>
      </c>
      <c r="F223" s="21">
        <v>-197</v>
      </c>
      <c r="G223" s="21">
        <v>16692</v>
      </c>
      <c r="H223" s="21">
        <v>-3493</v>
      </c>
      <c r="I223" s="21">
        <v>18977</v>
      </c>
      <c r="J223" s="21">
        <v>-1092</v>
      </c>
      <c r="K223" s="21">
        <v>6027</v>
      </c>
      <c r="L223" s="21">
        <v>-1988</v>
      </c>
      <c r="M223" s="21">
        <v>26322</v>
      </c>
      <c r="N223" s="21">
        <v>-768</v>
      </c>
      <c r="O223" s="21">
        <v>9085</v>
      </c>
      <c r="P223" s="21">
        <v>4629</v>
      </c>
      <c r="Q223" s="21">
        <v>14502</v>
      </c>
      <c r="R223" s="21">
        <v>4643</v>
      </c>
      <c r="S223" s="21">
        <v>-2129</v>
      </c>
      <c r="T223" s="21">
        <v>36667</v>
      </c>
      <c r="U223" s="21">
        <v>19942</v>
      </c>
      <c r="V223" s="21">
        <v>59184</v>
      </c>
      <c r="W223" s="21">
        <v>41866</v>
      </c>
      <c r="X223" s="21">
        <v>126446</v>
      </c>
      <c r="Y223" s="21">
        <v>59774</v>
      </c>
      <c r="Z223" s="21">
        <v>62423</v>
      </c>
      <c r="AA223" s="21">
        <v>8749</v>
      </c>
      <c r="AB223" s="21">
        <v>85590</v>
      </c>
      <c r="AC223" s="21">
        <v>5736</v>
      </c>
      <c r="AD223" s="21">
        <v>18069</v>
      </c>
      <c r="AE223" s="21">
        <v>187</v>
      </c>
      <c r="AF223" s="21">
        <v>19431</v>
      </c>
      <c r="AG223" s="21">
        <v>1543</v>
      </c>
      <c r="AH223" s="21">
        <v>47337</v>
      </c>
      <c r="AI223" s="21">
        <v>70</v>
      </c>
      <c r="AJ223" s="21">
        <v>59960</v>
      </c>
      <c r="AK223" s="21">
        <v>129</v>
      </c>
      <c r="AL223" s="21">
        <v>13613</v>
      </c>
      <c r="AM223" s="21">
        <v>-4</v>
      </c>
      <c r="AN223" s="21">
        <v>47291</v>
      </c>
      <c r="AO223" s="21">
        <v>138</v>
      </c>
    </row>
    <row r="224" spans="1:41">
      <c r="A224" s="20">
        <v>45019.5610217593</v>
      </c>
      <c r="B224" s="21">
        <v>-45</v>
      </c>
      <c r="C224" s="21">
        <v>1562</v>
      </c>
      <c r="D224" s="21">
        <v>-271</v>
      </c>
      <c r="E224" s="21">
        <v>19861</v>
      </c>
      <c r="F224" s="21">
        <v>-197</v>
      </c>
      <c r="G224" s="21">
        <v>16743</v>
      </c>
      <c r="H224" s="21">
        <v>-3503</v>
      </c>
      <c r="I224" s="21">
        <v>18647</v>
      </c>
      <c r="J224" s="21">
        <v>-1104</v>
      </c>
      <c r="K224" s="21">
        <v>6187</v>
      </c>
      <c r="L224" s="21">
        <v>-2016</v>
      </c>
      <c r="M224" s="21">
        <v>27144</v>
      </c>
      <c r="N224" s="21">
        <v>-803</v>
      </c>
      <c r="O224" s="21">
        <v>8910</v>
      </c>
      <c r="P224" s="21">
        <v>4581</v>
      </c>
      <c r="Q224" s="21">
        <v>15029</v>
      </c>
      <c r="R224" s="21">
        <v>4788</v>
      </c>
      <c r="S224" s="21">
        <v>-1887</v>
      </c>
      <c r="T224" s="21">
        <v>35787</v>
      </c>
      <c r="U224" s="21">
        <v>20171</v>
      </c>
      <c r="V224" s="21">
        <v>60198</v>
      </c>
      <c r="W224" s="21">
        <v>43485</v>
      </c>
      <c r="X224" s="21">
        <v>128539</v>
      </c>
      <c r="Y224" s="21">
        <v>60147</v>
      </c>
      <c r="Z224" s="21">
        <v>63481</v>
      </c>
      <c r="AA224" s="21">
        <v>8759</v>
      </c>
      <c r="AB224" s="21">
        <v>86025</v>
      </c>
      <c r="AC224" s="21">
        <v>5866</v>
      </c>
      <c r="AD224" s="21">
        <v>18186</v>
      </c>
      <c r="AE224" s="21">
        <v>204</v>
      </c>
      <c r="AF224" s="21">
        <v>20167</v>
      </c>
      <c r="AG224" s="21">
        <v>1572</v>
      </c>
      <c r="AH224" s="21">
        <v>47576</v>
      </c>
      <c r="AI224" s="21">
        <v>65</v>
      </c>
      <c r="AJ224" s="21">
        <v>60223</v>
      </c>
      <c r="AK224" s="21">
        <v>131</v>
      </c>
      <c r="AL224" s="21">
        <v>13793</v>
      </c>
      <c r="AM224" s="21">
        <v>-3</v>
      </c>
      <c r="AN224" s="21">
        <v>47515</v>
      </c>
      <c r="AO224" s="21">
        <v>139</v>
      </c>
    </row>
    <row r="225" spans="1:41">
      <c r="A225" s="20">
        <v>45019.5617586806</v>
      </c>
      <c r="B225" s="21">
        <v>-45</v>
      </c>
      <c r="C225" s="21">
        <v>1589</v>
      </c>
      <c r="D225" s="21">
        <v>-271</v>
      </c>
      <c r="E225" s="21">
        <v>19884</v>
      </c>
      <c r="F225" s="21">
        <v>-197</v>
      </c>
      <c r="G225" s="21">
        <v>16703</v>
      </c>
      <c r="H225" s="21">
        <v>-3545</v>
      </c>
      <c r="I225" s="21">
        <v>18885</v>
      </c>
      <c r="J225" s="21">
        <v>-1124</v>
      </c>
      <c r="K225" s="21">
        <v>7382</v>
      </c>
      <c r="L225" s="21">
        <v>-1947</v>
      </c>
      <c r="M225" s="21">
        <v>27304</v>
      </c>
      <c r="N225" s="21">
        <v>-822</v>
      </c>
      <c r="O225" s="21">
        <v>9346</v>
      </c>
      <c r="P225" s="21">
        <v>4531</v>
      </c>
      <c r="Q225" s="21">
        <v>15380</v>
      </c>
      <c r="R225" s="21">
        <v>4791</v>
      </c>
      <c r="S225" s="21">
        <v>-1972</v>
      </c>
      <c r="T225" s="21">
        <v>35787</v>
      </c>
      <c r="U225" s="21">
        <v>19168</v>
      </c>
      <c r="V225" s="21">
        <v>60198</v>
      </c>
      <c r="W225" s="21">
        <v>43893</v>
      </c>
      <c r="X225" s="21">
        <v>128539</v>
      </c>
      <c r="Y225" s="21">
        <v>60373</v>
      </c>
      <c r="Z225" s="21">
        <v>63481</v>
      </c>
      <c r="AA225" s="21">
        <v>8798</v>
      </c>
      <c r="AB225" s="21">
        <v>85229</v>
      </c>
      <c r="AC225" s="21">
        <v>5866</v>
      </c>
      <c r="AD225" s="21">
        <v>18595</v>
      </c>
      <c r="AE225" s="21">
        <v>223</v>
      </c>
      <c r="AF225" s="21">
        <v>20167</v>
      </c>
      <c r="AG225" s="21">
        <v>1572</v>
      </c>
      <c r="AH225" s="21">
        <v>47576</v>
      </c>
      <c r="AI225" s="21">
        <v>65</v>
      </c>
      <c r="AJ225" s="21">
        <v>60285</v>
      </c>
      <c r="AK225" s="21">
        <v>-23</v>
      </c>
      <c r="AL225" s="21">
        <v>13785</v>
      </c>
      <c r="AM225" s="21">
        <v>-3</v>
      </c>
      <c r="AN225" s="21">
        <v>47523</v>
      </c>
      <c r="AO225" s="21">
        <v>139</v>
      </c>
    </row>
    <row r="226" spans="1:41">
      <c r="A226" s="20">
        <v>45019.5623877315</v>
      </c>
      <c r="B226" s="21">
        <v>-45</v>
      </c>
      <c r="C226" s="21">
        <v>1589</v>
      </c>
      <c r="D226" s="21">
        <v>-271</v>
      </c>
      <c r="E226" s="21">
        <v>19884</v>
      </c>
      <c r="F226" s="21">
        <v>-197</v>
      </c>
      <c r="G226" s="21">
        <v>16703</v>
      </c>
      <c r="H226" s="21">
        <v>-3545</v>
      </c>
      <c r="I226" s="21">
        <v>18885</v>
      </c>
      <c r="J226" s="21">
        <v>-1124</v>
      </c>
      <c r="K226" s="21">
        <v>7382</v>
      </c>
      <c r="L226" s="21">
        <v>-1947</v>
      </c>
      <c r="M226" s="21">
        <v>27304</v>
      </c>
      <c r="N226" s="21">
        <v>-822</v>
      </c>
      <c r="O226" s="21">
        <v>9346</v>
      </c>
      <c r="P226" s="21">
        <v>4531</v>
      </c>
      <c r="Q226" s="21">
        <v>15380</v>
      </c>
      <c r="R226" s="21">
        <v>4791</v>
      </c>
      <c r="S226" s="21">
        <v>-1972</v>
      </c>
      <c r="T226" s="21">
        <v>35557</v>
      </c>
      <c r="U226" s="21">
        <v>19168</v>
      </c>
      <c r="V226" s="21">
        <v>60714</v>
      </c>
      <c r="W226" s="21">
        <v>43893</v>
      </c>
      <c r="X226" s="21">
        <v>128894</v>
      </c>
      <c r="Y226" s="21">
        <v>60373</v>
      </c>
      <c r="Z226" s="21">
        <v>63794</v>
      </c>
      <c r="AA226" s="21">
        <v>8798</v>
      </c>
      <c r="AB226" s="21">
        <v>85229</v>
      </c>
      <c r="AC226" s="21">
        <v>5813</v>
      </c>
      <c r="AD226" s="21">
        <v>18595</v>
      </c>
      <c r="AE226" s="21">
        <v>223</v>
      </c>
      <c r="AF226" s="21">
        <v>20389</v>
      </c>
      <c r="AG226" s="21">
        <v>1543</v>
      </c>
      <c r="AH226" s="21">
        <v>47736</v>
      </c>
      <c r="AI226" s="21">
        <v>65</v>
      </c>
      <c r="AJ226" s="21">
        <v>60285</v>
      </c>
      <c r="AK226" s="21">
        <v>-23</v>
      </c>
      <c r="AL226" s="21">
        <v>13785</v>
      </c>
      <c r="AM226" s="21">
        <v>-3</v>
      </c>
      <c r="AN226" s="21">
        <v>47523</v>
      </c>
      <c r="AO226" s="21">
        <v>139</v>
      </c>
    </row>
    <row r="227" spans="1:41">
      <c r="A227" s="20">
        <v>45019.5631664352</v>
      </c>
      <c r="B227" s="21">
        <v>-45</v>
      </c>
      <c r="C227" s="21">
        <v>1589</v>
      </c>
      <c r="D227" s="21">
        <v>-271</v>
      </c>
      <c r="E227" s="21">
        <v>19884</v>
      </c>
      <c r="F227" s="21">
        <v>-197</v>
      </c>
      <c r="G227" s="21">
        <v>16703</v>
      </c>
      <c r="H227" s="21">
        <v>-3545</v>
      </c>
      <c r="I227" s="21">
        <v>18885</v>
      </c>
      <c r="J227" s="21">
        <v>-1124</v>
      </c>
      <c r="K227" s="21">
        <v>7382</v>
      </c>
      <c r="L227" s="21">
        <v>-1947</v>
      </c>
      <c r="M227" s="21">
        <v>27304</v>
      </c>
      <c r="N227" s="21">
        <v>-822</v>
      </c>
      <c r="O227" s="21">
        <v>9346</v>
      </c>
      <c r="P227" s="21">
        <v>4531</v>
      </c>
      <c r="Q227" s="21">
        <v>15380</v>
      </c>
      <c r="R227" s="21">
        <v>4791</v>
      </c>
      <c r="S227" s="21">
        <v>-1972</v>
      </c>
      <c r="T227" s="21">
        <v>35557</v>
      </c>
      <c r="U227" s="21">
        <v>19168</v>
      </c>
      <c r="V227" s="21">
        <v>60714</v>
      </c>
      <c r="W227" s="21">
        <v>43893</v>
      </c>
      <c r="X227" s="21">
        <v>128894</v>
      </c>
      <c r="Y227" s="21">
        <v>60373</v>
      </c>
      <c r="Z227" s="21">
        <v>63794</v>
      </c>
      <c r="AA227" s="21">
        <v>8798</v>
      </c>
      <c r="AB227" s="21">
        <v>85229</v>
      </c>
      <c r="AC227" s="21">
        <v>5813</v>
      </c>
      <c r="AD227" s="21">
        <v>18595</v>
      </c>
      <c r="AE227" s="21">
        <v>223</v>
      </c>
      <c r="AF227" s="21">
        <v>20389</v>
      </c>
      <c r="AG227" s="21">
        <v>1543</v>
      </c>
      <c r="AH227" s="21">
        <v>47736</v>
      </c>
      <c r="AI227" s="21">
        <v>65</v>
      </c>
      <c r="AJ227" s="21">
        <v>60285</v>
      </c>
      <c r="AK227" s="21">
        <v>-23</v>
      </c>
      <c r="AL227" s="21">
        <v>13785</v>
      </c>
      <c r="AM227" s="21">
        <v>-3</v>
      </c>
      <c r="AN227" s="21">
        <v>47523</v>
      </c>
      <c r="AO227" s="21">
        <v>139</v>
      </c>
    </row>
    <row r="228" spans="1:41">
      <c r="A228" s="20">
        <v>45019.5639034722</v>
      </c>
      <c r="B228" s="21">
        <v>-45</v>
      </c>
      <c r="C228" s="21">
        <v>1589</v>
      </c>
      <c r="D228" s="21">
        <v>-271</v>
      </c>
      <c r="E228" s="21">
        <v>19884</v>
      </c>
      <c r="F228" s="21">
        <v>-197</v>
      </c>
      <c r="G228" s="21">
        <v>16703</v>
      </c>
      <c r="H228" s="21">
        <v>-3545</v>
      </c>
      <c r="I228" s="21">
        <v>18885</v>
      </c>
      <c r="J228" s="21">
        <v>-1124</v>
      </c>
      <c r="K228" s="21">
        <v>7382</v>
      </c>
      <c r="L228" s="21">
        <v>-1947</v>
      </c>
      <c r="M228" s="21">
        <v>27304</v>
      </c>
      <c r="N228" s="21">
        <v>-822</v>
      </c>
      <c r="O228" s="21">
        <v>9346</v>
      </c>
      <c r="P228" s="21">
        <v>4531</v>
      </c>
      <c r="Q228" s="21">
        <v>15380</v>
      </c>
      <c r="R228" s="21">
        <v>4791</v>
      </c>
      <c r="S228" s="21">
        <v>-1972</v>
      </c>
      <c r="T228" s="21">
        <v>35557</v>
      </c>
      <c r="U228" s="21">
        <v>19168</v>
      </c>
      <c r="V228" s="21">
        <v>60714</v>
      </c>
      <c r="W228" s="21">
        <v>43893</v>
      </c>
      <c r="X228" s="21">
        <v>128894</v>
      </c>
      <c r="Y228" s="21">
        <v>60373</v>
      </c>
      <c r="Z228" s="21">
        <v>63794</v>
      </c>
      <c r="AA228" s="21">
        <v>8798</v>
      </c>
      <c r="AB228" s="21">
        <v>85229</v>
      </c>
      <c r="AC228" s="21">
        <v>5813</v>
      </c>
      <c r="AD228" s="21">
        <v>18595</v>
      </c>
      <c r="AE228" s="21">
        <v>223</v>
      </c>
      <c r="AF228" s="21">
        <v>20389</v>
      </c>
      <c r="AG228" s="21">
        <v>1543</v>
      </c>
      <c r="AH228" s="21">
        <v>47736</v>
      </c>
      <c r="AI228" s="21">
        <v>67</v>
      </c>
      <c r="AJ228" s="21">
        <v>60285</v>
      </c>
      <c r="AK228" s="21">
        <v>-23</v>
      </c>
      <c r="AL228" s="21">
        <v>13785</v>
      </c>
      <c r="AM228" s="21">
        <v>-4</v>
      </c>
      <c r="AN228" s="21">
        <v>47523</v>
      </c>
      <c r="AO228" s="21">
        <v>139</v>
      </c>
    </row>
    <row r="229" spans="1:41">
      <c r="A229" s="20">
        <v>45019.5645184028</v>
      </c>
      <c r="B229" s="21">
        <v>-45</v>
      </c>
      <c r="C229" s="21">
        <v>1589</v>
      </c>
      <c r="D229" s="21">
        <v>-271</v>
      </c>
      <c r="E229" s="21">
        <v>19884</v>
      </c>
      <c r="F229" s="21">
        <v>-197</v>
      </c>
      <c r="G229" s="21">
        <v>16703</v>
      </c>
      <c r="H229" s="21">
        <v>-3545</v>
      </c>
      <c r="I229" s="21">
        <v>18885</v>
      </c>
      <c r="J229" s="21">
        <v>-1124</v>
      </c>
      <c r="K229" s="21">
        <v>7382</v>
      </c>
      <c r="L229" s="21">
        <v>-1947</v>
      </c>
      <c r="M229" s="21">
        <v>27304</v>
      </c>
      <c r="N229" s="21">
        <v>-822</v>
      </c>
      <c r="O229" s="21">
        <v>9346</v>
      </c>
      <c r="P229" s="21">
        <v>4531</v>
      </c>
      <c r="Q229" s="21">
        <v>15380</v>
      </c>
      <c r="R229" s="21">
        <v>4791</v>
      </c>
      <c r="S229" s="21">
        <v>-1972</v>
      </c>
      <c r="T229" s="21">
        <v>35557</v>
      </c>
      <c r="U229" s="21">
        <v>19168</v>
      </c>
      <c r="V229" s="21">
        <v>60714</v>
      </c>
      <c r="W229" s="21">
        <v>43893</v>
      </c>
      <c r="X229" s="21">
        <v>128894</v>
      </c>
      <c r="Y229" s="21">
        <v>60373</v>
      </c>
      <c r="Z229" s="21">
        <v>63794</v>
      </c>
      <c r="AA229" s="21">
        <v>8798</v>
      </c>
      <c r="AB229" s="21">
        <v>85229</v>
      </c>
      <c r="AC229" s="21">
        <v>5813</v>
      </c>
      <c r="AD229" s="21">
        <v>18595</v>
      </c>
      <c r="AE229" s="21">
        <v>223</v>
      </c>
      <c r="AF229" s="21">
        <v>20389</v>
      </c>
      <c r="AG229" s="21">
        <v>1543</v>
      </c>
      <c r="AH229" s="21">
        <v>47736</v>
      </c>
      <c r="AI229" s="21">
        <v>67</v>
      </c>
      <c r="AJ229" s="21">
        <v>60285</v>
      </c>
      <c r="AK229" s="21">
        <v>-23</v>
      </c>
      <c r="AL229" s="21">
        <v>13785</v>
      </c>
      <c r="AM229" s="21">
        <v>-4</v>
      </c>
      <c r="AN229" s="21">
        <v>47523</v>
      </c>
      <c r="AO229" s="21">
        <v>139</v>
      </c>
    </row>
    <row r="230" spans="1:41">
      <c r="A230" s="20">
        <v>45019.5653328704</v>
      </c>
      <c r="B230" s="21">
        <v>-45</v>
      </c>
      <c r="C230" s="21">
        <v>1246</v>
      </c>
      <c r="D230" s="21">
        <v>-272</v>
      </c>
      <c r="E230" s="21">
        <v>19991</v>
      </c>
      <c r="F230" s="21">
        <v>-197</v>
      </c>
      <c r="G230" s="21">
        <v>16721</v>
      </c>
      <c r="H230" s="21">
        <v>-3559</v>
      </c>
      <c r="I230" s="21">
        <v>18603</v>
      </c>
      <c r="J230" s="21">
        <v>-1138</v>
      </c>
      <c r="K230" s="21">
        <v>7792</v>
      </c>
      <c r="L230" s="21">
        <v>-1907</v>
      </c>
      <c r="M230" s="21">
        <v>27661</v>
      </c>
      <c r="N230" s="21">
        <v>-800</v>
      </c>
      <c r="O230" s="21">
        <v>9356</v>
      </c>
      <c r="P230" s="21">
        <v>3683</v>
      </c>
      <c r="Q230" s="21">
        <v>15190</v>
      </c>
      <c r="R230" s="21">
        <v>4676</v>
      </c>
      <c r="S230" s="21">
        <v>-1717</v>
      </c>
      <c r="T230" s="21">
        <v>43654</v>
      </c>
      <c r="U230" s="21">
        <v>18880</v>
      </c>
      <c r="V230" s="21">
        <v>60378</v>
      </c>
      <c r="W230" s="21">
        <v>44297</v>
      </c>
      <c r="X230" s="21">
        <v>130768</v>
      </c>
      <c r="Y230" s="21">
        <v>61930</v>
      </c>
      <c r="Z230" s="21">
        <v>64001</v>
      </c>
      <c r="AA230" s="21">
        <v>8716</v>
      </c>
      <c r="AB230" s="21">
        <v>84235</v>
      </c>
      <c r="AC230" s="21">
        <v>5890</v>
      </c>
      <c r="AD230" s="21">
        <v>18820</v>
      </c>
      <c r="AE230" s="21">
        <v>228</v>
      </c>
      <c r="AF230" s="21">
        <v>20373</v>
      </c>
      <c r="AG230" s="21">
        <v>1554</v>
      </c>
      <c r="AH230" s="21">
        <v>47809</v>
      </c>
      <c r="AI230" s="21">
        <v>83</v>
      </c>
      <c r="AJ230" s="21">
        <v>60181</v>
      </c>
      <c r="AK230" s="21">
        <v>7</v>
      </c>
      <c r="AL230" s="21">
        <v>14214</v>
      </c>
      <c r="AM230" s="21">
        <v>-2</v>
      </c>
      <c r="AN230" s="21">
        <v>47622</v>
      </c>
      <c r="AO230" s="21">
        <v>131</v>
      </c>
    </row>
    <row r="231" spans="1:41">
      <c r="A231" s="20">
        <v>45019.5660803241</v>
      </c>
      <c r="B231" s="21">
        <v>-45</v>
      </c>
      <c r="C231" s="21">
        <v>2380</v>
      </c>
      <c r="D231" s="21">
        <v>-278</v>
      </c>
      <c r="E231" s="21">
        <v>19925</v>
      </c>
      <c r="F231" s="21">
        <v>-208</v>
      </c>
      <c r="G231" s="21">
        <v>16249</v>
      </c>
      <c r="H231" s="21">
        <v>-3559</v>
      </c>
      <c r="I231" s="21">
        <v>18603</v>
      </c>
      <c r="J231" s="21">
        <v>-1154</v>
      </c>
      <c r="K231" s="21">
        <v>7792</v>
      </c>
      <c r="L231" s="21">
        <v>-1981</v>
      </c>
      <c r="M231" s="21">
        <v>27661</v>
      </c>
      <c r="N231" s="21">
        <v>-800</v>
      </c>
      <c r="O231" s="21">
        <v>9356</v>
      </c>
      <c r="P231" s="21">
        <v>3683</v>
      </c>
      <c r="Q231" s="21">
        <v>15190</v>
      </c>
      <c r="R231" s="21">
        <v>4676</v>
      </c>
      <c r="S231" s="21">
        <v>-1717</v>
      </c>
      <c r="T231" s="21">
        <v>37393</v>
      </c>
      <c r="U231" s="21">
        <v>18880</v>
      </c>
      <c r="V231" s="21">
        <v>59502</v>
      </c>
      <c r="W231" s="21">
        <v>44297</v>
      </c>
      <c r="X231" s="21">
        <v>128649</v>
      </c>
      <c r="Y231" s="21">
        <v>61930</v>
      </c>
      <c r="Z231" s="21">
        <v>63574</v>
      </c>
      <c r="AA231" s="21">
        <v>8716</v>
      </c>
      <c r="AB231" s="21">
        <v>83682</v>
      </c>
      <c r="AC231" s="21">
        <v>5980</v>
      </c>
      <c r="AD231" s="21">
        <v>18820</v>
      </c>
      <c r="AE231" s="21">
        <v>228</v>
      </c>
      <c r="AF231" s="21">
        <v>20901</v>
      </c>
      <c r="AG231" s="21">
        <v>1554</v>
      </c>
      <c r="AH231" s="21">
        <v>47684</v>
      </c>
      <c r="AI231" s="21">
        <v>83</v>
      </c>
      <c r="AJ231" s="21">
        <v>60181</v>
      </c>
      <c r="AK231" s="21">
        <v>7</v>
      </c>
      <c r="AL231" s="21">
        <v>15579</v>
      </c>
      <c r="AM231" s="21">
        <v>-2</v>
      </c>
      <c r="AN231" s="21">
        <v>47622</v>
      </c>
      <c r="AO231" s="21">
        <v>131</v>
      </c>
    </row>
    <row r="232" spans="1:41">
      <c r="A232" s="20">
        <v>45019.5666987268</v>
      </c>
      <c r="B232" s="21">
        <v>-45</v>
      </c>
      <c r="C232" s="21">
        <v>2380</v>
      </c>
      <c r="D232" s="21">
        <v>-278</v>
      </c>
      <c r="E232" s="21">
        <v>19925</v>
      </c>
      <c r="F232" s="21">
        <v>-208</v>
      </c>
      <c r="G232" s="21">
        <v>16249</v>
      </c>
      <c r="H232" s="21">
        <v>-3636</v>
      </c>
      <c r="I232" s="21">
        <v>19062</v>
      </c>
      <c r="J232" s="21">
        <v>-1154</v>
      </c>
      <c r="K232" s="21">
        <v>7844</v>
      </c>
      <c r="L232" s="21">
        <v>-1981</v>
      </c>
      <c r="M232" s="21">
        <v>27776</v>
      </c>
      <c r="N232" s="21">
        <v>-766</v>
      </c>
      <c r="O232" s="21">
        <v>8856</v>
      </c>
      <c r="P232" s="21">
        <v>3928</v>
      </c>
      <c r="Q232" s="21">
        <v>14728</v>
      </c>
      <c r="R232" s="21">
        <v>4548</v>
      </c>
      <c r="S232" s="21">
        <v>-1975</v>
      </c>
      <c r="T232" s="21">
        <v>37393</v>
      </c>
      <c r="U232" s="21">
        <v>17637</v>
      </c>
      <c r="V232" s="21">
        <v>59502</v>
      </c>
      <c r="W232" s="21">
        <v>43261</v>
      </c>
      <c r="X232" s="21">
        <v>128649</v>
      </c>
      <c r="Y232" s="21">
        <v>60799</v>
      </c>
      <c r="Z232" s="21">
        <v>63574</v>
      </c>
      <c r="AA232" s="21">
        <v>8576</v>
      </c>
      <c r="AB232" s="21">
        <v>83682</v>
      </c>
      <c r="AC232" s="21">
        <v>5980</v>
      </c>
      <c r="AD232" s="21">
        <v>18883</v>
      </c>
      <c r="AE232" s="21">
        <v>226</v>
      </c>
      <c r="AF232" s="21">
        <v>20901</v>
      </c>
      <c r="AG232" s="21">
        <v>1533</v>
      </c>
      <c r="AH232" s="21">
        <v>47684</v>
      </c>
      <c r="AI232" s="21">
        <v>92</v>
      </c>
      <c r="AJ232" s="21">
        <v>60359</v>
      </c>
      <c r="AK232" s="21">
        <v>-17</v>
      </c>
      <c r="AL232" s="21">
        <v>15579</v>
      </c>
      <c r="AM232" s="21">
        <v>-3</v>
      </c>
      <c r="AN232" s="21">
        <v>48083</v>
      </c>
      <c r="AO232" s="21">
        <v>131</v>
      </c>
    </row>
    <row r="233" spans="1:41">
      <c r="A233" s="20">
        <v>45019.5674577546</v>
      </c>
      <c r="B233" s="21">
        <v>-45</v>
      </c>
      <c r="C233" s="21">
        <v>2380</v>
      </c>
      <c r="D233" s="21">
        <v>-278</v>
      </c>
      <c r="E233" s="21">
        <v>19925</v>
      </c>
      <c r="F233" s="21">
        <v>-208</v>
      </c>
      <c r="G233" s="21">
        <v>16249</v>
      </c>
      <c r="H233" s="21">
        <v>-3636</v>
      </c>
      <c r="I233" s="21">
        <v>19062</v>
      </c>
      <c r="J233" s="21">
        <v>-1154</v>
      </c>
      <c r="K233" s="21">
        <v>7844</v>
      </c>
      <c r="L233" s="21">
        <v>-1981</v>
      </c>
      <c r="M233" s="21">
        <v>27776</v>
      </c>
      <c r="N233" s="21">
        <v>-766</v>
      </c>
      <c r="O233" s="21">
        <v>8856</v>
      </c>
      <c r="P233" s="21">
        <v>3928</v>
      </c>
      <c r="Q233" s="21">
        <v>14728</v>
      </c>
      <c r="R233" s="21">
        <v>4548</v>
      </c>
      <c r="S233" s="21">
        <v>-1975</v>
      </c>
      <c r="T233" s="21">
        <v>37393</v>
      </c>
      <c r="U233" s="21">
        <v>17637</v>
      </c>
      <c r="V233" s="21">
        <v>59502</v>
      </c>
      <c r="W233" s="21">
        <v>43261</v>
      </c>
      <c r="X233" s="21">
        <v>128649</v>
      </c>
      <c r="Y233" s="21">
        <v>60799</v>
      </c>
      <c r="Z233" s="21">
        <v>63574</v>
      </c>
      <c r="AA233" s="21">
        <v>8576</v>
      </c>
      <c r="AB233" s="21">
        <v>83682</v>
      </c>
      <c r="AC233" s="21">
        <v>5980</v>
      </c>
      <c r="AD233" s="21">
        <v>18883</v>
      </c>
      <c r="AE233" s="21">
        <v>226</v>
      </c>
      <c r="AF233" s="21">
        <v>20901</v>
      </c>
      <c r="AG233" s="21">
        <v>1533</v>
      </c>
      <c r="AH233" s="21">
        <v>47684</v>
      </c>
      <c r="AI233" s="21">
        <v>92</v>
      </c>
      <c r="AJ233" s="21">
        <v>60359</v>
      </c>
      <c r="AK233" s="21">
        <v>-17</v>
      </c>
      <c r="AL233" s="21">
        <v>15579</v>
      </c>
      <c r="AM233" s="21">
        <v>-3</v>
      </c>
      <c r="AN233" s="21">
        <v>48083</v>
      </c>
      <c r="AO233" s="21">
        <v>135</v>
      </c>
    </row>
    <row r="234" spans="1:41">
      <c r="A234" s="20">
        <v>45019.568196875</v>
      </c>
      <c r="B234" s="21">
        <v>-45</v>
      </c>
      <c r="C234" s="21">
        <v>2380</v>
      </c>
      <c r="D234" s="21">
        <v>-278</v>
      </c>
      <c r="E234" s="21">
        <v>19925</v>
      </c>
      <c r="F234" s="21">
        <v>-208</v>
      </c>
      <c r="G234" s="21">
        <v>16249</v>
      </c>
      <c r="H234" s="21">
        <v>-3636</v>
      </c>
      <c r="I234" s="21">
        <v>19062</v>
      </c>
      <c r="J234" s="21">
        <v>-1154</v>
      </c>
      <c r="K234" s="21">
        <v>7844</v>
      </c>
      <c r="L234" s="21">
        <v>-1981</v>
      </c>
      <c r="M234" s="21">
        <v>27776</v>
      </c>
      <c r="N234" s="21">
        <v>-766</v>
      </c>
      <c r="O234" s="21">
        <v>8856</v>
      </c>
      <c r="P234" s="21">
        <v>3928</v>
      </c>
      <c r="Q234" s="21">
        <v>14728</v>
      </c>
      <c r="R234" s="21">
        <v>4548</v>
      </c>
      <c r="S234" s="21">
        <v>-1975</v>
      </c>
      <c r="T234" s="21">
        <v>37393</v>
      </c>
      <c r="U234" s="21">
        <v>17637</v>
      </c>
      <c r="V234" s="21">
        <v>59502</v>
      </c>
      <c r="W234" s="21">
        <v>43261</v>
      </c>
      <c r="X234" s="21">
        <v>128649</v>
      </c>
      <c r="Y234" s="21">
        <v>60799</v>
      </c>
      <c r="Z234" s="21">
        <v>63574</v>
      </c>
      <c r="AA234" s="21">
        <v>8576</v>
      </c>
      <c r="AB234" s="21">
        <v>83682</v>
      </c>
      <c r="AC234" s="21">
        <v>5980</v>
      </c>
      <c r="AD234" s="21">
        <v>18883</v>
      </c>
      <c r="AE234" s="21">
        <v>226</v>
      </c>
      <c r="AF234" s="21">
        <v>20901</v>
      </c>
      <c r="AG234" s="21">
        <v>1533</v>
      </c>
      <c r="AH234" s="21">
        <v>47684</v>
      </c>
      <c r="AI234" s="21">
        <v>92</v>
      </c>
      <c r="AJ234" s="21">
        <v>60359</v>
      </c>
      <c r="AK234" s="21">
        <v>-17</v>
      </c>
      <c r="AL234" s="21">
        <v>15579</v>
      </c>
      <c r="AM234" s="21">
        <v>-3</v>
      </c>
      <c r="AN234" s="21">
        <v>48083</v>
      </c>
      <c r="AO234" s="21">
        <v>135</v>
      </c>
    </row>
    <row r="235" spans="1:41">
      <c r="A235" s="20">
        <v>45019.5689478009</v>
      </c>
      <c r="B235" s="21">
        <v>-45</v>
      </c>
      <c r="C235" s="21">
        <v>2380</v>
      </c>
      <c r="D235" s="21">
        <v>-278</v>
      </c>
      <c r="E235" s="21">
        <v>19925</v>
      </c>
      <c r="F235" s="21">
        <v>-208</v>
      </c>
      <c r="G235" s="21">
        <v>16249</v>
      </c>
      <c r="H235" s="21">
        <v>-3636</v>
      </c>
      <c r="I235" s="21">
        <v>19062</v>
      </c>
      <c r="J235" s="21">
        <v>-1154</v>
      </c>
      <c r="K235" s="21">
        <v>7844</v>
      </c>
      <c r="L235" s="21">
        <v>-1981</v>
      </c>
      <c r="M235" s="21">
        <v>27776</v>
      </c>
      <c r="N235" s="21">
        <v>-766</v>
      </c>
      <c r="O235" s="21">
        <v>8856</v>
      </c>
      <c r="P235" s="21">
        <v>3928</v>
      </c>
      <c r="Q235" s="21">
        <v>14728</v>
      </c>
      <c r="R235" s="21">
        <v>4548</v>
      </c>
      <c r="S235" s="21">
        <v>-1975</v>
      </c>
      <c r="T235" s="21">
        <v>37393</v>
      </c>
      <c r="U235" s="21">
        <v>17637</v>
      </c>
      <c r="V235" s="21">
        <v>59502</v>
      </c>
      <c r="W235" s="21">
        <v>43261</v>
      </c>
      <c r="X235" s="21">
        <v>128649</v>
      </c>
      <c r="Y235" s="21">
        <v>60799</v>
      </c>
      <c r="Z235" s="21">
        <v>63574</v>
      </c>
      <c r="AA235" s="21">
        <v>8576</v>
      </c>
      <c r="AB235" s="21">
        <v>83682</v>
      </c>
      <c r="AC235" s="21">
        <v>5980</v>
      </c>
      <c r="AD235" s="21">
        <v>18883</v>
      </c>
      <c r="AE235" s="21">
        <v>226</v>
      </c>
      <c r="AF235" s="21">
        <v>20901</v>
      </c>
      <c r="AG235" s="21">
        <v>1533</v>
      </c>
      <c r="AH235" s="21">
        <v>47684</v>
      </c>
      <c r="AI235" s="21">
        <v>92</v>
      </c>
      <c r="AJ235" s="21">
        <v>60359</v>
      </c>
      <c r="AK235" s="21">
        <v>-17</v>
      </c>
      <c r="AL235" s="21">
        <v>15579</v>
      </c>
      <c r="AM235" s="21">
        <v>-3</v>
      </c>
      <c r="AN235" s="21">
        <v>48083</v>
      </c>
      <c r="AO235" s="21">
        <v>135</v>
      </c>
    </row>
    <row r="236" spans="1:41">
      <c r="A236" s="20">
        <v>45019.5695612269</v>
      </c>
      <c r="B236" s="21">
        <v>-44</v>
      </c>
      <c r="C236" s="21">
        <v>2782</v>
      </c>
      <c r="D236" s="21">
        <v>-277</v>
      </c>
      <c r="E236" s="21">
        <v>19771</v>
      </c>
      <c r="F236" s="21">
        <v>-207</v>
      </c>
      <c r="G236" s="21">
        <v>16291</v>
      </c>
      <c r="H236" s="21">
        <v>-3637</v>
      </c>
      <c r="I236" s="21">
        <v>18595</v>
      </c>
      <c r="J236" s="21">
        <v>-1167</v>
      </c>
      <c r="K236" s="21">
        <v>7758</v>
      </c>
      <c r="L236" s="21">
        <v>-1703</v>
      </c>
      <c r="M236" s="21">
        <v>27551</v>
      </c>
      <c r="N236" s="21">
        <v>-761</v>
      </c>
      <c r="O236" s="21">
        <v>9026</v>
      </c>
      <c r="P236" s="21">
        <v>4218</v>
      </c>
      <c r="Q236" s="21">
        <v>14550</v>
      </c>
      <c r="R236" s="21">
        <v>4442</v>
      </c>
      <c r="S236" s="21">
        <v>-2225</v>
      </c>
      <c r="T236" s="21">
        <v>36262</v>
      </c>
      <c r="U236" s="21">
        <v>16139</v>
      </c>
      <c r="V236" s="21">
        <v>59967</v>
      </c>
      <c r="W236" s="21">
        <v>42376</v>
      </c>
      <c r="X236" s="21">
        <v>129232</v>
      </c>
      <c r="Y236" s="21">
        <v>65776</v>
      </c>
      <c r="Z236" s="21">
        <v>64288</v>
      </c>
      <c r="AA236" s="21">
        <v>8567</v>
      </c>
      <c r="AB236" s="21">
        <v>83729</v>
      </c>
      <c r="AC236" s="21">
        <v>5928</v>
      </c>
      <c r="AD236" s="21">
        <v>18823</v>
      </c>
      <c r="AE236" s="21">
        <v>198</v>
      </c>
      <c r="AF236" s="21">
        <v>20978</v>
      </c>
      <c r="AG236" s="21">
        <v>1223</v>
      </c>
      <c r="AH236" s="21">
        <v>47760</v>
      </c>
      <c r="AI236" s="21">
        <v>80</v>
      </c>
      <c r="AJ236" s="21">
        <v>61066</v>
      </c>
      <c r="AK236" s="21">
        <v>-98</v>
      </c>
      <c r="AL236" s="21">
        <v>15647</v>
      </c>
      <c r="AM236" s="21">
        <v>-3</v>
      </c>
      <c r="AN236" s="21">
        <v>48421</v>
      </c>
      <c r="AO236" s="21">
        <v>135</v>
      </c>
    </row>
    <row r="237" spans="1:41">
      <c r="A237" s="20">
        <v>45019.5703305556</v>
      </c>
      <c r="B237" s="21">
        <v>-44</v>
      </c>
      <c r="C237" s="21">
        <v>3337</v>
      </c>
      <c r="D237" s="21">
        <v>-278</v>
      </c>
      <c r="E237" s="21">
        <v>19625</v>
      </c>
      <c r="F237" s="21">
        <v>-207</v>
      </c>
      <c r="G237" s="21">
        <v>15802</v>
      </c>
      <c r="H237" s="21">
        <v>-3542</v>
      </c>
      <c r="I237" s="21">
        <v>18696</v>
      </c>
      <c r="J237" s="21">
        <v>-1173</v>
      </c>
      <c r="K237" s="21">
        <v>7579</v>
      </c>
      <c r="L237" s="21">
        <v>-1672</v>
      </c>
      <c r="M237" s="21">
        <v>27588</v>
      </c>
      <c r="N237" s="21">
        <v>-752</v>
      </c>
      <c r="O237" s="21">
        <v>8795</v>
      </c>
      <c r="P237" s="21">
        <v>4717</v>
      </c>
      <c r="Q237" s="21">
        <v>14439</v>
      </c>
      <c r="R237" s="21">
        <v>5229</v>
      </c>
      <c r="S237" s="21">
        <v>-2300</v>
      </c>
      <c r="T237" s="21">
        <v>36473</v>
      </c>
      <c r="U237" s="21">
        <v>15877</v>
      </c>
      <c r="V237" s="21">
        <v>61133</v>
      </c>
      <c r="W237" s="21">
        <v>42805</v>
      </c>
      <c r="X237" s="21">
        <v>131119</v>
      </c>
      <c r="Y237" s="21">
        <v>65071</v>
      </c>
      <c r="Z237" s="21">
        <v>63981</v>
      </c>
      <c r="AA237" s="21">
        <v>8625</v>
      </c>
      <c r="AB237" s="21">
        <v>84820</v>
      </c>
      <c r="AC237" s="21">
        <v>6133</v>
      </c>
      <c r="AD237" s="21">
        <v>18730</v>
      </c>
      <c r="AE237" s="21">
        <v>213</v>
      </c>
      <c r="AF237" s="21">
        <v>21131</v>
      </c>
      <c r="AG237" s="21">
        <v>1165</v>
      </c>
      <c r="AH237" s="21">
        <v>48002</v>
      </c>
      <c r="AI237" s="21">
        <v>79</v>
      </c>
      <c r="AJ237" s="21">
        <v>64444</v>
      </c>
      <c r="AK237" s="21">
        <v>-114</v>
      </c>
      <c r="AL237" s="21">
        <v>15670</v>
      </c>
      <c r="AM237" s="21">
        <v>-3</v>
      </c>
      <c r="AN237" s="21">
        <v>47073</v>
      </c>
      <c r="AO237" s="21">
        <v>135</v>
      </c>
    </row>
    <row r="238" spans="1:41">
      <c r="A238" s="20">
        <v>45019.5710829861</v>
      </c>
      <c r="B238" s="21">
        <v>-44</v>
      </c>
      <c r="C238" s="21">
        <v>3337</v>
      </c>
      <c r="D238" s="21">
        <v>-278</v>
      </c>
      <c r="E238" s="21">
        <v>19625</v>
      </c>
      <c r="F238" s="21">
        <v>-207</v>
      </c>
      <c r="G238" s="21">
        <v>15802</v>
      </c>
      <c r="H238" s="21">
        <v>-3542</v>
      </c>
      <c r="I238" s="21">
        <v>18696</v>
      </c>
      <c r="J238" s="21">
        <v>-1173</v>
      </c>
      <c r="K238" s="21">
        <v>7579</v>
      </c>
      <c r="L238" s="21">
        <v>-1672</v>
      </c>
      <c r="M238" s="21">
        <v>27588</v>
      </c>
      <c r="N238" s="21">
        <v>-752</v>
      </c>
      <c r="O238" s="21">
        <v>8795</v>
      </c>
      <c r="P238" s="21">
        <v>4717</v>
      </c>
      <c r="Q238" s="21">
        <v>14439</v>
      </c>
      <c r="R238" s="21">
        <v>5229</v>
      </c>
      <c r="S238" s="21">
        <v>-2300</v>
      </c>
      <c r="T238" s="21">
        <v>36473</v>
      </c>
      <c r="U238" s="21">
        <v>15877</v>
      </c>
      <c r="V238" s="21">
        <v>61133</v>
      </c>
      <c r="W238" s="21">
        <v>42805</v>
      </c>
      <c r="X238" s="21">
        <v>131119</v>
      </c>
      <c r="Y238" s="21">
        <v>65071</v>
      </c>
      <c r="Z238" s="21">
        <v>63981</v>
      </c>
      <c r="AA238" s="21">
        <v>8625</v>
      </c>
      <c r="AB238" s="21">
        <v>84820</v>
      </c>
      <c r="AC238" s="21">
        <v>6133</v>
      </c>
      <c r="AD238" s="21">
        <v>18730</v>
      </c>
      <c r="AE238" s="21">
        <v>213</v>
      </c>
      <c r="AF238" s="21">
        <v>21131</v>
      </c>
      <c r="AG238" s="21">
        <v>1165</v>
      </c>
      <c r="AH238" s="21">
        <v>48002</v>
      </c>
      <c r="AI238" s="21">
        <v>79</v>
      </c>
      <c r="AJ238" s="21">
        <v>64444</v>
      </c>
      <c r="AK238" s="21">
        <v>-114</v>
      </c>
      <c r="AL238" s="21">
        <v>15670</v>
      </c>
      <c r="AM238" s="21">
        <v>-3</v>
      </c>
      <c r="AN238" s="21">
        <v>47073</v>
      </c>
      <c r="AO238" s="21">
        <v>135</v>
      </c>
    </row>
    <row r="239" spans="1:41">
      <c r="A239" s="20">
        <v>45019.5718266204</v>
      </c>
      <c r="B239" s="21">
        <v>-44</v>
      </c>
      <c r="C239" s="21">
        <v>3337</v>
      </c>
      <c r="D239" s="21">
        <v>-278</v>
      </c>
      <c r="E239" s="21">
        <v>19625</v>
      </c>
      <c r="F239" s="21">
        <v>-207</v>
      </c>
      <c r="G239" s="21">
        <v>15802</v>
      </c>
      <c r="H239" s="21">
        <v>-3542</v>
      </c>
      <c r="I239" s="21">
        <v>18696</v>
      </c>
      <c r="J239" s="21">
        <v>-1173</v>
      </c>
      <c r="K239" s="21">
        <v>7579</v>
      </c>
      <c r="L239" s="21">
        <v>-1672</v>
      </c>
      <c r="M239" s="21">
        <v>27588</v>
      </c>
      <c r="N239" s="21">
        <v>-752</v>
      </c>
      <c r="O239" s="21">
        <v>8795</v>
      </c>
      <c r="P239" s="21">
        <v>4717</v>
      </c>
      <c r="Q239" s="21">
        <v>14439</v>
      </c>
      <c r="R239" s="21">
        <v>5229</v>
      </c>
      <c r="S239" s="21">
        <v>-2300</v>
      </c>
      <c r="T239" s="21">
        <v>36473</v>
      </c>
      <c r="U239" s="21">
        <v>15877</v>
      </c>
      <c r="V239" s="21">
        <v>61133</v>
      </c>
      <c r="W239" s="21">
        <v>42805</v>
      </c>
      <c r="X239" s="21">
        <v>131119</v>
      </c>
      <c r="Y239" s="21">
        <v>65071</v>
      </c>
      <c r="Z239" s="21">
        <v>63981</v>
      </c>
      <c r="AA239" s="21">
        <v>8625</v>
      </c>
      <c r="AB239" s="21">
        <v>84820</v>
      </c>
      <c r="AC239" s="21">
        <v>6133</v>
      </c>
      <c r="AD239" s="21">
        <v>18730</v>
      </c>
      <c r="AE239" s="21">
        <v>213</v>
      </c>
      <c r="AF239" s="21">
        <v>21131</v>
      </c>
      <c r="AG239" s="21">
        <v>1165</v>
      </c>
      <c r="AH239" s="21">
        <v>48002</v>
      </c>
      <c r="AI239" s="21">
        <v>79</v>
      </c>
      <c r="AJ239" s="21">
        <v>64444</v>
      </c>
      <c r="AK239" s="21">
        <v>-114</v>
      </c>
      <c r="AL239" s="21">
        <v>15670</v>
      </c>
      <c r="AM239" s="21">
        <v>-3</v>
      </c>
      <c r="AN239" s="21">
        <v>47073</v>
      </c>
      <c r="AO239" s="21">
        <v>135</v>
      </c>
    </row>
    <row r="240" spans="1:41">
      <c r="A240" s="20">
        <v>45019.5724481481</v>
      </c>
      <c r="B240" s="21">
        <v>-44</v>
      </c>
      <c r="C240" s="21">
        <v>3337</v>
      </c>
      <c r="D240" s="21">
        <v>-278</v>
      </c>
      <c r="E240" s="21">
        <v>19625</v>
      </c>
      <c r="F240" s="21">
        <v>-207</v>
      </c>
      <c r="G240" s="21">
        <v>15802</v>
      </c>
      <c r="H240" s="21">
        <v>-3542</v>
      </c>
      <c r="I240" s="21">
        <v>18696</v>
      </c>
      <c r="J240" s="21">
        <v>-1173</v>
      </c>
      <c r="K240" s="21">
        <v>7579</v>
      </c>
      <c r="L240" s="21">
        <v>-1672</v>
      </c>
      <c r="M240" s="21">
        <v>27588</v>
      </c>
      <c r="N240" s="21">
        <v>-752</v>
      </c>
      <c r="O240" s="21">
        <v>8795</v>
      </c>
      <c r="P240" s="21">
        <v>4717</v>
      </c>
      <c r="Q240" s="21">
        <v>14439</v>
      </c>
      <c r="R240" s="21">
        <v>5229</v>
      </c>
      <c r="S240" s="21">
        <v>-2300</v>
      </c>
      <c r="T240" s="21">
        <v>36473</v>
      </c>
      <c r="U240" s="21">
        <v>15877</v>
      </c>
      <c r="V240" s="21">
        <v>61133</v>
      </c>
      <c r="W240" s="21">
        <v>42805</v>
      </c>
      <c r="X240" s="21">
        <v>131119</v>
      </c>
      <c r="Y240" s="21">
        <v>65071</v>
      </c>
      <c r="Z240" s="21">
        <v>63981</v>
      </c>
      <c r="AA240" s="21">
        <v>8625</v>
      </c>
      <c r="AB240" s="21">
        <v>84820</v>
      </c>
      <c r="AC240" s="21">
        <v>6133</v>
      </c>
      <c r="AD240" s="21">
        <v>18730</v>
      </c>
      <c r="AE240" s="21">
        <v>213</v>
      </c>
      <c r="AF240" s="21">
        <v>21131</v>
      </c>
      <c r="AG240" s="21">
        <v>1165</v>
      </c>
      <c r="AH240" s="21">
        <v>48002</v>
      </c>
      <c r="AI240" s="21">
        <v>79</v>
      </c>
      <c r="AJ240" s="21">
        <v>64444</v>
      </c>
      <c r="AK240" s="21">
        <v>-114</v>
      </c>
      <c r="AL240" s="21">
        <v>15670</v>
      </c>
      <c r="AM240" s="21">
        <v>-3</v>
      </c>
      <c r="AN240" s="21">
        <v>47073</v>
      </c>
      <c r="AO240" s="21">
        <v>135</v>
      </c>
    </row>
    <row r="241" spans="1:41">
      <c r="A241" s="20">
        <v>45019.5732162037</v>
      </c>
      <c r="B241" s="21">
        <v>-44</v>
      </c>
      <c r="C241" s="21">
        <v>3407</v>
      </c>
      <c r="D241" s="21">
        <v>-271</v>
      </c>
      <c r="E241" s="21">
        <v>19832</v>
      </c>
      <c r="F241" s="21">
        <v>-207</v>
      </c>
      <c r="G241" s="21">
        <v>15772</v>
      </c>
      <c r="H241" s="21">
        <v>-3380</v>
      </c>
      <c r="I241" s="21">
        <v>18440</v>
      </c>
      <c r="J241" s="21">
        <v>-1173</v>
      </c>
      <c r="K241" s="21">
        <v>7579</v>
      </c>
      <c r="L241" s="21">
        <v>-1810</v>
      </c>
      <c r="M241" s="21">
        <v>27823</v>
      </c>
      <c r="N241" s="21">
        <v>-765</v>
      </c>
      <c r="O241" s="21">
        <v>8795</v>
      </c>
      <c r="P241" s="21">
        <v>4958</v>
      </c>
      <c r="Q241" s="21">
        <v>15103</v>
      </c>
      <c r="R241" s="21">
        <v>4626</v>
      </c>
      <c r="S241" s="21">
        <v>-2307</v>
      </c>
      <c r="T241" s="21">
        <v>36473</v>
      </c>
      <c r="U241" s="21">
        <v>16799</v>
      </c>
      <c r="V241" s="21">
        <v>61133</v>
      </c>
      <c r="W241" s="21">
        <v>42071</v>
      </c>
      <c r="X241" s="21">
        <v>131119</v>
      </c>
      <c r="Y241" s="21">
        <v>63373</v>
      </c>
      <c r="Z241" s="21">
        <v>63981</v>
      </c>
      <c r="AA241" s="21">
        <v>8481</v>
      </c>
      <c r="AB241" s="21">
        <v>84539</v>
      </c>
      <c r="AC241" s="21">
        <v>6133</v>
      </c>
      <c r="AD241" s="21">
        <v>18250</v>
      </c>
      <c r="AE241" s="21">
        <v>199</v>
      </c>
      <c r="AF241" s="21">
        <v>21131</v>
      </c>
      <c r="AG241" s="21">
        <v>1373</v>
      </c>
      <c r="AH241" s="21">
        <v>48027</v>
      </c>
      <c r="AI241" s="21">
        <v>90</v>
      </c>
      <c r="AJ241" s="21">
        <v>63927</v>
      </c>
      <c r="AK241" s="21">
        <v>-107</v>
      </c>
      <c r="AL241" s="21">
        <v>17392</v>
      </c>
      <c r="AM241" s="21">
        <v>-3</v>
      </c>
      <c r="AN241" s="21">
        <v>46597</v>
      </c>
      <c r="AO241" s="21">
        <v>135</v>
      </c>
    </row>
    <row r="242" spans="1:41">
      <c r="A242" s="20">
        <v>45019.5739658565</v>
      </c>
      <c r="B242" s="21">
        <v>-44</v>
      </c>
      <c r="C242" s="21">
        <v>3407</v>
      </c>
      <c r="D242" s="21">
        <v>-271</v>
      </c>
      <c r="E242" s="21">
        <v>19832</v>
      </c>
      <c r="F242" s="21">
        <v>-207</v>
      </c>
      <c r="G242" s="21">
        <v>15772</v>
      </c>
      <c r="H242" s="21">
        <v>-3380</v>
      </c>
      <c r="I242" s="21">
        <v>18440</v>
      </c>
      <c r="J242" s="21">
        <v>-1185</v>
      </c>
      <c r="K242" s="21">
        <v>8156</v>
      </c>
      <c r="L242" s="21">
        <v>-1810</v>
      </c>
      <c r="M242" s="21">
        <v>27823</v>
      </c>
      <c r="N242" s="21">
        <v>-765</v>
      </c>
      <c r="O242" s="21">
        <v>9232</v>
      </c>
      <c r="P242" s="21">
        <v>4958</v>
      </c>
      <c r="Q242" s="21">
        <v>15103</v>
      </c>
      <c r="R242" s="21">
        <v>4626</v>
      </c>
      <c r="S242" s="21">
        <v>-2307</v>
      </c>
      <c r="T242" s="21">
        <v>36571</v>
      </c>
      <c r="U242" s="21">
        <v>16799</v>
      </c>
      <c r="V242" s="21">
        <v>62454</v>
      </c>
      <c r="W242" s="21">
        <v>42071</v>
      </c>
      <c r="X242" s="21">
        <v>132472</v>
      </c>
      <c r="Y242" s="21">
        <v>63373</v>
      </c>
      <c r="Z242" s="21">
        <v>64055</v>
      </c>
      <c r="AA242" s="21">
        <v>8481</v>
      </c>
      <c r="AB242" s="21">
        <v>84539</v>
      </c>
      <c r="AC242" s="21">
        <v>5958</v>
      </c>
      <c r="AD242" s="21">
        <v>18250</v>
      </c>
      <c r="AE242" s="21">
        <v>199</v>
      </c>
      <c r="AF242" s="21">
        <v>21456</v>
      </c>
      <c r="AG242" s="21">
        <v>1373</v>
      </c>
      <c r="AH242" s="21">
        <v>48027</v>
      </c>
      <c r="AI242" s="21">
        <v>90</v>
      </c>
      <c r="AJ242" s="21">
        <v>63927</v>
      </c>
      <c r="AK242" s="21">
        <v>-107</v>
      </c>
      <c r="AL242" s="21">
        <v>17392</v>
      </c>
      <c r="AM242" s="21">
        <v>-3</v>
      </c>
      <c r="AN242" s="21">
        <v>46597</v>
      </c>
      <c r="AO242" s="21">
        <v>135</v>
      </c>
    </row>
    <row r="243" spans="1:41">
      <c r="A243" s="20">
        <v>45019.5747076389</v>
      </c>
      <c r="B243" s="21">
        <v>-44</v>
      </c>
      <c r="C243" s="21">
        <v>3369</v>
      </c>
      <c r="D243" s="21">
        <v>-271</v>
      </c>
      <c r="E243" s="21">
        <v>19599</v>
      </c>
      <c r="F243" s="21">
        <v>-207</v>
      </c>
      <c r="G243" s="21">
        <v>15263</v>
      </c>
      <c r="H243" s="21">
        <v>-3261</v>
      </c>
      <c r="I243" s="21">
        <v>19328</v>
      </c>
      <c r="J243" s="21">
        <v>-1174</v>
      </c>
      <c r="K243" s="21">
        <v>8122</v>
      </c>
      <c r="L243" s="21">
        <v>-1846</v>
      </c>
      <c r="M243" s="21">
        <v>27776</v>
      </c>
      <c r="N243" s="21">
        <v>-754</v>
      </c>
      <c r="O243" s="21">
        <v>9412</v>
      </c>
      <c r="P243" s="21">
        <v>4431</v>
      </c>
      <c r="Q243" s="21">
        <v>14962</v>
      </c>
      <c r="R243" s="21">
        <v>4818</v>
      </c>
      <c r="S243" s="21">
        <v>-2257</v>
      </c>
      <c r="T243" s="21">
        <v>45151</v>
      </c>
      <c r="U243" s="21">
        <v>17394</v>
      </c>
      <c r="V243" s="21">
        <v>66253</v>
      </c>
      <c r="W243" s="21">
        <v>41292</v>
      </c>
      <c r="X243" s="21">
        <v>135451</v>
      </c>
      <c r="Y243" s="21">
        <v>65063</v>
      </c>
      <c r="Z243" s="21">
        <v>64099</v>
      </c>
      <c r="AA243" s="21">
        <v>8303</v>
      </c>
      <c r="AB243" s="21">
        <v>84159</v>
      </c>
      <c r="AC243" s="21">
        <v>5964</v>
      </c>
      <c r="AD243" s="21">
        <v>18693</v>
      </c>
      <c r="AE243" s="21">
        <v>251</v>
      </c>
      <c r="AF243" s="21">
        <v>21480</v>
      </c>
      <c r="AG243" s="21">
        <v>1449</v>
      </c>
      <c r="AH243" s="21">
        <v>48077</v>
      </c>
      <c r="AI243" s="21">
        <v>90</v>
      </c>
      <c r="AJ243" s="21">
        <v>64080</v>
      </c>
      <c r="AK243" s="21">
        <v>-89</v>
      </c>
      <c r="AL243" s="21">
        <v>17891</v>
      </c>
      <c r="AM243" s="21">
        <v>-4</v>
      </c>
      <c r="AN243" s="21">
        <v>47062</v>
      </c>
      <c r="AO243" s="21">
        <v>135</v>
      </c>
    </row>
    <row r="244" spans="1:41">
      <c r="A244" s="20">
        <v>45019.5753260417</v>
      </c>
      <c r="B244" s="21">
        <v>-44</v>
      </c>
      <c r="C244" s="21">
        <v>3369</v>
      </c>
      <c r="D244" s="21">
        <v>-271</v>
      </c>
      <c r="E244" s="21">
        <v>19599</v>
      </c>
      <c r="F244" s="21">
        <v>-207</v>
      </c>
      <c r="G244" s="21">
        <v>15263</v>
      </c>
      <c r="H244" s="21">
        <v>-3261</v>
      </c>
      <c r="I244" s="21">
        <v>19328</v>
      </c>
      <c r="J244" s="21">
        <v>-1174</v>
      </c>
      <c r="K244" s="21">
        <v>8122</v>
      </c>
      <c r="L244" s="21">
        <v>-1846</v>
      </c>
      <c r="M244" s="21">
        <v>27776</v>
      </c>
      <c r="N244" s="21">
        <v>-754</v>
      </c>
      <c r="O244" s="21">
        <v>9412</v>
      </c>
      <c r="P244" s="21">
        <v>4431</v>
      </c>
      <c r="Q244" s="21">
        <v>14962</v>
      </c>
      <c r="R244" s="21">
        <v>4818</v>
      </c>
      <c r="S244" s="21">
        <v>-2257</v>
      </c>
      <c r="T244" s="21">
        <v>45151</v>
      </c>
      <c r="U244" s="21">
        <v>17394</v>
      </c>
      <c r="V244" s="21">
        <v>66253</v>
      </c>
      <c r="W244" s="21">
        <v>41292</v>
      </c>
      <c r="X244" s="21">
        <v>135451</v>
      </c>
      <c r="Y244" s="21">
        <v>65063</v>
      </c>
      <c r="Z244" s="21">
        <v>64099</v>
      </c>
      <c r="AA244" s="21">
        <v>8303</v>
      </c>
      <c r="AB244" s="21">
        <v>84159</v>
      </c>
      <c r="AC244" s="21">
        <v>5964</v>
      </c>
      <c r="AD244" s="21">
        <v>18693</v>
      </c>
      <c r="AE244" s="21">
        <v>251</v>
      </c>
      <c r="AF244" s="21">
        <v>21480</v>
      </c>
      <c r="AG244" s="21">
        <v>1449</v>
      </c>
      <c r="AH244" s="21">
        <v>48077</v>
      </c>
      <c r="AI244" s="21">
        <v>90</v>
      </c>
      <c r="AJ244" s="21">
        <v>64080</v>
      </c>
      <c r="AK244" s="21">
        <v>-89</v>
      </c>
      <c r="AL244" s="21">
        <v>17891</v>
      </c>
      <c r="AM244" s="21">
        <v>-4</v>
      </c>
      <c r="AN244" s="21">
        <v>47062</v>
      </c>
      <c r="AO244" s="21">
        <v>131</v>
      </c>
    </row>
    <row r="245" spans="1:41">
      <c r="A245" s="20">
        <v>45019.5760822917</v>
      </c>
      <c r="B245" s="21">
        <v>-44</v>
      </c>
      <c r="C245" s="21">
        <v>3369</v>
      </c>
      <c r="D245" s="21">
        <v>-272</v>
      </c>
      <c r="E245" s="21">
        <v>19599</v>
      </c>
      <c r="F245" s="21">
        <v>-207</v>
      </c>
      <c r="G245" s="21">
        <v>15263</v>
      </c>
      <c r="H245" s="21">
        <v>-3261</v>
      </c>
      <c r="I245" s="21">
        <v>19328</v>
      </c>
      <c r="J245" s="21">
        <v>-1174</v>
      </c>
      <c r="K245" s="21">
        <v>8122</v>
      </c>
      <c r="L245" s="21">
        <v>-1846</v>
      </c>
      <c r="M245" s="21">
        <v>27776</v>
      </c>
      <c r="N245" s="21">
        <v>-754</v>
      </c>
      <c r="O245" s="21">
        <v>9412</v>
      </c>
      <c r="P245" s="21">
        <v>4431</v>
      </c>
      <c r="Q245" s="21">
        <v>14962</v>
      </c>
      <c r="R245" s="21">
        <v>4818</v>
      </c>
      <c r="S245" s="21">
        <v>-2257</v>
      </c>
      <c r="T245" s="21">
        <v>45151</v>
      </c>
      <c r="U245" s="21">
        <v>17394</v>
      </c>
      <c r="V245" s="21">
        <v>66253</v>
      </c>
      <c r="W245" s="21">
        <v>41292</v>
      </c>
      <c r="X245" s="21">
        <v>135451</v>
      </c>
      <c r="Y245" s="21">
        <v>65063</v>
      </c>
      <c r="Z245" s="21">
        <v>64099</v>
      </c>
      <c r="AA245" s="21">
        <v>8303</v>
      </c>
      <c r="AB245" s="21">
        <v>84159</v>
      </c>
      <c r="AC245" s="21">
        <v>5964</v>
      </c>
      <c r="AD245" s="21">
        <v>18693</v>
      </c>
      <c r="AE245" s="21">
        <v>251</v>
      </c>
      <c r="AF245" s="21">
        <v>21480</v>
      </c>
      <c r="AG245" s="21">
        <v>1449</v>
      </c>
      <c r="AH245" s="21">
        <v>48077</v>
      </c>
      <c r="AI245" s="21">
        <v>106</v>
      </c>
      <c r="AJ245" s="21">
        <v>64080</v>
      </c>
      <c r="AK245" s="21">
        <v>-89</v>
      </c>
      <c r="AL245" s="21">
        <v>17891</v>
      </c>
      <c r="AM245" s="21">
        <v>-4</v>
      </c>
      <c r="AN245" s="21">
        <v>47062</v>
      </c>
      <c r="AO245" s="21">
        <v>131</v>
      </c>
    </row>
    <row r="246" spans="1:41">
      <c r="A246" s="20">
        <v>45019.5768284722</v>
      </c>
      <c r="B246" s="21">
        <v>-44</v>
      </c>
      <c r="C246" s="21">
        <v>3369</v>
      </c>
      <c r="D246" s="21">
        <v>-272</v>
      </c>
      <c r="E246" s="21">
        <v>19599</v>
      </c>
      <c r="F246" s="21">
        <v>-207</v>
      </c>
      <c r="G246" s="21">
        <v>15263</v>
      </c>
      <c r="H246" s="21">
        <v>-3261</v>
      </c>
      <c r="I246" s="21">
        <v>19328</v>
      </c>
      <c r="J246" s="21">
        <v>-1174</v>
      </c>
      <c r="K246" s="21">
        <v>8122</v>
      </c>
      <c r="L246" s="21">
        <v>-1846</v>
      </c>
      <c r="M246" s="21">
        <v>27776</v>
      </c>
      <c r="N246" s="21">
        <v>-754</v>
      </c>
      <c r="O246" s="21">
        <v>9412</v>
      </c>
      <c r="P246" s="21">
        <v>4431</v>
      </c>
      <c r="Q246" s="21">
        <v>14962</v>
      </c>
      <c r="R246" s="21">
        <v>4818</v>
      </c>
      <c r="S246" s="21">
        <v>-2257</v>
      </c>
      <c r="T246" s="21">
        <v>45151</v>
      </c>
      <c r="U246" s="21">
        <v>17394</v>
      </c>
      <c r="V246" s="21">
        <v>66253</v>
      </c>
      <c r="W246" s="21">
        <v>41292</v>
      </c>
      <c r="X246" s="21">
        <v>135451</v>
      </c>
      <c r="Y246" s="21">
        <v>65063</v>
      </c>
      <c r="Z246" s="21">
        <v>64099</v>
      </c>
      <c r="AA246" s="21">
        <v>8303</v>
      </c>
      <c r="AB246" s="21">
        <v>84159</v>
      </c>
      <c r="AC246" s="21">
        <v>5964</v>
      </c>
      <c r="AD246" s="21">
        <v>18693</v>
      </c>
      <c r="AE246" s="21">
        <v>251</v>
      </c>
      <c r="AF246" s="21">
        <v>21480</v>
      </c>
      <c r="AG246" s="21">
        <v>1449</v>
      </c>
      <c r="AH246" s="21">
        <v>48077</v>
      </c>
      <c r="AI246" s="21">
        <v>106</v>
      </c>
      <c r="AJ246" s="21">
        <v>64080</v>
      </c>
      <c r="AK246" s="21">
        <v>-89</v>
      </c>
      <c r="AL246" s="21">
        <v>17891</v>
      </c>
      <c r="AM246" s="21">
        <v>-4</v>
      </c>
      <c r="AN246" s="21">
        <v>47062</v>
      </c>
      <c r="AO246" s="21">
        <v>131</v>
      </c>
    </row>
    <row r="247" spans="1:41">
      <c r="A247" s="20">
        <v>45019.5775738426</v>
      </c>
      <c r="B247" s="21">
        <v>-44</v>
      </c>
      <c r="C247" s="21">
        <v>3507</v>
      </c>
      <c r="D247" s="21">
        <v>-272</v>
      </c>
      <c r="E247" s="21">
        <v>19464</v>
      </c>
      <c r="F247" s="21">
        <v>-203</v>
      </c>
      <c r="G247" s="21">
        <v>14809</v>
      </c>
      <c r="H247" s="21">
        <v>-3269</v>
      </c>
      <c r="I247" s="21">
        <v>19667</v>
      </c>
      <c r="J247" s="21">
        <v>-1162</v>
      </c>
      <c r="K247" s="21">
        <v>8328</v>
      </c>
      <c r="L247" s="21">
        <v>-1896</v>
      </c>
      <c r="M247" s="21">
        <v>27900</v>
      </c>
      <c r="N247" s="21">
        <v>-739</v>
      </c>
      <c r="O247" s="21">
        <v>9678</v>
      </c>
      <c r="P247" s="21">
        <v>4748</v>
      </c>
      <c r="Q247" s="21">
        <v>14695</v>
      </c>
      <c r="R247" s="21">
        <v>5144</v>
      </c>
      <c r="S247" s="21">
        <v>-2302</v>
      </c>
      <c r="T247" s="21">
        <v>40763</v>
      </c>
      <c r="U247" s="21">
        <v>15367</v>
      </c>
      <c r="V247" s="21">
        <v>65838</v>
      </c>
      <c r="W247" s="21">
        <v>40802</v>
      </c>
      <c r="X247" s="21">
        <v>136552</v>
      </c>
      <c r="Y247" s="21">
        <v>65838</v>
      </c>
      <c r="Z247" s="21">
        <v>64189</v>
      </c>
      <c r="AA247" s="21">
        <v>8913</v>
      </c>
      <c r="AB247" s="21">
        <v>84999</v>
      </c>
      <c r="AC247" s="21">
        <v>5951</v>
      </c>
      <c r="AD247" s="21">
        <v>18947</v>
      </c>
      <c r="AE247" s="21">
        <v>225</v>
      </c>
      <c r="AF247" s="21">
        <v>21314</v>
      </c>
      <c r="AG247" s="21">
        <v>1360</v>
      </c>
      <c r="AH247" s="21">
        <v>48352</v>
      </c>
      <c r="AI247" s="21">
        <v>118</v>
      </c>
      <c r="AJ247" s="21">
        <v>63681</v>
      </c>
      <c r="AK247" s="21">
        <v>-86</v>
      </c>
      <c r="AL247" s="21">
        <v>18290</v>
      </c>
      <c r="AM247" s="21">
        <v>-4</v>
      </c>
      <c r="AN247" s="21">
        <v>48579</v>
      </c>
      <c r="AO247" s="21">
        <v>131</v>
      </c>
    </row>
    <row r="248" spans="1:41">
      <c r="A248" s="20">
        <v>45019.5781971065</v>
      </c>
      <c r="B248" s="21">
        <v>-44</v>
      </c>
      <c r="C248" s="21">
        <v>3507</v>
      </c>
      <c r="D248" s="21">
        <v>-272</v>
      </c>
      <c r="E248" s="21">
        <v>19464</v>
      </c>
      <c r="F248" s="21">
        <v>-203</v>
      </c>
      <c r="G248" s="21">
        <v>14809</v>
      </c>
      <c r="H248" s="21">
        <v>-3269</v>
      </c>
      <c r="I248" s="21">
        <v>19667</v>
      </c>
      <c r="J248" s="21">
        <v>-1162</v>
      </c>
      <c r="K248" s="21">
        <v>8328</v>
      </c>
      <c r="L248" s="21">
        <v>-1896</v>
      </c>
      <c r="M248" s="21">
        <v>27900</v>
      </c>
      <c r="N248" s="21">
        <v>-739</v>
      </c>
      <c r="O248" s="21">
        <v>9678</v>
      </c>
      <c r="P248" s="21">
        <v>4748</v>
      </c>
      <c r="Q248" s="21">
        <v>14695</v>
      </c>
      <c r="R248" s="21">
        <v>5144</v>
      </c>
      <c r="S248" s="21">
        <v>-2302</v>
      </c>
      <c r="T248" s="21">
        <v>40763</v>
      </c>
      <c r="U248" s="21">
        <v>15367</v>
      </c>
      <c r="V248" s="21">
        <v>65838</v>
      </c>
      <c r="W248" s="21">
        <v>40802</v>
      </c>
      <c r="X248" s="21">
        <v>136552</v>
      </c>
      <c r="Y248" s="21">
        <v>65838</v>
      </c>
      <c r="Z248" s="21">
        <v>64189</v>
      </c>
      <c r="AA248" s="21">
        <v>8913</v>
      </c>
      <c r="AB248" s="21">
        <v>84999</v>
      </c>
      <c r="AC248" s="21">
        <v>5951</v>
      </c>
      <c r="AD248" s="21">
        <v>18947</v>
      </c>
      <c r="AE248" s="21">
        <v>225</v>
      </c>
      <c r="AF248" s="21">
        <v>21314</v>
      </c>
      <c r="AG248" s="21">
        <v>1360</v>
      </c>
      <c r="AH248" s="21">
        <v>48352</v>
      </c>
      <c r="AI248" s="21">
        <v>118</v>
      </c>
      <c r="AJ248" s="21">
        <v>63681</v>
      </c>
      <c r="AK248" s="21">
        <v>-86</v>
      </c>
      <c r="AL248" s="21">
        <v>18290</v>
      </c>
      <c r="AM248" s="21">
        <v>-4</v>
      </c>
      <c r="AN248" s="21">
        <v>48579</v>
      </c>
      <c r="AO248" s="21">
        <v>131</v>
      </c>
    </row>
    <row r="249" spans="1:41">
      <c r="A249" s="20">
        <v>45019.5789515046</v>
      </c>
      <c r="B249" s="21">
        <v>-44</v>
      </c>
      <c r="C249" s="21">
        <v>3538</v>
      </c>
      <c r="D249" s="21">
        <v>-272</v>
      </c>
      <c r="E249" s="21">
        <v>19419</v>
      </c>
      <c r="F249" s="21">
        <v>-203</v>
      </c>
      <c r="G249" s="21">
        <v>15267</v>
      </c>
      <c r="H249" s="21">
        <v>-3283</v>
      </c>
      <c r="I249" s="21">
        <v>19453</v>
      </c>
      <c r="J249" s="21">
        <v>-1177</v>
      </c>
      <c r="K249" s="21">
        <v>8190</v>
      </c>
      <c r="L249" s="21">
        <v>-1970</v>
      </c>
      <c r="M249" s="21">
        <v>28141</v>
      </c>
      <c r="N249" s="21">
        <v>-725</v>
      </c>
      <c r="O249" s="21">
        <v>9814</v>
      </c>
      <c r="P249" s="21">
        <v>5118</v>
      </c>
      <c r="Q249" s="21">
        <v>14901</v>
      </c>
      <c r="R249" s="21">
        <v>5355</v>
      </c>
      <c r="S249" s="21">
        <v>-2401</v>
      </c>
      <c r="T249" s="21">
        <v>38953</v>
      </c>
      <c r="U249" s="21">
        <v>15469</v>
      </c>
      <c r="V249" s="21">
        <v>64216</v>
      </c>
      <c r="W249" s="21">
        <v>40666</v>
      </c>
      <c r="X249" s="21">
        <v>135414</v>
      </c>
      <c r="Y249" s="21">
        <v>64457</v>
      </c>
      <c r="Z249" s="21">
        <v>64338</v>
      </c>
      <c r="AA249" s="21">
        <v>7928</v>
      </c>
      <c r="AB249" s="21">
        <v>85940</v>
      </c>
      <c r="AC249" s="21">
        <v>5856</v>
      </c>
      <c r="AD249" s="21">
        <v>18630</v>
      </c>
      <c r="AE249" s="21">
        <v>235</v>
      </c>
      <c r="AF249" s="21">
        <v>21233</v>
      </c>
      <c r="AG249" s="21">
        <v>1294</v>
      </c>
      <c r="AH249" s="21">
        <v>48384</v>
      </c>
      <c r="AI249" s="21">
        <v>121</v>
      </c>
      <c r="AJ249" s="21">
        <v>63742</v>
      </c>
      <c r="AK249" s="21">
        <v>-99</v>
      </c>
      <c r="AL249" s="21">
        <v>17447</v>
      </c>
      <c r="AM249" s="21">
        <v>-4</v>
      </c>
      <c r="AN249" s="21">
        <v>47569</v>
      </c>
      <c r="AO249" s="21">
        <v>138</v>
      </c>
    </row>
    <row r="250" spans="1:41">
      <c r="A250" s="20">
        <v>45019.5796957176</v>
      </c>
      <c r="B250" s="21">
        <v>-44</v>
      </c>
      <c r="C250" s="21">
        <v>3538</v>
      </c>
      <c r="D250" s="21">
        <v>-272</v>
      </c>
      <c r="E250" s="21">
        <v>19419</v>
      </c>
      <c r="F250" s="21">
        <v>-203</v>
      </c>
      <c r="G250" s="21">
        <v>15267</v>
      </c>
      <c r="H250" s="21">
        <v>-3283</v>
      </c>
      <c r="I250" s="21">
        <v>19453</v>
      </c>
      <c r="J250" s="21">
        <v>-1177</v>
      </c>
      <c r="K250" s="21">
        <v>8190</v>
      </c>
      <c r="L250" s="21">
        <v>-1970</v>
      </c>
      <c r="M250" s="21">
        <v>28141</v>
      </c>
      <c r="N250" s="21">
        <v>-725</v>
      </c>
      <c r="O250" s="21">
        <v>9814</v>
      </c>
      <c r="P250" s="21">
        <v>5118</v>
      </c>
      <c r="Q250" s="21">
        <v>14901</v>
      </c>
      <c r="R250" s="21">
        <v>5355</v>
      </c>
      <c r="S250" s="21">
        <v>-2401</v>
      </c>
      <c r="T250" s="21">
        <v>38953</v>
      </c>
      <c r="U250" s="21">
        <v>15469</v>
      </c>
      <c r="V250" s="21">
        <v>64216</v>
      </c>
      <c r="W250" s="21">
        <v>40666</v>
      </c>
      <c r="X250" s="21">
        <v>135414</v>
      </c>
      <c r="Y250" s="21">
        <v>64457</v>
      </c>
      <c r="Z250" s="21">
        <v>64338</v>
      </c>
      <c r="AA250" s="21">
        <v>7928</v>
      </c>
      <c r="AB250" s="21">
        <v>85940</v>
      </c>
      <c r="AC250" s="21">
        <v>5856</v>
      </c>
      <c r="AD250" s="21">
        <v>18630</v>
      </c>
      <c r="AE250" s="21">
        <v>235</v>
      </c>
      <c r="AF250" s="21">
        <v>21233</v>
      </c>
      <c r="AG250" s="21">
        <v>1294</v>
      </c>
      <c r="AH250" s="21">
        <v>48384</v>
      </c>
      <c r="AI250" s="21">
        <v>121</v>
      </c>
      <c r="AJ250" s="21">
        <v>63742</v>
      </c>
      <c r="AK250" s="21">
        <v>-99</v>
      </c>
      <c r="AL250" s="21">
        <v>17447</v>
      </c>
      <c r="AM250" s="21">
        <v>-4</v>
      </c>
      <c r="AN250" s="21">
        <v>47569</v>
      </c>
      <c r="AO250" s="21">
        <v>138</v>
      </c>
    </row>
    <row r="251" spans="1:41">
      <c r="A251" s="20">
        <v>45019.5804494213</v>
      </c>
      <c r="B251" s="21">
        <v>-44</v>
      </c>
      <c r="C251" s="21">
        <v>3538</v>
      </c>
      <c r="D251" s="21">
        <v>-272</v>
      </c>
      <c r="E251" s="21">
        <v>19419</v>
      </c>
      <c r="F251" s="21">
        <v>-203</v>
      </c>
      <c r="G251" s="21">
        <v>15267</v>
      </c>
      <c r="H251" s="21">
        <v>-3283</v>
      </c>
      <c r="I251" s="21">
        <v>19453</v>
      </c>
      <c r="J251" s="21">
        <v>-1177</v>
      </c>
      <c r="K251" s="21">
        <v>8190</v>
      </c>
      <c r="L251" s="21">
        <v>-1970</v>
      </c>
      <c r="M251" s="21">
        <v>28141</v>
      </c>
      <c r="N251" s="21">
        <v>-725</v>
      </c>
      <c r="O251" s="21">
        <v>9814</v>
      </c>
      <c r="P251" s="21">
        <v>5118</v>
      </c>
      <c r="Q251" s="21">
        <v>14901</v>
      </c>
      <c r="R251" s="21">
        <v>5355</v>
      </c>
      <c r="S251" s="21">
        <v>-2401</v>
      </c>
      <c r="T251" s="21">
        <v>38953</v>
      </c>
      <c r="U251" s="21">
        <v>15469</v>
      </c>
      <c r="V251" s="21">
        <v>64216</v>
      </c>
      <c r="W251" s="21">
        <v>40666</v>
      </c>
      <c r="X251" s="21">
        <v>135414</v>
      </c>
      <c r="Y251" s="21">
        <v>64457</v>
      </c>
      <c r="Z251" s="21">
        <v>64338</v>
      </c>
      <c r="AA251" s="21">
        <v>7928</v>
      </c>
      <c r="AB251" s="21">
        <v>85940</v>
      </c>
      <c r="AC251" s="21">
        <v>5856</v>
      </c>
      <c r="AD251" s="21">
        <v>18630</v>
      </c>
      <c r="AE251" s="21">
        <v>235</v>
      </c>
      <c r="AF251" s="21">
        <v>21233</v>
      </c>
      <c r="AG251" s="21">
        <v>1294</v>
      </c>
      <c r="AH251" s="21">
        <v>48384</v>
      </c>
      <c r="AI251" s="21">
        <v>121</v>
      </c>
      <c r="AJ251" s="21">
        <v>63742</v>
      </c>
      <c r="AK251" s="21">
        <v>-99</v>
      </c>
      <c r="AL251" s="21">
        <v>17447</v>
      </c>
      <c r="AM251" s="21">
        <v>-3</v>
      </c>
      <c r="AN251" s="21">
        <v>47569</v>
      </c>
      <c r="AO251" s="21">
        <v>138</v>
      </c>
    </row>
    <row r="252" spans="1:41">
      <c r="A252" s="20">
        <v>45019.581065162</v>
      </c>
      <c r="B252" s="21">
        <v>-44</v>
      </c>
      <c r="C252" s="21">
        <v>3538</v>
      </c>
      <c r="D252" s="21">
        <v>-272</v>
      </c>
      <c r="E252" s="21">
        <v>19419</v>
      </c>
      <c r="F252" s="21">
        <v>-203</v>
      </c>
      <c r="G252" s="21">
        <v>15267</v>
      </c>
      <c r="H252" s="21">
        <v>-3283</v>
      </c>
      <c r="I252" s="21">
        <v>19453</v>
      </c>
      <c r="J252" s="21">
        <v>-1177</v>
      </c>
      <c r="K252" s="21">
        <v>8190</v>
      </c>
      <c r="L252" s="21">
        <v>-1970</v>
      </c>
      <c r="M252" s="21">
        <v>28141</v>
      </c>
      <c r="N252" s="21">
        <v>-725</v>
      </c>
      <c r="O252" s="21">
        <v>9814</v>
      </c>
      <c r="P252" s="21">
        <v>5118</v>
      </c>
      <c r="Q252" s="21">
        <v>14901</v>
      </c>
      <c r="R252" s="21">
        <v>5355</v>
      </c>
      <c r="S252" s="21">
        <v>-2401</v>
      </c>
      <c r="T252" s="21">
        <v>38953</v>
      </c>
      <c r="U252" s="21">
        <v>15469</v>
      </c>
      <c r="V252" s="21">
        <v>64216</v>
      </c>
      <c r="W252" s="21">
        <v>40666</v>
      </c>
      <c r="X252" s="21">
        <v>135414</v>
      </c>
      <c r="Y252" s="21">
        <v>64457</v>
      </c>
      <c r="Z252" s="21">
        <v>64338</v>
      </c>
      <c r="AA252" s="21">
        <v>7928</v>
      </c>
      <c r="AB252" s="21">
        <v>85940</v>
      </c>
      <c r="AC252" s="21">
        <v>5856</v>
      </c>
      <c r="AD252" s="21">
        <v>18630</v>
      </c>
      <c r="AE252" s="21">
        <v>235</v>
      </c>
      <c r="AF252" s="21">
        <v>21233</v>
      </c>
      <c r="AG252" s="21">
        <v>1294</v>
      </c>
      <c r="AH252" s="21">
        <v>48384</v>
      </c>
      <c r="AI252" s="21">
        <v>121</v>
      </c>
      <c r="AJ252" s="21">
        <v>63742</v>
      </c>
      <c r="AK252" s="21">
        <v>-99</v>
      </c>
      <c r="AL252" s="21">
        <v>17447</v>
      </c>
      <c r="AM252" s="21">
        <v>-3</v>
      </c>
      <c r="AN252" s="21">
        <v>47569</v>
      </c>
      <c r="AO252" s="21">
        <v>138</v>
      </c>
    </row>
    <row r="253" spans="1:41">
      <c r="A253" s="20">
        <v>45019.5818229167</v>
      </c>
      <c r="B253" s="21">
        <v>-44</v>
      </c>
      <c r="C253" s="21">
        <v>3594</v>
      </c>
      <c r="D253" s="21">
        <v>-272</v>
      </c>
      <c r="E253" s="21">
        <v>19344</v>
      </c>
      <c r="F253" s="21">
        <v>-203</v>
      </c>
      <c r="G253" s="21">
        <v>15424</v>
      </c>
      <c r="H253" s="21">
        <v>-3241</v>
      </c>
      <c r="I253" s="21">
        <v>18524</v>
      </c>
      <c r="J253" s="21">
        <v>-1187</v>
      </c>
      <c r="K253" s="21">
        <v>7962</v>
      </c>
      <c r="L253" s="21">
        <v>-2206</v>
      </c>
      <c r="M253" s="21">
        <v>28584</v>
      </c>
      <c r="N253" s="21">
        <v>-732</v>
      </c>
      <c r="O253" s="21">
        <v>10101</v>
      </c>
      <c r="P253" s="21">
        <v>5025</v>
      </c>
      <c r="Q253" s="21">
        <v>14279</v>
      </c>
      <c r="R253" s="21">
        <v>5240</v>
      </c>
      <c r="S253" s="21">
        <v>-2319</v>
      </c>
      <c r="T253" s="21">
        <v>39127</v>
      </c>
      <c r="U253" s="21">
        <v>15884</v>
      </c>
      <c r="V253" s="21">
        <v>64218</v>
      </c>
      <c r="W253" s="21">
        <v>40732</v>
      </c>
      <c r="X253" s="21">
        <v>137312</v>
      </c>
      <c r="Y253" s="21">
        <v>64913</v>
      </c>
      <c r="Z253" s="21">
        <v>64199</v>
      </c>
      <c r="AA253" s="21">
        <v>7738</v>
      </c>
      <c r="AB253" s="21">
        <v>86269</v>
      </c>
      <c r="AC253" s="21">
        <v>5960</v>
      </c>
      <c r="AD253" s="21">
        <v>16670</v>
      </c>
      <c r="AE253" s="21">
        <v>240</v>
      </c>
      <c r="AF253" s="21">
        <v>21786</v>
      </c>
      <c r="AG253" s="21">
        <v>1350</v>
      </c>
      <c r="AH253" s="21">
        <v>48085</v>
      </c>
      <c r="AI253" s="21">
        <v>121</v>
      </c>
      <c r="AJ253" s="21">
        <v>64251</v>
      </c>
      <c r="AK253" s="21">
        <v>-89</v>
      </c>
      <c r="AL253" s="21">
        <v>17486</v>
      </c>
      <c r="AM253" s="21">
        <v>-3</v>
      </c>
      <c r="AN253" s="21">
        <v>47749</v>
      </c>
      <c r="AO253" s="21">
        <v>138</v>
      </c>
    </row>
    <row r="254" spans="1:41">
      <c r="A254" s="20">
        <v>45019.5825725694</v>
      </c>
      <c r="B254" s="21">
        <v>-44</v>
      </c>
      <c r="C254" s="21">
        <v>3594</v>
      </c>
      <c r="D254" s="21">
        <v>-272</v>
      </c>
      <c r="E254" s="21">
        <v>19344</v>
      </c>
      <c r="F254" s="21">
        <v>-203</v>
      </c>
      <c r="G254" s="21">
        <v>15424</v>
      </c>
      <c r="H254" s="21">
        <v>-3241</v>
      </c>
      <c r="I254" s="21">
        <v>18524</v>
      </c>
      <c r="J254" s="21">
        <v>-1187</v>
      </c>
      <c r="K254" s="21">
        <v>7962</v>
      </c>
      <c r="L254" s="21">
        <v>-2206</v>
      </c>
      <c r="M254" s="21">
        <v>28584</v>
      </c>
      <c r="N254" s="21">
        <v>-732</v>
      </c>
      <c r="O254" s="21">
        <v>10101</v>
      </c>
      <c r="P254" s="21">
        <v>5025</v>
      </c>
      <c r="Q254" s="21">
        <v>14279</v>
      </c>
      <c r="R254" s="21">
        <v>5240</v>
      </c>
      <c r="S254" s="21">
        <v>-2319</v>
      </c>
      <c r="T254" s="21">
        <v>39127</v>
      </c>
      <c r="U254" s="21">
        <v>15884</v>
      </c>
      <c r="V254" s="21">
        <v>64218</v>
      </c>
      <c r="W254" s="21">
        <v>40732</v>
      </c>
      <c r="X254" s="21">
        <v>137312</v>
      </c>
      <c r="Y254" s="21">
        <v>64913</v>
      </c>
      <c r="Z254" s="21">
        <v>64199</v>
      </c>
      <c r="AA254" s="21">
        <v>7738</v>
      </c>
      <c r="AB254" s="21">
        <v>86269</v>
      </c>
      <c r="AC254" s="21">
        <v>5960</v>
      </c>
      <c r="AD254" s="21">
        <v>16670</v>
      </c>
      <c r="AE254" s="21">
        <v>240</v>
      </c>
      <c r="AF254" s="21">
        <v>21786</v>
      </c>
      <c r="AG254" s="21">
        <v>1350</v>
      </c>
      <c r="AH254" s="21">
        <v>48085</v>
      </c>
      <c r="AI254" s="21">
        <v>121</v>
      </c>
      <c r="AJ254" s="21">
        <v>64251</v>
      </c>
      <c r="AK254" s="21">
        <v>-89</v>
      </c>
      <c r="AL254" s="21">
        <v>17486</v>
      </c>
      <c r="AM254" s="21">
        <v>-3</v>
      </c>
      <c r="AN254" s="21">
        <v>47749</v>
      </c>
      <c r="AO254" s="21">
        <v>138</v>
      </c>
    </row>
    <row r="255" spans="1:41">
      <c r="A255" s="20">
        <v>45019.5841512731</v>
      </c>
      <c r="B255" s="21">
        <v>-44</v>
      </c>
      <c r="C255" s="21">
        <v>3751</v>
      </c>
      <c r="D255" s="21">
        <v>-272</v>
      </c>
      <c r="E255" s="21">
        <v>18908</v>
      </c>
      <c r="F255" s="21">
        <v>-202</v>
      </c>
      <c r="G255" s="21">
        <v>15404</v>
      </c>
      <c r="H255" s="21">
        <v>-3268</v>
      </c>
      <c r="I255" s="21">
        <v>18173</v>
      </c>
      <c r="J255" s="21">
        <v>-1187</v>
      </c>
      <c r="K255" s="21">
        <v>7544</v>
      </c>
      <c r="L255" s="21">
        <v>-1990</v>
      </c>
      <c r="M255" s="21">
        <v>28614</v>
      </c>
      <c r="N255" s="21">
        <v>-718</v>
      </c>
      <c r="O255" s="21">
        <v>10002</v>
      </c>
      <c r="P255" s="21">
        <v>5228</v>
      </c>
      <c r="Q255" s="21">
        <v>14280</v>
      </c>
      <c r="R255" s="21">
        <v>5254</v>
      </c>
      <c r="S255" s="21">
        <v>-2656</v>
      </c>
      <c r="T255" s="21">
        <v>39881</v>
      </c>
      <c r="U255" s="21">
        <v>15752</v>
      </c>
      <c r="V255" s="21">
        <v>64535</v>
      </c>
      <c r="W255" s="21">
        <v>40766</v>
      </c>
      <c r="X255" s="21">
        <v>138500</v>
      </c>
      <c r="Y255" s="21">
        <v>65600</v>
      </c>
      <c r="Z255" s="21">
        <v>64360</v>
      </c>
      <c r="AA255" s="21">
        <v>7889</v>
      </c>
      <c r="AB255" s="21">
        <v>86825</v>
      </c>
      <c r="AC255" s="21">
        <v>6239</v>
      </c>
      <c r="AD255" s="21">
        <v>16611</v>
      </c>
      <c r="AE255" s="21">
        <v>236</v>
      </c>
      <c r="AF255" s="21">
        <v>21929</v>
      </c>
      <c r="AG255" s="21">
        <v>1131</v>
      </c>
      <c r="AH255" s="21">
        <v>48074</v>
      </c>
      <c r="AI255" s="21">
        <v>126</v>
      </c>
      <c r="AJ255" s="21">
        <v>63778</v>
      </c>
      <c r="AK255" s="21">
        <v>-89</v>
      </c>
      <c r="AL255" s="21">
        <v>17702</v>
      </c>
      <c r="AM255" s="21">
        <v>-3</v>
      </c>
      <c r="AN255" s="21">
        <v>48074</v>
      </c>
      <c r="AO255" s="21">
        <v>138</v>
      </c>
    </row>
    <row r="256" spans="1:41">
      <c r="A256" s="20">
        <v>45019.5857761574</v>
      </c>
      <c r="B256" s="21">
        <v>-44</v>
      </c>
      <c r="C256" s="21">
        <v>4997</v>
      </c>
      <c r="D256" s="21">
        <v>-256</v>
      </c>
      <c r="E256" s="21">
        <v>17628</v>
      </c>
      <c r="F256" s="21">
        <v>-204</v>
      </c>
      <c r="G256" s="21">
        <v>15413</v>
      </c>
      <c r="H256" s="21">
        <v>-3284</v>
      </c>
      <c r="I256" s="21">
        <v>18004</v>
      </c>
      <c r="J256" s="21">
        <v>-1177</v>
      </c>
      <c r="K256" s="21">
        <v>7866</v>
      </c>
      <c r="L256" s="21">
        <v>-2048</v>
      </c>
      <c r="M256" s="21">
        <v>28645</v>
      </c>
      <c r="N256" s="21">
        <v>-744</v>
      </c>
      <c r="O256" s="21">
        <v>9996</v>
      </c>
      <c r="P256" s="21">
        <v>5461</v>
      </c>
      <c r="Q256" s="21">
        <v>13619</v>
      </c>
      <c r="R256" s="21">
        <v>5265</v>
      </c>
      <c r="S256" s="21">
        <v>-3506</v>
      </c>
      <c r="T256" s="21">
        <v>38792</v>
      </c>
      <c r="U256" s="21">
        <v>14947</v>
      </c>
      <c r="V256" s="21">
        <v>63711</v>
      </c>
      <c r="W256" s="21">
        <v>40660</v>
      </c>
      <c r="X256" s="21">
        <v>138183</v>
      </c>
      <c r="Y256" s="21">
        <v>65012</v>
      </c>
      <c r="Z256" s="21">
        <v>63792</v>
      </c>
      <c r="AA256" s="21">
        <v>7314</v>
      </c>
      <c r="AB256" s="21">
        <v>87582</v>
      </c>
      <c r="AC256" s="21">
        <v>5982</v>
      </c>
      <c r="AD256" s="21">
        <v>16436</v>
      </c>
      <c r="AE256" s="21">
        <v>268</v>
      </c>
      <c r="AF256" s="21">
        <v>22354</v>
      </c>
      <c r="AG256" s="21">
        <v>1144</v>
      </c>
      <c r="AH256" s="21">
        <v>48053</v>
      </c>
      <c r="AI256" s="21">
        <v>119</v>
      </c>
      <c r="AJ256" s="21">
        <v>63919</v>
      </c>
      <c r="AK256" s="21">
        <v>-133</v>
      </c>
      <c r="AL256" s="21">
        <v>17598</v>
      </c>
      <c r="AM256" s="21">
        <v>-3</v>
      </c>
      <c r="AN256" s="21">
        <v>47730</v>
      </c>
      <c r="AO256" s="21">
        <v>131</v>
      </c>
    </row>
    <row r="257" spans="1:41">
      <c r="A257" s="20">
        <v>45019.5873887732</v>
      </c>
      <c r="B257" s="21">
        <v>-44</v>
      </c>
      <c r="C257" s="21">
        <v>5090</v>
      </c>
      <c r="D257" s="21">
        <v>-256</v>
      </c>
      <c r="E257" s="21">
        <v>16489</v>
      </c>
      <c r="F257" s="21">
        <v>-204</v>
      </c>
      <c r="G257" s="21">
        <v>15232</v>
      </c>
      <c r="H257" s="21">
        <v>-3197</v>
      </c>
      <c r="I257" s="21">
        <v>17998</v>
      </c>
      <c r="J257" s="21">
        <v>-1177</v>
      </c>
      <c r="K257" s="21">
        <v>9258</v>
      </c>
      <c r="L257" s="21">
        <v>-2004</v>
      </c>
      <c r="M257" s="21">
        <v>28107</v>
      </c>
      <c r="N257" s="21">
        <v>-726</v>
      </c>
      <c r="O257" s="21">
        <v>9989</v>
      </c>
      <c r="P257" s="21">
        <v>5195</v>
      </c>
      <c r="Q257" s="21">
        <v>13656</v>
      </c>
      <c r="R257" s="21">
        <v>5837</v>
      </c>
      <c r="S257" s="21">
        <v>-3398</v>
      </c>
      <c r="T257" s="21">
        <v>39577</v>
      </c>
      <c r="U257" s="21">
        <v>16826</v>
      </c>
      <c r="V257" s="21">
        <v>63330</v>
      </c>
      <c r="W257" s="21">
        <v>41718</v>
      </c>
      <c r="X257" s="21">
        <v>137487</v>
      </c>
      <c r="Y257" s="21">
        <v>65563</v>
      </c>
      <c r="Z257" s="21">
        <v>62944</v>
      </c>
      <c r="AA257" s="21">
        <v>7420</v>
      </c>
      <c r="AB257" s="21">
        <v>86913</v>
      </c>
      <c r="AC257" s="21">
        <v>6073</v>
      </c>
      <c r="AD257" s="21">
        <v>16169</v>
      </c>
      <c r="AE257" s="21">
        <v>309</v>
      </c>
      <c r="AF257" s="21">
        <v>23249</v>
      </c>
      <c r="AG257" s="21">
        <v>1072</v>
      </c>
      <c r="AH257" s="21">
        <v>47839</v>
      </c>
      <c r="AI257" s="21">
        <v>119</v>
      </c>
      <c r="AJ257" s="21">
        <v>63799</v>
      </c>
      <c r="AK257" s="21">
        <v>-133</v>
      </c>
      <c r="AL257" s="21">
        <v>17542</v>
      </c>
      <c r="AM257" s="21">
        <v>-3</v>
      </c>
      <c r="AN257" s="21">
        <v>48198</v>
      </c>
      <c r="AO257" s="21">
        <v>131</v>
      </c>
    </row>
    <row r="258" spans="1:41">
      <c r="A258" s="20">
        <v>45019.5890005787</v>
      </c>
      <c r="B258" s="21">
        <v>-44</v>
      </c>
      <c r="C258" s="21">
        <v>5090</v>
      </c>
      <c r="D258" s="21">
        <v>-271</v>
      </c>
      <c r="E258" s="21">
        <v>16489</v>
      </c>
      <c r="F258" s="21">
        <v>-207</v>
      </c>
      <c r="G258" s="21">
        <v>15232</v>
      </c>
      <c r="H258" s="21">
        <v>-3197</v>
      </c>
      <c r="I258" s="21">
        <v>17998</v>
      </c>
      <c r="J258" s="21">
        <v>-1187</v>
      </c>
      <c r="K258" s="21">
        <v>9258</v>
      </c>
      <c r="L258" s="21">
        <v>-2004</v>
      </c>
      <c r="M258" s="21">
        <v>28107</v>
      </c>
      <c r="N258" s="21">
        <v>-726</v>
      </c>
      <c r="O258" s="21">
        <v>9989</v>
      </c>
      <c r="P258" s="21">
        <v>5195</v>
      </c>
      <c r="Q258" s="21">
        <v>13656</v>
      </c>
      <c r="R258" s="21">
        <v>5837</v>
      </c>
      <c r="S258" s="21">
        <v>-3398</v>
      </c>
      <c r="T258" s="21">
        <v>39577</v>
      </c>
      <c r="U258" s="21">
        <v>16826</v>
      </c>
      <c r="V258" s="21">
        <v>63330</v>
      </c>
      <c r="W258" s="21">
        <v>41718</v>
      </c>
      <c r="X258" s="21">
        <v>137487</v>
      </c>
      <c r="Y258" s="21">
        <v>65563</v>
      </c>
      <c r="Z258" s="21">
        <v>62944</v>
      </c>
      <c r="AA258" s="21">
        <v>7420</v>
      </c>
      <c r="AB258" s="21">
        <v>86913</v>
      </c>
      <c r="AC258" s="21">
        <v>6073</v>
      </c>
      <c r="AD258" s="21">
        <v>16169</v>
      </c>
      <c r="AE258" s="21">
        <v>309</v>
      </c>
      <c r="AF258" s="21">
        <v>23249</v>
      </c>
      <c r="AG258" s="21">
        <v>1072</v>
      </c>
      <c r="AH258" s="21">
        <v>47839</v>
      </c>
      <c r="AI258" s="21">
        <v>125</v>
      </c>
      <c r="AJ258" s="21">
        <v>63799</v>
      </c>
      <c r="AK258" s="21">
        <v>-143</v>
      </c>
      <c r="AL258" s="21">
        <v>17542</v>
      </c>
      <c r="AM258" s="21">
        <v>-4</v>
      </c>
      <c r="AN258" s="21">
        <v>48198</v>
      </c>
      <c r="AO258" s="21">
        <v>124</v>
      </c>
    </row>
    <row r="259" spans="1:41">
      <c r="A259" s="20">
        <v>45019.5936513889</v>
      </c>
      <c r="B259" s="21">
        <v>-44</v>
      </c>
      <c r="C259" s="21">
        <v>7765</v>
      </c>
      <c r="D259" s="21">
        <v>-273</v>
      </c>
      <c r="E259" s="21">
        <v>15490</v>
      </c>
      <c r="F259" s="21">
        <v>-207</v>
      </c>
      <c r="G259" s="21">
        <v>14838</v>
      </c>
      <c r="H259" s="21">
        <v>-3262</v>
      </c>
      <c r="I259" s="21">
        <v>17251</v>
      </c>
      <c r="J259" s="21">
        <v>-1191</v>
      </c>
      <c r="K259" s="21">
        <v>7686</v>
      </c>
      <c r="L259" s="21">
        <v>-2352</v>
      </c>
      <c r="M259" s="21">
        <v>24577</v>
      </c>
      <c r="N259" s="21">
        <v>-899</v>
      </c>
      <c r="O259" s="21">
        <v>10789</v>
      </c>
      <c r="P259" s="21">
        <v>4023</v>
      </c>
      <c r="Q259" s="21">
        <v>13408</v>
      </c>
      <c r="R259" s="21">
        <v>5247</v>
      </c>
      <c r="S259" s="21">
        <v>-3622</v>
      </c>
      <c r="T259" s="21">
        <v>36756</v>
      </c>
      <c r="U259" s="21">
        <v>16551</v>
      </c>
      <c r="V259" s="21">
        <v>60397</v>
      </c>
      <c r="W259" s="21">
        <v>42484</v>
      </c>
      <c r="X259" s="21">
        <v>139363</v>
      </c>
      <c r="Y259" s="21">
        <v>65872</v>
      </c>
      <c r="Z259" s="21">
        <v>65722</v>
      </c>
      <c r="AA259" s="21">
        <v>6743</v>
      </c>
      <c r="AB259" s="21">
        <v>86813</v>
      </c>
      <c r="AC259" s="21">
        <v>5776</v>
      </c>
      <c r="AD259" s="21">
        <v>16328</v>
      </c>
      <c r="AE259" s="21">
        <v>-104</v>
      </c>
      <c r="AF259" s="21">
        <v>22293</v>
      </c>
      <c r="AG259" s="21">
        <v>1095</v>
      </c>
      <c r="AH259" s="21">
        <v>47922</v>
      </c>
      <c r="AI259" s="21">
        <v>165</v>
      </c>
      <c r="AJ259" s="21">
        <v>63128</v>
      </c>
      <c r="AK259" s="21">
        <v>-161</v>
      </c>
      <c r="AL259" s="21">
        <v>16606</v>
      </c>
      <c r="AM259" s="21">
        <v>-4</v>
      </c>
      <c r="AN259" s="21">
        <v>46589</v>
      </c>
      <c r="AO259" s="21">
        <v>109</v>
      </c>
    </row>
    <row r="260" spans="1:41">
      <c r="A260" s="20">
        <v>45019.5944028935</v>
      </c>
      <c r="B260" s="21">
        <v>-44</v>
      </c>
      <c r="C260" s="21">
        <v>7907</v>
      </c>
      <c r="D260" s="21">
        <v>-249</v>
      </c>
      <c r="E260" s="21">
        <v>14833</v>
      </c>
      <c r="F260" s="21">
        <v>-207</v>
      </c>
      <c r="G260" s="21">
        <v>14842</v>
      </c>
      <c r="H260" s="21">
        <v>-3268</v>
      </c>
      <c r="I260" s="21">
        <v>17444</v>
      </c>
      <c r="J260" s="21">
        <v>-1190</v>
      </c>
      <c r="K260" s="21">
        <v>7686</v>
      </c>
      <c r="L260" s="21">
        <v>-2430</v>
      </c>
      <c r="M260" s="21">
        <v>24905</v>
      </c>
      <c r="N260" s="21">
        <v>-909</v>
      </c>
      <c r="O260" s="21">
        <v>10789</v>
      </c>
      <c r="P260" s="21">
        <v>4093</v>
      </c>
      <c r="Q260" s="21">
        <v>13608</v>
      </c>
      <c r="R260" s="21">
        <v>5247</v>
      </c>
      <c r="S260" s="21">
        <v>-3390</v>
      </c>
      <c r="T260" s="21">
        <v>36895</v>
      </c>
      <c r="U260" s="21">
        <v>17640</v>
      </c>
      <c r="V260" s="21">
        <v>59849</v>
      </c>
      <c r="W260" s="21">
        <v>43065</v>
      </c>
      <c r="X260" s="21">
        <v>139977</v>
      </c>
      <c r="Y260" s="21">
        <v>66009</v>
      </c>
      <c r="Z260" s="21">
        <v>66058</v>
      </c>
      <c r="AA260" s="21">
        <v>6659</v>
      </c>
      <c r="AB260" s="21">
        <v>86813</v>
      </c>
      <c r="AC260" s="21">
        <v>6004</v>
      </c>
      <c r="AD260" s="21">
        <v>16328</v>
      </c>
      <c r="AE260" s="21">
        <v>-104</v>
      </c>
      <c r="AF260" s="21">
        <v>22300</v>
      </c>
      <c r="AG260" s="21">
        <v>1096</v>
      </c>
      <c r="AH260" s="21">
        <v>48325</v>
      </c>
      <c r="AI260" s="21">
        <v>165</v>
      </c>
      <c r="AJ260" s="21">
        <v>63128</v>
      </c>
      <c r="AK260" s="21">
        <v>-161</v>
      </c>
      <c r="AL260" s="21">
        <v>16372</v>
      </c>
      <c r="AM260" s="21">
        <v>-5</v>
      </c>
      <c r="AN260" s="21">
        <v>46759</v>
      </c>
      <c r="AO260" s="21">
        <v>109</v>
      </c>
    </row>
    <row r="261" spans="1:41">
      <c r="A261" s="20">
        <v>45019.5950221065</v>
      </c>
      <c r="B261" s="21">
        <v>-44</v>
      </c>
      <c r="C261" s="21">
        <v>7717</v>
      </c>
      <c r="D261" s="21">
        <v>-249</v>
      </c>
      <c r="E261" s="21">
        <v>14278</v>
      </c>
      <c r="F261" s="21">
        <v>-213</v>
      </c>
      <c r="G261" s="21">
        <v>15259</v>
      </c>
      <c r="H261" s="21">
        <v>-3188</v>
      </c>
      <c r="I261" s="21">
        <v>17358</v>
      </c>
      <c r="J261" s="21">
        <v>-1195</v>
      </c>
      <c r="K261" s="21">
        <v>7917</v>
      </c>
      <c r="L261" s="21">
        <v>-2420</v>
      </c>
      <c r="M261" s="21">
        <v>24870</v>
      </c>
      <c r="N261" s="21">
        <v>-895</v>
      </c>
      <c r="O261" s="21">
        <v>11270</v>
      </c>
      <c r="P261" s="21">
        <v>3809</v>
      </c>
      <c r="Q261" s="21">
        <v>13049</v>
      </c>
      <c r="R261" s="21">
        <v>5204</v>
      </c>
      <c r="S261" s="21">
        <v>-3382</v>
      </c>
      <c r="T261" s="21">
        <v>36940</v>
      </c>
      <c r="U261" s="21">
        <v>18160</v>
      </c>
      <c r="V261" s="21">
        <v>60361</v>
      </c>
      <c r="W261" s="21">
        <v>43612</v>
      </c>
      <c r="X261" s="21">
        <v>140591</v>
      </c>
      <c r="Y261" s="21">
        <v>66361</v>
      </c>
      <c r="Z261" s="21">
        <v>65994</v>
      </c>
      <c r="AA261" s="21">
        <v>6598</v>
      </c>
      <c r="AB261" s="21">
        <v>86085</v>
      </c>
      <c r="AC261" s="21">
        <v>6199</v>
      </c>
      <c r="AD261" s="21">
        <v>16716</v>
      </c>
      <c r="AE261" s="21">
        <v>-77</v>
      </c>
      <c r="AF261" s="21">
        <v>22783</v>
      </c>
      <c r="AG261" s="21">
        <v>1118</v>
      </c>
      <c r="AH261" s="21">
        <v>48575</v>
      </c>
      <c r="AI261" s="21">
        <v>165</v>
      </c>
      <c r="AJ261" s="21">
        <v>65835</v>
      </c>
      <c r="AK261" s="21">
        <v>-158</v>
      </c>
      <c r="AL261" s="21">
        <v>16257</v>
      </c>
      <c r="AM261" s="21">
        <v>-5</v>
      </c>
      <c r="AN261" s="21">
        <v>45476</v>
      </c>
      <c r="AO261" s="21">
        <v>110</v>
      </c>
    </row>
    <row r="262" spans="1:41">
      <c r="A262" s="20">
        <v>45019.5956724537</v>
      </c>
      <c r="B262" s="21">
        <v>-44</v>
      </c>
      <c r="C262" s="21">
        <v>7717</v>
      </c>
      <c r="D262" s="21">
        <v>-249</v>
      </c>
      <c r="E262" s="21">
        <v>14278</v>
      </c>
      <c r="F262" s="21">
        <v>-213</v>
      </c>
      <c r="G262" s="21">
        <v>15259</v>
      </c>
      <c r="H262" s="21">
        <v>-3188</v>
      </c>
      <c r="I262" s="21">
        <v>17358</v>
      </c>
      <c r="J262" s="21">
        <v>-1195</v>
      </c>
      <c r="K262" s="21">
        <v>7917</v>
      </c>
      <c r="L262" s="21">
        <v>-2420</v>
      </c>
      <c r="M262" s="21">
        <v>24870</v>
      </c>
      <c r="N262" s="21">
        <v>-895</v>
      </c>
      <c r="O262" s="21">
        <v>11270</v>
      </c>
      <c r="P262" s="21">
        <v>3809</v>
      </c>
      <c r="Q262" s="21">
        <v>13049</v>
      </c>
      <c r="R262" s="21">
        <v>5204</v>
      </c>
      <c r="S262" s="21">
        <v>-3382</v>
      </c>
      <c r="T262" s="21">
        <v>36940</v>
      </c>
      <c r="U262" s="21">
        <v>18160</v>
      </c>
      <c r="V262" s="21">
        <v>60361</v>
      </c>
      <c r="W262" s="21">
        <v>43612</v>
      </c>
      <c r="X262" s="21">
        <v>140591</v>
      </c>
      <c r="Y262" s="21">
        <v>66361</v>
      </c>
      <c r="Z262" s="21">
        <v>65994</v>
      </c>
      <c r="AA262" s="21">
        <v>6598</v>
      </c>
      <c r="AB262" s="21">
        <v>86085</v>
      </c>
      <c r="AC262" s="21">
        <v>6199</v>
      </c>
      <c r="AD262" s="21">
        <v>16716</v>
      </c>
      <c r="AE262" s="21">
        <v>-77</v>
      </c>
      <c r="AF262" s="21">
        <v>22783</v>
      </c>
      <c r="AG262" s="21">
        <v>1118</v>
      </c>
      <c r="AH262" s="21">
        <v>48575</v>
      </c>
      <c r="AI262" s="21">
        <v>165</v>
      </c>
      <c r="AJ262" s="21">
        <v>65835</v>
      </c>
      <c r="AK262" s="21">
        <v>-158</v>
      </c>
      <c r="AL262" s="21">
        <v>16257</v>
      </c>
      <c r="AM262" s="21">
        <v>-5</v>
      </c>
      <c r="AN262" s="21">
        <v>45476</v>
      </c>
      <c r="AO262" s="21">
        <v>110</v>
      </c>
    </row>
    <row r="263" spans="1:41">
      <c r="A263" s="20">
        <v>45019.5977717593</v>
      </c>
      <c r="B263" s="21">
        <v>-43</v>
      </c>
      <c r="C263" s="21">
        <v>7717</v>
      </c>
      <c r="D263" s="21">
        <v>-249</v>
      </c>
      <c r="E263" s="21">
        <v>14278</v>
      </c>
      <c r="F263" s="21">
        <v>-213</v>
      </c>
      <c r="G263" s="21">
        <v>15006</v>
      </c>
      <c r="H263" s="21">
        <v>-3191</v>
      </c>
      <c r="I263" s="21">
        <v>16760</v>
      </c>
      <c r="J263" s="21">
        <v>-1203</v>
      </c>
      <c r="K263" s="21">
        <v>7144</v>
      </c>
      <c r="L263" s="21">
        <v>-2420</v>
      </c>
      <c r="M263" s="21">
        <v>25840</v>
      </c>
      <c r="N263" s="21">
        <v>-917</v>
      </c>
      <c r="O263" s="21">
        <v>9168</v>
      </c>
      <c r="P263" s="21">
        <v>4844</v>
      </c>
      <c r="Q263" s="21">
        <v>14951</v>
      </c>
      <c r="R263" s="21">
        <v>4763</v>
      </c>
      <c r="S263" s="21">
        <v>-2696</v>
      </c>
      <c r="T263" s="21">
        <v>35886</v>
      </c>
      <c r="U263" s="21">
        <v>18919</v>
      </c>
      <c r="V263" s="21">
        <v>58237</v>
      </c>
      <c r="W263" s="21">
        <v>43141</v>
      </c>
      <c r="X263" s="21">
        <v>139831</v>
      </c>
      <c r="Y263" s="21">
        <v>67790</v>
      </c>
      <c r="Z263" s="21">
        <v>65086</v>
      </c>
      <c r="AA263" s="21">
        <v>6506</v>
      </c>
      <c r="AB263" s="21">
        <v>86085</v>
      </c>
      <c r="AC263" s="21">
        <v>6151</v>
      </c>
      <c r="AD263" s="21">
        <v>15916</v>
      </c>
      <c r="AE263" s="21">
        <v>-173</v>
      </c>
      <c r="AF263" s="21">
        <v>23086</v>
      </c>
      <c r="AG263" s="21">
        <v>1050</v>
      </c>
      <c r="AH263" s="21">
        <v>48575</v>
      </c>
      <c r="AI263" s="21">
        <v>167</v>
      </c>
      <c r="AJ263" s="21">
        <v>66257</v>
      </c>
      <c r="AK263" s="21">
        <v>-158</v>
      </c>
      <c r="AL263" s="21">
        <v>16257</v>
      </c>
      <c r="AM263" s="21">
        <v>-5</v>
      </c>
      <c r="AN263" s="21">
        <v>44807</v>
      </c>
      <c r="AO263" s="21">
        <v>110</v>
      </c>
    </row>
    <row r="264" spans="1:41">
      <c r="A264" s="20">
        <v>45019.5985108796</v>
      </c>
      <c r="B264" s="21">
        <v>-43</v>
      </c>
      <c r="C264" s="21">
        <v>8656</v>
      </c>
      <c r="D264" s="21">
        <v>-249</v>
      </c>
      <c r="E264" s="21">
        <v>15662</v>
      </c>
      <c r="F264" s="21">
        <v>-214</v>
      </c>
      <c r="G264" s="21">
        <v>15006</v>
      </c>
      <c r="H264" s="21">
        <v>-3191</v>
      </c>
      <c r="I264" s="21">
        <v>16760</v>
      </c>
      <c r="J264" s="21">
        <v>-1203</v>
      </c>
      <c r="K264" s="21">
        <v>7144</v>
      </c>
      <c r="L264" s="21">
        <v>-3050</v>
      </c>
      <c r="M264" s="21">
        <v>25840</v>
      </c>
      <c r="N264" s="21">
        <v>-917</v>
      </c>
      <c r="O264" s="21">
        <v>9168</v>
      </c>
      <c r="P264" s="21">
        <v>4844</v>
      </c>
      <c r="Q264" s="21">
        <v>14951</v>
      </c>
      <c r="R264" s="21">
        <v>4763</v>
      </c>
      <c r="S264" s="21">
        <v>-2696</v>
      </c>
      <c r="T264" s="21">
        <v>35886</v>
      </c>
      <c r="U264" s="21">
        <v>18919</v>
      </c>
      <c r="V264" s="21">
        <v>58237</v>
      </c>
      <c r="W264" s="21">
        <v>43141</v>
      </c>
      <c r="X264" s="21">
        <v>139831</v>
      </c>
      <c r="Y264" s="21">
        <v>67790</v>
      </c>
      <c r="Z264" s="21">
        <v>65086</v>
      </c>
      <c r="AA264" s="21">
        <v>6506</v>
      </c>
      <c r="AB264" s="21">
        <v>84637</v>
      </c>
      <c r="AC264" s="21">
        <v>6151</v>
      </c>
      <c r="AD264" s="21">
        <v>15916</v>
      </c>
      <c r="AE264" s="21">
        <v>-173</v>
      </c>
      <c r="AF264" s="21">
        <v>23086</v>
      </c>
      <c r="AG264" s="21">
        <v>1050</v>
      </c>
      <c r="AH264" s="21">
        <v>48511</v>
      </c>
      <c r="AI264" s="21">
        <v>163</v>
      </c>
      <c r="AJ264" s="21">
        <v>66257</v>
      </c>
      <c r="AK264" s="21">
        <v>-148</v>
      </c>
      <c r="AL264" s="21">
        <v>16185</v>
      </c>
      <c r="AM264" s="21">
        <v>-5</v>
      </c>
      <c r="AN264" s="21">
        <v>44807</v>
      </c>
      <c r="AO264" s="21">
        <v>110</v>
      </c>
    </row>
    <row r="265" spans="1:41">
      <c r="A265" s="20">
        <v>45019.5991346065</v>
      </c>
      <c r="B265" s="21">
        <v>-43</v>
      </c>
      <c r="C265" s="21">
        <v>8656</v>
      </c>
      <c r="D265" s="21">
        <v>-249</v>
      </c>
      <c r="E265" s="21">
        <v>15662</v>
      </c>
      <c r="F265" s="21">
        <v>-214</v>
      </c>
      <c r="G265" s="21">
        <v>15006</v>
      </c>
      <c r="H265" s="21">
        <v>-3191</v>
      </c>
      <c r="I265" s="21">
        <v>16760</v>
      </c>
      <c r="J265" s="21">
        <v>-1203</v>
      </c>
      <c r="K265" s="21">
        <v>7144</v>
      </c>
      <c r="L265" s="21">
        <v>-3050</v>
      </c>
      <c r="M265" s="21">
        <v>25840</v>
      </c>
      <c r="N265" s="21">
        <v>-917</v>
      </c>
      <c r="O265" s="21">
        <v>9168</v>
      </c>
      <c r="P265" s="21">
        <v>4844</v>
      </c>
      <c r="Q265" s="21">
        <v>14951</v>
      </c>
      <c r="R265" s="21">
        <v>4763</v>
      </c>
      <c r="S265" s="21">
        <v>-2696</v>
      </c>
      <c r="T265" s="21">
        <v>35886</v>
      </c>
      <c r="U265" s="21">
        <v>18919</v>
      </c>
      <c r="V265" s="21">
        <v>58237</v>
      </c>
      <c r="W265" s="21">
        <v>43141</v>
      </c>
      <c r="X265" s="21">
        <v>139831</v>
      </c>
      <c r="Y265" s="21">
        <v>67790</v>
      </c>
      <c r="Z265" s="21">
        <v>65086</v>
      </c>
      <c r="AA265" s="21">
        <v>6506</v>
      </c>
      <c r="AB265" s="21">
        <v>84637</v>
      </c>
      <c r="AC265" s="21">
        <v>6151</v>
      </c>
      <c r="AD265" s="21">
        <v>15916</v>
      </c>
      <c r="AE265" s="21">
        <v>-173</v>
      </c>
      <c r="AF265" s="21">
        <v>23086</v>
      </c>
      <c r="AG265" s="21">
        <v>1050</v>
      </c>
      <c r="AH265" s="21">
        <v>48511</v>
      </c>
      <c r="AI265" s="21">
        <v>163</v>
      </c>
      <c r="AJ265" s="21">
        <v>66257</v>
      </c>
      <c r="AK265" s="21">
        <v>-148</v>
      </c>
      <c r="AL265" s="21">
        <v>16185</v>
      </c>
      <c r="AM265" s="21">
        <v>-5</v>
      </c>
      <c r="AN265" s="21">
        <v>44807</v>
      </c>
      <c r="AO265" s="21">
        <v>110</v>
      </c>
    </row>
    <row r="266" spans="1:41">
      <c r="A266" s="20">
        <v>45019.5998849537</v>
      </c>
      <c r="B266" s="21">
        <v>-43</v>
      </c>
      <c r="C266" s="21">
        <v>10509</v>
      </c>
      <c r="D266" s="21">
        <v>-253</v>
      </c>
      <c r="E266" s="21">
        <v>19592</v>
      </c>
      <c r="F266" s="21">
        <v>-214</v>
      </c>
      <c r="G266" s="21">
        <v>14692</v>
      </c>
      <c r="H266" s="21">
        <v>-3207</v>
      </c>
      <c r="I266" s="21">
        <v>15854</v>
      </c>
      <c r="J266" s="21">
        <v>-1203</v>
      </c>
      <c r="K266" s="21">
        <v>6995</v>
      </c>
      <c r="L266" s="21">
        <v>-3206</v>
      </c>
      <c r="M266" s="21">
        <v>26044</v>
      </c>
      <c r="N266" s="21">
        <v>-922</v>
      </c>
      <c r="O266" s="21">
        <v>8558</v>
      </c>
      <c r="P266" s="21">
        <v>5666</v>
      </c>
      <c r="Q266" s="21">
        <v>17430</v>
      </c>
      <c r="R266" s="21">
        <v>5474</v>
      </c>
      <c r="S266" s="21">
        <v>-1985</v>
      </c>
      <c r="T266" s="21">
        <v>35646</v>
      </c>
      <c r="U266" s="21">
        <v>19887</v>
      </c>
      <c r="V266" s="21">
        <v>57727</v>
      </c>
      <c r="W266" s="21">
        <v>44343</v>
      </c>
      <c r="X266" s="21">
        <v>139354</v>
      </c>
      <c r="Y266" s="21">
        <v>68653</v>
      </c>
      <c r="Z266" s="21">
        <v>64851</v>
      </c>
      <c r="AA266" s="21">
        <v>6732</v>
      </c>
      <c r="AB266" s="21">
        <v>84738</v>
      </c>
      <c r="AC266" s="21">
        <v>6158</v>
      </c>
      <c r="AD266" s="21">
        <v>15748</v>
      </c>
      <c r="AE266" s="21">
        <v>-173</v>
      </c>
      <c r="AF266" s="21">
        <v>23255</v>
      </c>
      <c r="AG266" s="21">
        <v>1081</v>
      </c>
      <c r="AH266" s="21">
        <v>48360</v>
      </c>
      <c r="AI266" s="21">
        <v>163</v>
      </c>
      <c r="AJ266" s="21">
        <v>66275</v>
      </c>
      <c r="AK266" s="21">
        <v>-148</v>
      </c>
      <c r="AL266" s="21">
        <v>16590</v>
      </c>
      <c r="AM266" s="21">
        <v>-3</v>
      </c>
      <c r="AN266" s="21">
        <v>44850</v>
      </c>
      <c r="AO266" s="21">
        <v>109</v>
      </c>
    </row>
    <row r="267" spans="1:41">
      <c r="A267" s="20">
        <v>45019.6006263889</v>
      </c>
      <c r="B267" s="21">
        <v>-43</v>
      </c>
      <c r="C267" s="21">
        <v>10509</v>
      </c>
      <c r="D267" s="21">
        <v>-253</v>
      </c>
      <c r="E267" s="21">
        <v>19592</v>
      </c>
      <c r="F267" s="21">
        <v>-214</v>
      </c>
      <c r="G267" s="21">
        <v>14692</v>
      </c>
      <c r="H267" s="21">
        <v>-3207</v>
      </c>
      <c r="I267" s="21">
        <v>15854</v>
      </c>
      <c r="J267" s="21">
        <v>-1203</v>
      </c>
      <c r="K267" s="21">
        <v>6995</v>
      </c>
      <c r="L267" s="21">
        <v>-3206</v>
      </c>
      <c r="M267" s="21">
        <v>26044</v>
      </c>
      <c r="N267" s="21">
        <v>-922</v>
      </c>
      <c r="O267" s="21">
        <v>8558</v>
      </c>
      <c r="P267" s="21">
        <v>5666</v>
      </c>
      <c r="Q267" s="21">
        <v>17430</v>
      </c>
      <c r="R267" s="21">
        <v>5474</v>
      </c>
      <c r="S267" s="21">
        <v>-1985</v>
      </c>
      <c r="T267" s="21">
        <v>35646</v>
      </c>
      <c r="U267" s="21">
        <v>19887</v>
      </c>
      <c r="V267" s="21">
        <v>57727</v>
      </c>
      <c r="W267" s="21">
        <v>44343</v>
      </c>
      <c r="X267" s="21">
        <v>139354</v>
      </c>
      <c r="Y267" s="21">
        <v>68653</v>
      </c>
      <c r="Z267" s="21">
        <v>64851</v>
      </c>
      <c r="AA267" s="21">
        <v>6732</v>
      </c>
      <c r="AB267" s="21">
        <v>84738</v>
      </c>
      <c r="AC267" s="21">
        <v>6158</v>
      </c>
      <c r="AD267" s="21">
        <v>15748</v>
      </c>
      <c r="AE267" s="21">
        <v>-173</v>
      </c>
      <c r="AF267" s="21">
        <v>23255</v>
      </c>
      <c r="AG267" s="21">
        <v>1081</v>
      </c>
      <c r="AH267" s="21">
        <v>48360</v>
      </c>
      <c r="AI267" s="21">
        <v>163</v>
      </c>
      <c r="AJ267" s="21">
        <v>66275</v>
      </c>
      <c r="AK267" s="21">
        <v>-148</v>
      </c>
      <c r="AL267" s="21">
        <v>16590</v>
      </c>
      <c r="AM267" s="21">
        <v>-3</v>
      </c>
      <c r="AN267" s="21">
        <v>44850</v>
      </c>
      <c r="AO267" s="21">
        <v>109</v>
      </c>
    </row>
    <row r="268" spans="1:41">
      <c r="A268" s="20">
        <v>45019.60136875</v>
      </c>
      <c r="B268" s="21">
        <v>-44</v>
      </c>
      <c r="C268" s="21">
        <v>10509</v>
      </c>
      <c r="D268" s="21">
        <v>-253</v>
      </c>
      <c r="E268" s="21">
        <v>19592</v>
      </c>
      <c r="F268" s="21">
        <v>-216</v>
      </c>
      <c r="G268" s="21">
        <v>14692</v>
      </c>
      <c r="H268" s="21">
        <v>-3207</v>
      </c>
      <c r="I268" s="21">
        <v>15854</v>
      </c>
      <c r="J268" s="21">
        <v>-1201</v>
      </c>
      <c r="K268" s="21">
        <v>6995</v>
      </c>
      <c r="L268" s="21">
        <v>-3206</v>
      </c>
      <c r="M268" s="21">
        <v>26044</v>
      </c>
      <c r="N268" s="21">
        <v>-922</v>
      </c>
      <c r="O268" s="21">
        <v>8558</v>
      </c>
      <c r="P268" s="21">
        <v>5666</v>
      </c>
      <c r="Q268" s="21">
        <v>17430</v>
      </c>
      <c r="R268" s="21">
        <v>5474</v>
      </c>
      <c r="S268" s="21">
        <v>-1985</v>
      </c>
      <c r="T268" s="21">
        <v>35646</v>
      </c>
      <c r="U268" s="21">
        <v>19887</v>
      </c>
      <c r="V268" s="21">
        <v>57727</v>
      </c>
      <c r="W268" s="21">
        <v>44343</v>
      </c>
      <c r="X268" s="21">
        <v>139354</v>
      </c>
      <c r="Y268" s="21">
        <v>68653</v>
      </c>
      <c r="Z268" s="21">
        <v>64851</v>
      </c>
      <c r="AA268" s="21">
        <v>6732</v>
      </c>
      <c r="AB268" s="21">
        <v>84738</v>
      </c>
      <c r="AC268" s="21">
        <v>6158</v>
      </c>
      <c r="AD268" s="21">
        <v>15748</v>
      </c>
      <c r="AE268" s="21">
        <v>-64</v>
      </c>
      <c r="AF268" s="21">
        <v>23255</v>
      </c>
      <c r="AG268" s="21">
        <v>1081</v>
      </c>
      <c r="AH268" s="21">
        <v>48360</v>
      </c>
      <c r="AI268" s="21">
        <v>179</v>
      </c>
      <c r="AJ268" s="21">
        <v>66275</v>
      </c>
      <c r="AK268" s="21">
        <v>-142</v>
      </c>
      <c r="AL268" s="21">
        <v>16590</v>
      </c>
      <c r="AM268" s="21">
        <v>-4</v>
      </c>
      <c r="AN268" s="21">
        <v>44850</v>
      </c>
      <c r="AO268" s="21">
        <v>109</v>
      </c>
    </row>
    <row r="269" spans="1:41">
      <c r="A269" s="20">
        <v>45019.6019849537</v>
      </c>
      <c r="B269" s="21">
        <v>-44</v>
      </c>
      <c r="C269" s="21">
        <v>11273</v>
      </c>
      <c r="D269" s="21">
        <v>-278</v>
      </c>
      <c r="E269" s="21">
        <v>19395</v>
      </c>
      <c r="F269" s="21">
        <v>-223</v>
      </c>
      <c r="G269" s="21">
        <v>13358</v>
      </c>
      <c r="H269" s="21">
        <v>-3227</v>
      </c>
      <c r="I269" s="21">
        <v>15062</v>
      </c>
      <c r="J269" s="21">
        <v>-1209</v>
      </c>
      <c r="K269" s="21">
        <v>5543</v>
      </c>
      <c r="L269" s="21">
        <v>-3523</v>
      </c>
      <c r="M269" s="21">
        <v>25584</v>
      </c>
      <c r="N269" s="21">
        <v>-935</v>
      </c>
      <c r="O269" s="21">
        <v>10077</v>
      </c>
      <c r="P269" s="21">
        <v>4854</v>
      </c>
      <c r="Q269" s="21">
        <v>15326</v>
      </c>
      <c r="R269" s="21">
        <v>4461</v>
      </c>
      <c r="S269" s="21">
        <v>-2394</v>
      </c>
      <c r="T269" s="21">
        <v>34186</v>
      </c>
      <c r="U269" s="21">
        <v>20272</v>
      </c>
      <c r="V269" s="21">
        <v>56469</v>
      </c>
      <c r="W269" s="21">
        <v>43936</v>
      </c>
      <c r="X269" s="21">
        <v>138341</v>
      </c>
      <c r="Y269" s="21">
        <v>68629</v>
      </c>
      <c r="Z269" s="21">
        <v>64545</v>
      </c>
      <c r="AA269" s="21">
        <v>6682</v>
      </c>
      <c r="AB269" s="21">
        <v>84284</v>
      </c>
      <c r="AC269" s="21">
        <v>6197</v>
      </c>
      <c r="AD269" s="21">
        <v>15600</v>
      </c>
      <c r="AE269" s="21">
        <v>-46</v>
      </c>
      <c r="AF269" s="21">
        <v>23836</v>
      </c>
      <c r="AG269" s="21">
        <v>1087</v>
      </c>
      <c r="AH269" s="21">
        <v>48133</v>
      </c>
      <c r="AI269" s="21">
        <v>186</v>
      </c>
      <c r="AJ269" s="21">
        <v>65547</v>
      </c>
      <c r="AK269" s="21">
        <v>-95</v>
      </c>
      <c r="AL269" s="21">
        <v>16258</v>
      </c>
      <c r="AM269" s="21">
        <v>-4</v>
      </c>
      <c r="AN269" s="21">
        <v>45162</v>
      </c>
      <c r="AO269" s="21">
        <v>106</v>
      </c>
    </row>
    <row r="270" spans="1:41">
      <c r="A270" s="20">
        <v>45019.6027390046</v>
      </c>
      <c r="B270" s="21">
        <v>-44</v>
      </c>
      <c r="C270" s="21">
        <v>11273</v>
      </c>
      <c r="D270" s="21">
        <v>-278</v>
      </c>
      <c r="E270" s="21">
        <v>19395</v>
      </c>
      <c r="F270" s="21">
        <v>-223</v>
      </c>
      <c r="G270" s="21">
        <v>13358</v>
      </c>
      <c r="H270" s="21">
        <v>-3227</v>
      </c>
      <c r="I270" s="21">
        <v>15062</v>
      </c>
      <c r="J270" s="21">
        <v>-1209</v>
      </c>
      <c r="K270" s="21">
        <v>5543</v>
      </c>
      <c r="L270" s="21">
        <v>-3523</v>
      </c>
      <c r="M270" s="21">
        <v>25584</v>
      </c>
      <c r="N270" s="21">
        <v>-935</v>
      </c>
      <c r="O270" s="21">
        <v>10077</v>
      </c>
      <c r="P270" s="21">
        <v>4854</v>
      </c>
      <c r="Q270" s="21">
        <v>15326</v>
      </c>
      <c r="R270" s="21">
        <v>4461</v>
      </c>
      <c r="S270" s="21">
        <v>-2394</v>
      </c>
      <c r="T270" s="21">
        <v>34186</v>
      </c>
      <c r="U270" s="21">
        <v>20272</v>
      </c>
      <c r="V270" s="21">
        <v>56469</v>
      </c>
      <c r="W270" s="21">
        <v>43936</v>
      </c>
      <c r="X270" s="21">
        <v>138341</v>
      </c>
      <c r="Y270" s="21">
        <v>68629</v>
      </c>
      <c r="Z270" s="21">
        <v>64545</v>
      </c>
      <c r="AA270" s="21">
        <v>6682</v>
      </c>
      <c r="AB270" s="21">
        <v>84284</v>
      </c>
      <c r="AC270" s="21">
        <v>6197</v>
      </c>
      <c r="AD270" s="21">
        <v>15600</v>
      </c>
      <c r="AE270" s="21">
        <v>-46</v>
      </c>
      <c r="AF270" s="21">
        <v>23836</v>
      </c>
      <c r="AG270" s="21">
        <v>1087</v>
      </c>
      <c r="AH270" s="21">
        <v>48133</v>
      </c>
      <c r="AI270" s="21">
        <v>186</v>
      </c>
      <c r="AJ270" s="21">
        <v>65547</v>
      </c>
      <c r="AK270" s="21">
        <v>-95</v>
      </c>
      <c r="AL270" s="21">
        <v>16258</v>
      </c>
      <c r="AM270" s="21">
        <v>-4</v>
      </c>
      <c r="AN270" s="21">
        <v>45162</v>
      </c>
      <c r="AO270" s="21">
        <v>106</v>
      </c>
    </row>
    <row r="271" spans="1:41">
      <c r="A271" s="20">
        <v>45019.6033890046</v>
      </c>
      <c r="B271" s="21">
        <v>-44</v>
      </c>
      <c r="C271" s="21">
        <v>11273</v>
      </c>
      <c r="D271" s="21">
        <v>-278</v>
      </c>
      <c r="E271" s="21">
        <v>19395</v>
      </c>
      <c r="F271" s="21">
        <v>-223</v>
      </c>
      <c r="G271" s="21">
        <v>13358</v>
      </c>
      <c r="H271" s="21">
        <v>-3227</v>
      </c>
      <c r="I271" s="21">
        <v>15062</v>
      </c>
      <c r="J271" s="21">
        <v>-1209</v>
      </c>
      <c r="K271" s="21">
        <v>5543</v>
      </c>
      <c r="L271" s="21">
        <v>-3523</v>
      </c>
      <c r="M271" s="21">
        <v>25584</v>
      </c>
      <c r="N271" s="21">
        <v>-935</v>
      </c>
      <c r="O271" s="21">
        <v>10077</v>
      </c>
      <c r="P271" s="21">
        <v>4854</v>
      </c>
      <c r="Q271" s="21">
        <v>15326</v>
      </c>
      <c r="R271" s="21">
        <v>4461</v>
      </c>
      <c r="S271" s="21">
        <v>-2394</v>
      </c>
      <c r="T271" s="21">
        <v>34186</v>
      </c>
      <c r="U271" s="21">
        <v>20272</v>
      </c>
      <c r="V271" s="21">
        <v>56469</v>
      </c>
      <c r="W271" s="21">
        <v>43936</v>
      </c>
      <c r="X271" s="21">
        <v>138341</v>
      </c>
      <c r="Y271" s="21">
        <v>68629</v>
      </c>
      <c r="Z271" s="21">
        <v>64545</v>
      </c>
      <c r="AA271" s="21">
        <v>6682</v>
      </c>
      <c r="AB271" s="21">
        <v>84284</v>
      </c>
      <c r="AC271" s="21">
        <v>6197</v>
      </c>
      <c r="AD271" s="21">
        <v>15600</v>
      </c>
      <c r="AE271" s="21">
        <v>-46</v>
      </c>
      <c r="AF271" s="21">
        <v>23836</v>
      </c>
      <c r="AG271" s="21">
        <v>1087</v>
      </c>
      <c r="AH271" s="21">
        <v>48133</v>
      </c>
      <c r="AI271" s="21">
        <v>186</v>
      </c>
      <c r="AJ271" s="21">
        <v>65547</v>
      </c>
      <c r="AK271" s="21">
        <v>-95</v>
      </c>
      <c r="AL271" s="21">
        <v>16258</v>
      </c>
      <c r="AM271" s="21">
        <v>-4</v>
      </c>
      <c r="AN271" s="21">
        <v>45162</v>
      </c>
      <c r="AO271" s="21">
        <v>106</v>
      </c>
    </row>
    <row r="272" spans="1:41">
      <c r="A272" s="20">
        <v>45019.6040828704</v>
      </c>
      <c r="B272" s="21">
        <v>-272</v>
      </c>
      <c r="C272" s="21">
        <v>19331</v>
      </c>
      <c r="D272" s="21">
        <v>-223</v>
      </c>
      <c r="E272" s="21">
        <v>13067</v>
      </c>
      <c r="F272" s="21">
        <v>-3265</v>
      </c>
      <c r="G272" s="21">
        <v>15195</v>
      </c>
      <c r="H272" s="21">
        <v>-1208</v>
      </c>
      <c r="I272" s="21">
        <v>6042</v>
      </c>
      <c r="J272" s="21">
        <v>-3568</v>
      </c>
      <c r="K272" s="21">
        <v>25181</v>
      </c>
      <c r="L272" s="21">
        <v>-899</v>
      </c>
      <c r="M272" s="21">
        <v>10416</v>
      </c>
      <c r="N272" s="21">
        <v>4319</v>
      </c>
      <c r="O272" s="21">
        <v>15112</v>
      </c>
      <c r="P272" s="21">
        <v>4413</v>
      </c>
      <c r="Q272" s="21">
        <v>-1472</v>
      </c>
      <c r="R272" s="21">
        <v>33972</v>
      </c>
      <c r="S272" s="21">
        <v>21464</v>
      </c>
      <c r="T272" s="21">
        <v>55822</v>
      </c>
      <c r="U272" s="21">
        <v>44183</v>
      </c>
      <c r="V272" s="21">
        <v>136295</v>
      </c>
      <c r="W272" s="21">
        <v>70130</v>
      </c>
      <c r="X272" s="21">
        <v>63134</v>
      </c>
      <c r="Y272" s="21">
        <v>7279</v>
      </c>
      <c r="Z272" s="21">
        <v>83848</v>
      </c>
      <c r="AA272" s="21">
        <v>6367</v>
      </c>
      <c r="AB272" s="21">
        <v>15500</v>
      </c>
      <c r="AC272" s="21">
        <v>-89</v>
      </c>
      <c r="AD272" s="21">
        <v>23745</v>
      </c>
      <c r="AE272" s="21">
        <v>1077</v>
      </c>
      <c r="AF272" s="21">
        <v>48030</v>
      </c>
      <c r="AG272" s="21">
        <v>186</v>
      </c>
      <c r="AH272" s="21">
        <v>65910</v>
      </c>
      <c r="AI272" s="21">
        <v>-92</v>
      </c>
      <c r="AJ272" s="21">
        <v>17068</v>
      </c>
      <c r="AK272" s="21">
        <v>-4</v>
      </c>
      <c r="AL272" s="21">
        <v>45096</v>
      </c>
      <c r="AM272" s="21">
        <v>106</v>
      </c>
      <c r="AN272" s="21">
        <v>11420</v>
      </c>
      <c r="AO272" s="21">
        <v>145</v>
      </c>
    </row>
    <row r="273" spans="1:41">
      <c r="A273" s="20">
        <v>45019.6048886574</v>
      </c>
      <c r="B273" s="21">
        <v>-45</v>
      </c>
      <c r="C273" s="21">
        <v>13406</v>
      </c>
      <c r="D273" s="21">
        <v>-272</v>
      </c>
      <c r="E273" s="21">
        <v>19331</v>
      </c>
      <c r="F273" s="21">
        <v>-223</v>
      </c>
      <c r="G273" s="21">
        <v>13067</v>
      </c>
      <c r="H273" s="21">
        <v>-3265</v>
      </c>
      <c r="I273" s="21">
        <v>15195</v>
      </c>
      <c r="J273" s="21">
        <v>-1208</v>
      </c>
      <c r="K273" s="21">
        <v>6042</v>
      </c>
      <c r="L273" s="21">
        <v>-3568</v>
      </c>
      <c r="M273" s="21">
        <v>25181</v>
      </c>
      <c r="N273" s="21">
        <v>-899</v>
      </c>
      <c r="O273" s="21">
        <v>10416</v>
      </c>
      <c r="P273" s="21">
        <v>4319</v>
      </c>
      <c r="Q273" s="21">
        <v>15112</v>
      </c>
      <c r="R273" s="21">
        <v>4413</v>
      </c>
      <c r="S273" s="21">
        <v>-1472</v>
      </c>
      <c r="T273" s="21">
        <v>33972</v>
      </c>
      <c r="U273" s="21">
        <v>21464</v>
      </c>
      <c r="V273" s="21">
        <v>55822</v>
      </c>
      <c r="W273" s="21">
        <v>44183</v>
      </c>
      <c r="X273" s="21">
        <v>136295</v>
      </c>
      <c r="Y273" s="21">
        <v>70130</v>
      </c>
      <c r="Z273" s="21">
        <v>63134</v>
      </c>
      <c r="AA273" s="21">
        <v>7279</v>
      </c>
      <c r="AB273" s="21">
        <v>83848</v>
      </c>
      <c r="AC273" s="21">
        <v>6367</v>
      </c>
      <c r="AD273" s="21">
        <v>15500</v>
      </c>
      <c r="AE273" s="21">
        <v>-89</v>
      </c>
      <c r="AF273" s="21">
        <v>23745</v>
      </c>
      <c r="AG273" s="21">
        <v>1077</v>
      </c>
      <c r="AH273" s="21">
        <v>48030</v>
      </c>
      <c r="AI273" s="21">
        <v>189</v>
      </c>
      <c r="AJ273" s="21">
        <v>65910</v>
      </c>
      <c r="AK273" s="21">
        <v>-92</v>
      </c>
      <c r="AL273" s="21">
        <v>17068</v>
      </c>
      <c r="AM273" s="21">
        <v>-4</v>
      </c>
      <c r="AN273" s="21">
        <v>45096</v>
      </c>
      <c r="AO273" s="21">
        <v>97</v>
      </c>
    </row>
    <row r="274" spans="1:41">
      <c r="A274" s="20">
        <v>45019.6055447917</v>
      </c>
      <c r="B274" s="21">
        <v>-45</v>
      </c>
      <c r="C274" s="21">
        <v>13406</v>
      </c>
      <c r="D274" s="21">
        <v>-272</v>
      </c>
      <c r="E274" s="21">
        <v>19331</v>
      </c>
      <c r="F274" s="21">
        <v>-223</v>
      </c>
      <c r="G274" s="21">
        <v>13067</v>
      </c>
      <c r="H274" s="21">
        <v>-3265</v>
      </c>
      <c r="I274" s="21">
        <v>15195</v>
      </c>
      <c r="J274" s="21">
        <v>-1208</v>
      </c>
      <c r="K274" s="21">
        <v>6042</v>
      </c>
      <c r="L274" s="21">
        <v>-3568</v>
      </c>
      <c r="M274" s="21">
        <v>25181</v>
      </c>
      <c r="N274" s="21">
        <v>-899</v>
      </c>
      <c r="O274" s="21">
        <v>10416</v>
      </c>
      <c r="P274" s="21">
        <v>4319</v>
      </c>
      <c r="Q274" s="21">
        <v>15112</v>
      </c>
      <c r="R274" s="21">
        <v>4413</v>
      </c>
      <c r="S274" s="21">
        <v>-1472</v>
      </c>
      <c r="T274" s="21">
        <v>33972</v>
      </c>
      <c r="U274" s="21">
        <v>21464</v>
      </c>
      <c r="V274" s="21">
        <v>55822</v>
      </c>
      <c r="W274" s="21">
        <v>44183</v>
      </c>
      <c r="X274" s="21">
        <v>136295</v>
      </c>
      <c r="Y274" s="21">
        <v>70130</v>
      </c>
      <c r="Z274" s="21">
        <v>63134</v>
      </c>
      <c r="AA274" s="21">
        <v>7279</v>
      </c>
      <c r="AB274" s="21">
        <v>83848</v>
      </c>
      <c r="AC274" s="21">
        <v>6367</v>
      </c>
      <c r="AD274" s="21">
        <v>15500</v>
      </c>
      <c r="AE274" s="21">
        <v>-89</v>
      </c>
      <c r="AF274" s="21">
        <v>23745</v>
      </c>
      <c r="AG274" s="21">
        <v>1077</v>
      </c>
      <c r="AH274" s="21">
        <v>48030</v>
      </c>
      <c r="AI274" s="21">
        <v>189</v>
      </c>
      <c r="AJ274" s="21">
        <v>65910</v>
      </c>
      <c r="AK274" s="21">
        <v>-92</v>
      </c>
      <c r="AL274" s="21">
        <v>17068</v>
      </c>
      <c r="AM274" s="21">
        <v>-4</v>
      </c>
      <c r="AN274" s="21">
        <v>45096</v>
      </c>
      <c r="AO274" s="21">
        <v>97</v>
      </c>
    </row>
    <row r="275" spans="1:41">
      <c r="A275" s="20">
        <v>45019.60620625</v>
      </c>
      <c r="B275" s="21">
        <v>-45</v>
      </c>
      <c r="C275" s="21">
        <v>13406</v>
      </c>
      <c r="D275" s="21">
        <v>-272</v>
      </c>
      <c r="E275" s="21">
        <v>19331</v>
      </c>
      <c r="F275" s="21">
        <v>-223</v>
      </c>
      <c r="G275" s="21">
        <v>13067</v>
      </c>
      <c r="H275" s="21">
        <v>-3265</v>
      </c>
      <c r="I275" s="21">
        <v>15195</v>
      </c>
      <c r="J275" s="21">
        <v>-1208</v>
      </c>
      <c r="K275" s="21">
        <v>6042</v>
      </c>
      <c r="L275" s="21">
        <v>-3568</v>
      </c>
      <c r="M275" s="21">
        <v>25181</v>
      </c>
      <c r="N275" s="21">
        <v>-899</v>
      </c>
      <c r="O275" s="21">
        <v>10416</v>
      </c>
      <c r="P275" s="21">
        <v>4319</v>
      </c>
      <c r="Q275" s="21">
        <v>15112</v>
      </c>
      <c r="R275" s="21">
        <v>4413</v>
      </c>
      <c r="S275" s="21">
        <v>-1472</v>
      </c>
      <c r="T275" s="21">
        <v>33972</v>
      </c>
      <c r="U275" s="21">
        <v>21464</v>
      </c>
      <c r="V275" s="21">
        <v>55822</v>
      </c>
      <c r="W275" s="21">
        <v>44183</v>
      </c>
      <c r="X275" s="21">
        <v>136295</v>
      </c>
      <c r="Y275" s="21">
        <v>70130</v>
      </c>
      <c r="Z275" s="21">
        <v>63134</v>
      </c>
      <c r="AA275" s="21">
        <v>7279</v>
      </c>
      <c r="AB275" s="21">
        <v>83848</v>
      </c>
      <c r="AC275" s="21">
        <v>6367</v>
      </c>
      <c r="AD275" s="21">
        <v>15500</v>
      </c>
      <c r="AE275" s="21">
        <v>-89</v>
      </c>
      <c r="AF275" s="21">
        <v>23745</v>
      </c>
      <c r="AG275" s="21">
        <v>1077</v>
      </c>
      <c r="AH275" s="21">
        <v>48030</v>
      </c>
      <c r="AI275" s="21">
        <v>189</v>
      </c>
      <c r="AJ275" s="21">
        <v>65910</v>
      </c>
      <c r="AK275" s="21">
        <v>-92</v>
      </c>
      <c r="AL275" s="21">
        <v>17068</v>
      </c>
      <c r="AM275" s="21">
        <v>-4</v>
      </c>
      <c r="AN275" s="21">
        <v>45096</v>
      </c>
      <c r="AO275" s="21">
        <v>97</v>
      </c>
    </row>
    <row r="276" spans="1:41">
      <c r="A276" s="20">
        <v>45019.6070108796</v>
      </c>
      <c r="B276" s="21">
        <v>-45</v>
      </c>
      <c r="C276" s="21">
        <v>13279</v>
      </c>
      <c r="D276" s="21">
        <v>-278</v>
      </c>
      <c r="E276" s="21">
        <v>18727</v>
      </c>
      <c r="F276" s="21">
        <v>-225</v>
      </c>
      <c r="G276" s="21">
        <v>12756</v>
      </c>
      <c r="H276" s="21">
        <v>-3223</v>
      </c>
      <c r="I276" s="21">
        <v>15236</v>
      </c>
      <c r="J276" s="21">
        <v>-1204</v>
      </c>
      <c r="K276" s="21">
        <v>6698</v>
      </c>
      <c r="L276" s="21">
        <v>-3584</v>
      </c>
      <c r="M276" s="21">
        <v>25575</v>
      </c>
      <c r="N276" s="21">
        <v>-880</v>
      </c>
      <c r="O276" s="21">
        <v>10288</v>
      </c>
      <c r="P276" s="21">
        <v>4657</v>
      </c>
      <c r="Q276" s="21">
        <v>15365</v>
      </c>
      <c r="R276" s="21">
        <v>4396</v>
      </c>
      <c r="S276" s="21">
        <v>-1023</v>
      </c>
      <c r="T276" s="21">
        <v>33593</v>
      </c>
      <c r="U276" s="21">
        <v>21540</v>
      </c>
      <c r="V276" s="21">
        <v>55514</v>
      </c>
      <c r="W276" s="21">
        <v>44538</v>
      </c>
      <c r="X276" s="21">
        <v>136040</v>
      </c>
      <c r="Y276" s="21">
        <v>70490</v>
      </c>
      <c r="Z276" s="21">
        <v>63348</v>
      </c>
      <c r="AA276" s="21">
        <v>6999</v>
      </c>
      <c r="AB276" s="21">
        <v>84199</v>
      </c>
      <c r="AC276" s="21">
        <v>6477</v>
      </c>
      <c r="AD276" s="21">
        <v>15470</v>
      </c>
      <c r="AE276" s="21">
        <v>-66</v>
      </c>
      <c r="AF276" s="21">
        <v>23831</v>
      </c>
      <c r="AG276" s="21">
        <v>1044</v>
      </c>
      <c r="AH276" s="21">
        <v>47726</v>
      </c>
      <c r="AI276" s="21">
        <v>188</v>
      </c>
      <c r="AJ276" s="21">
        <v>66035</v>
      </c>
      <c r="AK276" s="21">
        <v>-83</v>
      </c>
      <c r="AL276" s="21">
        <v>15349</v>
      </c>
      <c r="AM276" s="21">
        <v>-5</v>
      </c>
      <c r="AN276" s="21">
        <v>45213</v>
      </c>
      <c r="AO276" s="21">
        <v>96</v>
      </c>
    </row>
    <row r="277" spans="1:41">
      <c r="A277" s="20">
        <v>45019.6076670139</v>
      </c>
      <c r="B277" s="21">
        <v>-45</v>
      </c>
      <c r="C277" s="21">
        <v>13279</v>
      </c>
      <c r="D277" s="21">
        <v>-278</v>
      </c>
      <c r="E277" s="21">
        <v>18727</v>
      </c>
      <c r="F277" s="21">
        <v>-225</v>
      </c>
      <c r="G277" s="21">
        <v>12756</v>
      </c>
      <c r="H277" s="21">
        <v>-3223</v>
      </c>
      <c r="I277" s="21">
        <v>15236</v>
      </c>
      <c r="J277" s="21">
        <v>-1204</v>
      </c>
      <c r="K277" s="21">
        <v>6698</v>
      </c>
      <c r="L277" s="21">
        <v>-3584</v>
      </c>
      <c r="M277" s="21">
        <v>25575</v>
      </c>
      <c r="N277" s="21">
        <v>-880</v>
      </c>
      <c r="O277" s="21">
        <v>10288</v>
      </c>
      <c r="P277" s="21">
        <v>4657</v>
      </c>
      <c r="Q277" s="21">
        <v>15365</v>
      </c>
      <c r="R277" s="21">
        <v>4396</v>
      </c>
      <c r="S277" s="21">
        <v>-1023</v>
      </c>
      <c r="T277" s="21">
        <v>33593</v>
      </c>
      <c r="U277" s="21">
        <v>21540</v>
      </c>
      <c r="V277" s="21">
        <v>55514</v>
      </c>
      <c r="W277" s="21">
        <v>44538</v>
      </c>
      <c r="X277" s="21">
        <v>136040</v>
      </c>
      <c r="Y277" s="21">
        <v>70490</v>
      </c>
      <c r="Z277" s="21">
        <v>63348</v>
      </c>
      <c r="AA277" s="21">
        <v>6999</v>
      </c>
      <c r="AB277" s="21">
        <v>84199</v>
      </c>
      <c r="AC277" s="21">
        <v>6477</v>
      </c>
      <c r="AD277" s="21">
        <v>15470</v>
      </c>
      <c r="AE277" s="21">
        <v>-66</v>
      </c>
      <c r="AF277" s="21">
        <v>23831</v>
      </c>
      <c r="AG277" s="21">
        <v>1044</v>
      </c>
      <c r="AH277" s="21">
        <v>47726</v>
      </c>
      <c r="AI277" s="21">
        <v>188</v>
      </c>
      <c r="AJ277" s="21">
        <v>66035</v>
      </c>
      <c r="AK277" s="21">
        <v>-83</v>
      </c>
      <c r="AL277" s="21">
        <v>15349</v>
      </c>
      <c r="AM277" s="21">
        <v>-5</v>
      </c>
      <c r="AN277" s="21">
        <v>45213</v>
      </c>
      <c r="AO277" s="21">
        <v>96</v>
      </c>
    </row>
    <row r="278" spans="1:41">
      <c r="A278" s="20">
        <v>45019.6083280093</v>
      </c>
      <c r="B278" s="21">
        <v>-271</v>
      </c>
      <c r="C278" s="21">
        <v>18744</v>
      </c>
      <c r="D278" s="21">
        <v>-225</v>
      </c>
      <c r="E278" s="21">
        <v>12451</v>
      </c>
      <c r="F278" s="21">
        <v>-3442</v>
      </c>
      <c r="G278" s="21">
        <v>13306</v>
      </c>
      <c r="H278" s="21">
        <v>-1232</v>
      </c>
      <c r="I278" s="21">
        <v>5597</v>
      </c>
      <c r="J278" s="21">
        <v>-3797</v>
      </c>
      <c r="K278" s="21">
        <v>26819</v>
      </c>
      <c r="L278" s="21">
        <v>-946</v>
      </c>
      <c r="M278" s="21">
        <v>10465</v>
      </c>
      <c r="N278" s="21">
        <v>3987</v>
      </c>
      <c r="O278" s="21">
        <v>15977</v>
      </c>
      <c r="P278" s="21">
        <v>3816</v>
      </c>
      <c r="Q278" s="21">
        <v>-1402</v>
      </c>
      <c r="R278" s="21">
        <v>31317</v>
      </c>
      <c r="S278" s="21">
        <v>22284</v>
      </c>
      <c r="T278" s="21">
        <v>52240</v>
      </c>
      <c r="U278" s="21">
        <v>44664</v>
      </c>
      <c r="V278" s="21">
        <v>132062</v>
      </c>
      <c r="W278" s="21">
        <v>69918</v>
      </c>
      <c r="X278" s="21">
        <v>61744</v>
      </c>
      <c r="Y278" s="21">
        <v>7176</v>
      </c>
      <c r="Z278" s="21">
        <v>81953</v>
      </c>
      <c r="AA278" s="21">
        <v>6386</v>
      </c>
      <c r="AB278" s="21">
        <v>15429</v>
      </c>
      <c r="AC278" s="21">
        <v>151</v>
      </c>
      <c r="AD278" s="21">
        <v>24531</v>
      </c>
      <c r="AE278" s="21">
        <v>1225</v>
      </c>
      <c r="AF278" s="21">
        <v>48454</v>
      </c>
      <c r="AG278" s="21">
        <v>177</v>
      </c>
      <c r="AH278" s="21">
        <v>65652</v>
      </c>
      <c r="AI278" s="21">
        <v>-79</v>
      </c>
      <c r="AJ278" s="21">
        <v>15129</v>
      </c>
      <c r="AK278" s="21">
        <v>-5</v>
      </c>
      <c r="AL278" s="21">
        <v>44404</v>
      </c>
      <c r="AM278" s="21">
        <v>97</v>
      </c>
      <c r="AN278" s="21">
        <v>10593</v>
      </c>
      <c r="AO278" s="21">
        <v>144</v>
      </c>
    </row>
    <row r="279" spans="1:41">
      <c r="A279" s="20">
        <v>45019.6091385417</v>
      </c>
      <c r="B279" s="21">
        <v>-271</v>
      </c>
      <c r="C279" s="21">
        <v>18744</v>
      </c>
      <c r="D279" s="21">
        <v>-225</v>
      </c>
      <c r="E279" s="21">
        <v>12451</v>
      </c>
      <c r="F279" s="21">
        <v>-3442</v>
      </c>
      <c r="G279" s="21">
        <v>13306</v>
      </c>
      <c r="H279" s="21">
        <v>-1232</v>
      </c>
      <c r="I279" s="21">
        <v>5597</v>
      </c>
      <c r="J279" s="21">
        <v>-3797</v>
      </c>
      <c r="K279" s="21">
        <v>26819</v>
      </c>
      <c r="L279" s="21">
        <v>-946</v>
      </c>
      <c r="M279" s="21">
        <v>10465</v>
      </c>
      <c r="N279" s="21">
        <v>3987</v>
      </c>
      <c r="O279" s="21">
        <v>15977</v>
      </c>
      <c r="P279" s="21">
        <v>3816</v>
      </c>
      <c r="Q279" s="21">
        <v>-1402</v>
      </c>
      <c r="R279" s="21">
        <v>31317</v>
      </c>
      <c r="S279" s="21">
        <v>22284</v>
      </c>
      <c r="T279" s="21">
        <v>52240</v>
      </c>
      <c r="U279" s="21">
        <v>44664</v>
      </c>
      <c r="V279" s="21">
        <v>132062</v>
      </c>
      <c r="W279" s="21">
        <v>69918</v>
      </c>
      <c r="X279" s="21">
        <v>61744</v>
      </c>
      <c r="Y279" s="21">
        <v>7176</v>
      </c>
      <c r="Z279" s="21">
        <v>81953</v>
      </c>
      <c r="AA279" s="21">
        <v>6386</v>
      </c>
      <c r="AB279" s="21">
        <v>15429</v>
      </c>
      <c r="AC279" s="21">
        <v>151</v>
      </c>
      <c r="AD279" s="21">
        <v>24531</v>
      </c>
      <c r="AE279" s="21">
        <v>1225</v>
      </c>
      <c r="AF279" s="21">
        <v>48454</v>
      </c>
      <c r="AG279" s="21">
        <v>177</v>
      </c>
      <c r="AH279" s="21">
        <v>65652</v>
      </c>
      <c r="AI279" s="21">
        <v>-79</v>
      </c>
      <c r="AJ279" s="21">
        <v>15129</v>
      </c>
      <c r="AK279" s="21">
        <v>-5</v>
      </c>
      <c r="AL279" s="21">
        <v>44404</v>
      </c>
      <c r="AM279" s="21">
        <v>97</v>
      </c>
      <c r="AN279" s="21">
        <v>10593</v>
      </c>
      <c r="AO279" s="21">
        <v>144</v>
      </c>
    </row>
    <row r="280" spans="1:41">
      <c r="A280" s="20">
        <v>45019.6098045139</v>
      </c>
      <c r="B280" s="21">
        <v>-271</v>
      </c>
      <c r="C280" s="21">
        <v>18744</v>
      </c>
      <c r="D280" s="21">
        <v>-225</v>
      </c>
      <c r="E280" s="21">
        <v>12451</v>
      </c>
      <c r="F280" s="21">
        <v>-3442</v>
      </c>
      <c r="G280" s="21">
        <v>13306</v>
      </c>
      <c r="H280" s="21">
        <v>-1232</v>
      </c>
      <c r="I280" s="21">
        <v>5597</v>
      </c>
      <c r="J280" s="21">
        <v>-3797</v>
      </c>
      <c r="K280" s="21">
        <v>26819</v>
      </c>
      <c r="L280" s="21">
        <v>-946</v>
      </c>
      <c r="M280" s="21">
        <v>10465</v>
      </c>
      <c r="N280" s="21">
        <v>3987</v>
      </c>
      <c r="O280" s="21">
        <v>15977</v>
      </c>
      <c r="P280" s="21">
        <v>3816</v>
      </c>
      <c r="Q280" s="21">
        <v>-1402</v>
      </c>
      <c r="R280" s="21">
        <v>31317</v>
      </c>
      <c r="S280" s="21">
        <v>22284</v>
      </c>
      <c r="T280" s="21">
        <v>52240</v>
      </c>
      <c r="U280" s="21">
        <v>44664</v>
      </c>
      <c r="V280" s="21">
        <v>132062</v>
      </c>
      <c r="W280" s="21">
        <v>69918</v>
      </c>
      <c r="X280" s="21">
        <v>61744</v>
      </c>
      <c r="Y280" s="21">
        <v>7176</v>
      </c>
      <c r="Z280" s="21">
        <v>81953</v>
      </c>
      <c r="AA280" s="21">
        <v>6386</v>
      </c>
      <c r="AB280" s="21">
        <v>15429</v>
      </c>
      <c r="AC280" s="21">
        <v>151</v>
      </c>
      <c r="AD280" s="21">
        <v>24531</v>
      </c>
      <c r="AE280" s="21">
        <v>1225</v>
      </c>
      <c r="AF280" s="21">
        <v>48454</v>
      </c>
      <c r="AG280" s="21">
        <v>177</v>
      </c>
      <c r="AH280" s="21">
        <v>65652</v>
      </c>
      <c r="AI280" s="21">
        <v>-79</v>
      </c>
      <c r="AJ280" s="21">
        <v>15129</v>
      </c>
      <c r="AK280" s="21">
        <v>-5</v>
      </c>
      <c r="AL280" s="21">
        <v>44404</v>
      </c>
      <c r="AM280" s="21">
        <v>97</v>
      </c>
      <c r="AN280" s="21">
        <v>10593</v>
      </c>
      <c r="AO280" s="21">
        <v>144</v>
      </c>
    </row>
    <row r="281" spans="1:41">
      <c r="A281" s="20">
        <v>45019.6114262731</v>
      </c>
      <c r="B281" s="21">
        <v>-241</v>
      </c>
      <c r="C281" s="21">
        <v>18335</v>
      </c>
      <c r="D281" s="21">
        <v>-225</v>
      </c>
      <c r="E281" s="21">
        <v>11393</v>
      </c>
      <c r="F281" s="21">
        <v>-3672</v>
      </c>
      <c r="G281" s="21">
        <v>12442</v>
      </c>
      <c r="H281" s="21">
        <v>-1248</v>
      </c>
      <c r="I281" s="21">
        <v>3490</v>
      </c>
      <c r="J281" s="21">
        <v>-3814</v>
      </c>
      <c r="K281" s="21">
        <v>28201</v>
      </c>
      <c r="L281" s="21">
        <v>-951</v>
      </c>
      <c r="M281" s="21">
        <v>10507</v>
      </c>
      <c r="N281" s="21">
        <v>3919</v>
      </c>
      <c r="O281" s="21">
        <v>14710</v>
      </c>
      <c r="P281" s="21">
        <v>3377</v>
      </c>
      <c r="Q281" s="21">
        <v>-1544</v>
      </c>
      <c r="R281" s="21">
        <v>29087</v>
      </c>
      <c r="S281" s="21">
        <v>17938</v>
      </c>
      <c r="T281" s="21">
        <v>52124</v>
      </c>
      <c r="U281" s="21">
        <v>56799</v>
      </c>
      <c r="V281" s="21">
        <v>130416</v>
      </c>
      <c r="W281" s="21">
        <v>69775</v>
      </c>
      <c r="X281" s="21">
        <v>61521</v>
      </c>
      <c r="Y281" s="21">
        <v>7462</v>
      </c>
      <c r="Z281" s="21">
        <v>80468</v>
      </c>
      <c r="AA281" s="21">
        <v>6427</v>
      </c>
      <c r="AB281" s="21">
        <v>16780</v>
      </c>
      <c r="AC281" s="21">
        <v>41</v>
      </c>
      <c r="AD281" s="21">
        <v>24481</v>
      </c>
      <c r="AE281" s="21">
        <v>1396</v>
      </c>
      <c r="AF281" s="21">
        <v>48175</v>
      </c>
      <c r="AG281" s="21">
        <v>188</v>
      </c>
      <c r="AH281" s="21">
        <v>65129</v>
      </c>
      <c r="AI281" s="21">
        <v>-72</v>
      </c>
      <c r="AJ281" s="21">
        <v>15209</v>
      </c>
      <c r="AK281" s="21">
        <v>-6</v>
      </c>
      <c r="AL281" s="21">
        <v>44958</v>
      </c>
      <c r="AM281" s="21">
        <v>96</v>
      </c>
      <c r="AN281" s="21">
        <v>10695</v>
      </c>
      <c r="AO281" s="21">
        <v>144</v>
      </c>
    </row>
    <row r="282" spans="1:41">
      <c r="A282" s="20">
        <v>45019.61305</v>
      </c>
      <c r="B282" s="21">
        <v>-237</v>
      </c>
      <c r="C282" s="21">
        <v>18308</v>
      </c>
      <c r="D282" s="21">
        <v>-228</v>
      </c>
      <c r="E282" s="21">
        <v>10757</v>
      </c>
      <c r="F282" s="21">
        <v>-3955</v>
      </c>
      <c r="G282" s="21">
        <v>12980</v>
      </c>
      <c r="H282" s="21">
        <v>-1263</v>
      </c>
      <c r="I282" s="21">
        <v>1717</v>
      </c>
      <c r="J282" s="21">
        <v>-3884</v>
      </c>
      <c r="K282" s="21">
        <v>29650</v>
      </c>
      <c r="L282" s="21">
        <v>-949</v>
      </c>
      <c r="M282" s="21">
        <v>10796</v>
      </c>
      <c r="N282" s="21">
        <v>3417</v>
      </c>
      <c r="O282" s="21">
        <v>15992</v>
      </c>
      <c r="P282" s="21">
        <v>3406</v>
      </c>
      <c r="Q282" s="21">
        <v>-1412</v>
      </c>
      <c r="R282" s="21">
        <v>28402</v>
      </c>
      <c r="S282" s="21">
        <v>17604</v>
      </c>
      <c r="T282" s="21">
        <v>51415</v>
      </c>
      <c r="U282" s="21">
        <v>58432</v>
      </c>
      <c r="V282" s="21">
        <v>127796</v>
      </c>
      <c r="W282" s="21">
        <v>70431</v>
      </c>
      <c r="X282" s="21">
        <v>61022</v>
      </c>
      <c r="Y282" s="21">
        <v>7746</v>
      </c>
      <c r="Z282" s="21">
        <v>80927</v>
      </c>
      <c r="AA282" s="21">
        <v>6362</v>
      </c>
      <c r="AB282" s="21">
        <v>18113</v>
      </c>
      <c r="AC282" s="21">
        <v>447</v>
      </c>
      <c r="AD282" s="21">
        <v>24563</v>
      </c>
      <c r="AE282" s="21">
        <v>1463</v>
      </c>
      <c r="AF282" s="21">
        <v>48273</v>
      </c>
      <c r="AG282" s="21">
        <v>200</v>
      </c>
      <c r="AH282" s="21">
        <v>64993</v>
      </c>
      <c r="AI282" s="21">
        <v>-79</v>
      </c>
      <c r="AJ282" s="21">
        <v>15327</v>
      </c>
      <c r="AK282" s="21">
        <v>-6</v>
      </c>
      <c r="AL282" s="21">
        <v>44647</v>
      </c>
      <c r="AM282" s="21">
        <v>95</v>
      </c>
      <c r="AN282" s="21">
        <v>10394</v>
      </c>
      <c r="AO282" s="21">
        <v>143</v>
      </c>
    </row>
    <row r="283" spans="1:41">
      <c r="A283" s="20">
        <v>45019.6146803241</v>
      </c>
      <c r="B283" s="21">
        <v>-235</v>
      </c>
      <c r="C283" s="21">
        <v>18335</v>
      </c>
      <c r="D283" s="21">
        <v>-233</v>
      </c>
      <c r="E283" s="21">
        <v>10198</v>
      </c>
      <c r="F283" s="21">
        <v>-4090</v>
      </c>
      <c r="G283" s="21">
        <v>13756</v>
      </c>
      <c r="H283" s="21">
        <v>-1263</v>
      </c>
      <c r="I283" s="21">
        <v>1673</v>
      </c>
      <c r="J283" s="21">
        <v>-3973</v>
      </c>
      <c r="K283" s="21">
        <v>28854</v>
      </c>
      <c r="L283" s="21">
        <v>-1003</v>
      </c>
      <c r="M283" s="21">
        <v>10863</v>
      </c>
      <c r="N283" s="21">
        <v>3635</v>
      </c>
      <c r="O283" s="21">
        <v>14900</v>
      </c>
      <c r="P283" s="21">
        <v>3052</v>
      </c>
      <c r="Q283" s="21">
        <v>-636</v>
      </c>
      <c r="R283" s="21">
        <v>27296</v>
      </c>
      <c r="S283" s="21">
        <v>18718</v>
      </c>
      <c r="T283" s="21">
        <v>51049</v>
      </c>
      <c r="U283" s="21">
        <v>58404</v>
      </c>
      <c r="V283" s="21">
        <v>125890</v>
      </c>
      <c r="W283" s="21">
        <v>68584</v>
      </c>
      <c r="X283" s="21">
        <v>61753</v>
      </c>
      <c r="Y283" s="21">
        <v>7805</v>
      </c>
      <c r="Z283" s="21">
        <v>79399</v>
      </c>
      <c r="AA283" s="21">
        <v>6154</v>
      </c>
      <c r="AB283" s="21">
        <v>18239</v>
      </c>
      <c r="AC283" s="21">
        <v>218</v>
      </c>
      <c r="AD283" s="21">
        <v>24747</v>
      </c>
      <c r="AE283" s="21">
        <v>1431</v>
      </c>
      <c r="AF283" s="21">
        <v>48094</v>
      </c>
      <c r="AG283" s="21">
        <v>201</v>
      </c>
      <c r="AH283" s="21">
        <v>65405</v>
      </c>
      <c r="AI283" s="21">
        <v>11</v>
      </c>
      <c r="AJ283" s="21">
        <v>15313</v>
      </c>
      <c r="AK283" s="21">
        <v>-7</v>
      </c>
      <c r="AL283" s="21">
        <v>44362</v>
      </c>
      <c r="AM283" s="21">
        <v>94</v>
      </c>
      <c r="AN283" s="21">
        <v>10343</v>
      </c>
      <c r="AO283" s="21">
        <v>143</v>
      </c>
    </row>
    <row r="284" spans="1:41">
      <c r="A284" s="20">
        <v>45019.6163023148</v>
      </c>
      <c r="B284" s="21">
        <v>-235</v>
      </c>
      <c r="C284" s="21">
        <v>18015</v>
      </c>
      <c r="D284" s="21">
        <v>-233</v>
      </c>
      <c r="E284" s="21">
        <v>10198</v>
      </c>
      <c r="F284" s="21">
        <v>-4090</v>
      </c>
      <c r="G284" s="21">
        <v>13756</v>
      </c>
      <c r="H284" s="21">
        <v>-1263</v>
      </c>
      <c r="I284" s="21">
        <v>1673</v>
      </c>
      <c r="J284" s="21">
        <v>-3973</v>
      </c>
      <c r="K284" s="21">
        <v>28854</v>
      </c>
      <c r="L284" s="21">
        <v>-1003</v>
      </c>
      <c r="M284" s="21">
        <v>10863</v>
      </c>
      <c r="N284" s="21">
        <v>3635</v>
      </c>
      <c r="O284" s="21">
        <v>14900</v>
      </c>
      <c r="P284" s="21">
        <v>3052</v>
      </c>
      <c r="Q284" s="21">
        <v>-636</v>
      </c>
      <c r="R284" s="21">
        <v>27296</v>
      </c>
      <c r="S284" s="21">
        <v>18718</v>
      </c>
      <c r="T284" s="21">
        <v>51049</v>
      </c>
      <c r="U284" s="21">
        <v>58404</v>
      </c>
      <c r="V284" s="21">
        <v>125890</v>
      </c>
      <c r="W284" s="21">
        <v>68584</v>
      </c>
      <c r="X284" s="21">
        <v>61753</v>
      </c>
      <c r="Y284" s="21">
        <v>7805</v>
      </c>
      <c r="Z284" s="21">
        <v>79399</v>
      </c>
      <c r="AA284" s="21">
        <v>6154</v>
      </c>
      <c r="AB284" s="21">
        <v>18239</v>
      </c>
      <c r="AC284" s="21">
        <v>218</v>
      </c>
      <c r="AD284" s="21">
        <v>24747</v>
      </c>
      <c r="AE284" s="21">
        <v>1431</v>
      </c>
      <c r="AF284" s="21">
        <v>48094</v>
      </c>
      <c r="AG284" s="21">
        <v>201</v>
      </c>
      <c r="AH284" s="21">
        <v>65405</v>
      </c>
      <c r="AI284" s="21">
        <v>11</v>
      </c>
      <c r="AJ284" s="21">
        <v>14882</v>
      </c>
      <c r="AK284" s="21">
        <v>-7</v>
      </c>
      <c r="AL284" s="21">
        <v>44362</v>
      </c>
      <c r="AM284" s="21">
        <v>94</v>
      </c>
      <c r="AN284" s="21">
        <v>10343</v>
      </c>
      <c r="AO284" s="21">
        <v>143</v>
      </c>
    </row>
    <row r="285" spans="1:41">
      <c r="A285" s="20">
        <v>45019.6661119213</v>
      </c>
      <c r="B285" s="21">
        <v>-461</v>
      </c>
      <c r="C285" s="21">
        <v>12479</v>
      </c>
      <c r="D285" s="21">
        <v>-295</v>
      </c>
      <c r="E285" s="21">
        <v>20863</v>
      </c>
      <c r="F285" s="21">
        <v>-5695</v>
      </c>
      <c r="G285" s="21">
        <v>15759</v>
      </c>
      <c r="H285" s="21">
        <v>-1411</v>
      </c>
      <c r="I285" s="21">
        <v>11014</v>
      </c>
      <c r="J285" s="21">
        <v>-6072</v>
      </c>
      <c r="K285" s="21">
        <v>26262</v>
      </c>
      <c r="L285" s="21">
        <v>-1412</v>
      </c>
      <c r="M285" s="21">
        <v>16363</v>
      </c>
      <c r="N285" s="21">
        <v>-11245</v>
      </c>
      <c r="O285" s="21">
        <v>11393</v>
      </c>
      <c r="P285" s="21">
        <v>-3371</v>
      </c>
      <c r="Q285" s="21">
        <v>-11536</v>
      </c>
      <c r="R285" s="21">
        <v>-9156</v>
      </c>
      <c r="S285" s="21">
        <v>3439</v>
      </c>
      <c r="T285" s="21">
        <v>9588</v>
      </c>
      <c r="U285" s="21">
        <v>47593</v>
      </c>
      <c r="V285" s="21">
        <v>47748</v>
      </c>
      <c r="W285" s="21">
        <v>57650</v>
      </c>
      <c r="X285" s="21">
        <v>38501</v>
      </c>
      <c r="Y285" s="21">
        <v>4849</v>
      </c>
      <c r="Z285" s="21">
        <v>47028</v>
      </c>
      <c r="AA285" s="21">
        <v>-954</v>
      </c>
      <c r="AB285" s="21">
        <v>17249</v>
      </c>
      <c r="AC285" s="21">
        <v>-183</v>
      </c>
      <c r="AD285" s="21">
        <v>40406</v>
      </c>
      <c r="AE285" s="21">
        <v>1750</v>
      </c>
      <c r="AF285" s="21">
        <v>47802</v>
      </c>
      <c r="AG285" s="21">
        <v>-99</v>
      </c>
      <c r="AH285" s="21">
        <v>58763</v>
      </c>
      <c r="AI285" s="21">
        <v>-126</v>
      </c>
      <c r="AJ285" s="21">
        <v>9883</v>
      </c>
      <c r="AK285" s="21">
        <v>-75</v>
      </c>
      <c r="AL285" s="21">
        <v>27023</v>
      </c>
      <c r="AM285" s="21">
        <v>17</v>
      </c>
      <c r="AN285" s="21">
        <v>6954</v>
      </c>
      <c r="AO285" s="21">
        <v>82</v>
      </c>
    </row>
    <row r="286" spans="1:41">
      <c r="A286" s="20">
        <v>45019.6668195602</v>
      </c>
      <c r="B286" s="21">
        <v>-461</v>
      </c>
      <c r="C286" s="21">
        <v>12479</v>
      </c>
      <c r="D286" s="21">
        <v>-295</v>
      </c>
      <c r="E286" s="21">
        <v>20863</v>
      </c>
      <c r="F286" s="21">
        <v>-5695</v>
      </c>
      <c r="G286" s="21">
        <v>15759</v>
      </c>
      <c r="H286" s="21">
        <v>-1411</v>
      </c>
      <c r="I286" s="21">
        <v>11014</v>
      </c>
      <c r="J286" s="21">
        <v>-6072</v>
      </c>
      <c r="K286" s="21">
        <v>26262</v>
      </c>
      <c r="L286" s="21">
        <v>-1412</v>
      </c>
      <c r="M286" s="21">
        <v>16363</v>
      </c>
      <c r="N286" s="21">
        <v>-11245</v>
      </c>
      <c r="O286" s="21">
        <v>11393</v>
      </c>
      <c r="P286" s="21">
        <v>-3371</v>
      </c>
      <c r="Q286" s="21">
        <v>-11536</v>
      </c>
      <c r="R286" s="21">
        <v>-9156</v>
      </c>
      <c r="S286" s="21">
        <v>3439</v>
      </c>
      <c r="T286" s="21">
        <v>9588</v>
      </c>
      <c r="U286" s="21">
        <v>47593</v>
      </c>
      <c r="V286" s="21">
        <v>47748</v>
      </c>
      <c r="W286" s="21">
        <v>57650</v>
      </c>
      <c r="X286" s="21">
        <v>38501</v>
      </c>
      <c r="Y286" s="21">
        <v>4849</v>
      </c>
      <c r="Z286" s="21">
        <v>47028</v>
      </c>
      <c r="AA286" s="21">
        <v>-954</v>
      </c>
      <c r="AB286" s="21">
        <v>17249</v>
      </c>
      <c r="AC286" s="21">
        <v>-183</v>
      </c>
      <c r="AD286" s="21">
        <v>40406</v>
      </c>
      <c r="AE286" s="21">
        <v>1750</v>
      </c>
      <c r="AF286" s="21">
        <v>47802</v>
      </c>
      <c r="AG286" s="21">
        <v>-99</v>
      </c>
      <c r="AH286" s="21">
        <v>58763</v>
      </c>
      <c r="AI286" s="21">
        <v>-126</v>
      </c>
      <c r="AJ286" s="21">
        <v>9883</v>
      </c>
      <c r="AK286" s="21">
        <v>-75</v>
      </c>
      <c r="AL286" s="21">
        <v>27023</v>
      </c>
      <c r="AM286" s="21">
        <v>17</v>
      </c>
      <c r="AN286" s="21">
        <v>6954</v>
      </c>
      <c r="AO286" s="21">
        <v>82</v>
      </c>
    </row>
    <row r="287" spans="1:41">
      <c r="A287" s="20">
        <v>45019.6675759259</v>
      </c>
      <c r="B287" s="21">
        <v>-461</v>
      </c>
      <c r="C287" s="21">
        <v>12479</v>
      </c>
      <c r="D287" s="21">
        <v>-295</v>
      </c>
      <c r="E287" s="21">
        <v>20863</v>
      </c>
      <c r="F287" s="21">
        <v>-5695</v>
      </c>
      <c r="G287" s="21">
        <v>15759</v>
      </c>
      <c r="H287" s="21">
        <v>-1411</v>
      </c>
      <c r="I287" s="21">
        <v>11014</v>
      </c>
      <c r="J287" s="21">
        <v>-6072</v>
      </c>
      <c r="K287" s="21">
        <v>26262</v>
      </c>
      <c r="L287" s="21">
        <v>-1412</v>
      </c>
      <c r="M287" s="21">
        <v>16363</v>
      </c>
      <c r="N287" s="21">
        <v>-11245</v>
      </c>
      <c r="O287" s="21">
        <v>11393</v>
      </c>
      <c r="P287" s="21">
        <v>-3371</v>
      </c>
      <c r="Q287" s="21">
        <v>-11536</v>
      </c>
      <c r="R287" s="21">
        <v>-9156</v>
      </c>
      <c r="S287" s="21">
        <v>3439</v>
      </c>
      <c r="T287" s="21">
        <v>9588</v>
      </c>
      <c r="U287" s="21">
        <v>47593</v>
      </c>
      <c r="V287" s="21">
        <v>47748</v>
      </c>
      <c r="W287" s="21">
        <v>57650</v>
      </c>
      <c r="X287" s="21">
        <v>38501</v>
      </c>
      <c r="Y287" s="21">
        <v>4849</v>
      </c>
      <c r="Z287" s="21">
        <v>47028</v>
      </c>
      <c r="AA287" s="21">
        <v>-954</v>
      </c>
      <c r="AB287" s="21">
        <v>17249</v>
      </c>
      <c r="AC287" s="21">
        <v>-183</v>
      </c>
      <c r="AD287" s="21">
        <v>40406</v>
      </c>
      <c r="AE287" s="21">
        <v>1750</v>
      </c>
      <c r="AF287" s="21">
        <v>47802</v>
      </c>
      <c r="AG287" s="21">
        <v>-99</v>
      </c>
      <c r="AH287" s="21">
        <v>58763</v>
      </c>
      <c r="AI287" s="21">
        <v>-126</v>
      </c>
      <c r="AJ287" s="21">
        <v>9883</v>
      </c>
      <c r="AK287" s="21">
        <v>-75</v>
      </c>
      <c r="AL287" s="21">
        <v>27023</v>
      </c>
      <c r="AM287" s="21">
        <v>17</v>
      </c>
      <c r="AN287" s="21">
        <v>6954</v>
      </c>
      <c r="AO287" s="21">
        <v>82</v>
      </c>
    </row>
    <row r="288" spans="1:41">
      <c r="A288" s="20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</row>
    <row r="289" spans="1:41">
      <c r="A289" s="2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</row>
    <row r="290" spans="1:41">
      <c r="A290" s="2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</row>
    <row r="291" spans="1:41">
      <c r="A291" s="2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</row>
    <row r="292" spans="1:41">
      <c r="A292" s="20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</row>
    <row r="293" spans="1:41">
      <c r="A293" s="20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</row>
    <row r="294" spans="1:41">
      <c r="A294" s="20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</row>
    <row r="295" spans="1:41">
      <c r="A295" s="20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</row>
    <row r="296" spans="1:41">
      <c r="A296" s="20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</row>
    <row r="297" spans="1:41">
      <c r="A297" s="2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</row>
    <row r="298" spans="1:41">
      <c r="A298" s="20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</row>
    <row r="299" spans="1:41">
      <c r="A299" s="2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</row>
    <row r="300" spans="1:41">
      <c r="A300" s="20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</row>
    <row r="301" spans="1:41">
      <c r="A301" s="20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</row>
    <row r="302" spans="1:41">
      <c r="A302" s="20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</row>
    <row r="303" spans="1:41">
      <c r="A303" s="2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</row>
    <row r="304" spans="1:41">
      <c r="A304" s="20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</row>
    <row r="305" spans="1:41">
      <c r="A305" s="20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</row>
    <row r="306" spans="1:41">
      <c r="A306" s="2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</row>
    <row r="307" spans="1:41">
      <c r="A307" s="20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</row>
    <row r="308" spans="1:41">
      <c r="A308" s="2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</row>
    <row r="309" spans="1:41">
      <c r="A309" s="20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</row>
    <row r="310" spans="1:41">
      <c r="A310" s="20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</row>
    <row r="311" spans="1:41">
      <c r="A311" s="20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</row>
    <row r="312" spans="1:41">
      <c r="A312" s="20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</row>
    <row r="313" spans="1:41">
      <c r="A313" s="2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</row>
    <row r="314" spans="1:41">
      <c r="A314" s="20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</row>
    <row r="315" spans="1:41">
      <c r="A315" s="2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</row>
    <row r="316" spans="1:41">
      <c r="A316" s="20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</row>
    <row r="317" spans="1:41">
      <c r="A317" s="20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</row>
    <row r="318" spans="1:41">
      <c r="A318" s="20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</row>
    <row r="319" spans="1:41">
      <c r="A319" s="20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</row>
    <row r="320" spans="1:41">
      <c r="A320" s="20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</row>
    <row r="321" spans="1:41">
      <c r="A321" s="20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</row>
    <row r="322" spans="1:41">
      <c r="A322" s="20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</row>
    <row r="323" spans="1:41">
      <c r="A323" s="2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</row>
    <row r="324" spans="1:41">
      <c r="A324" s="20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</row>
    <row r="325" spans="1:41">
      <c r="A325" s="20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</row>
    <row r="326" spans="1:41">
      <c r="A326" s="20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</row>
    <row r="327" spans="1:41">
      <c r="A327" s="20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</row>
    <row r="328" spans="1:41">
      <c r="A328" s="20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</row>
    <row r="329" spans="1:41">
      <c r="A329" s="2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</row>
    <row r="330" spans="1:41">
      <c r="A330" s="20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</row>
    <row r="331" spans="1:41">
      <c r="A331" s="2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</row>
    <row r="332" spans="1:41">
      <c r="A332" s="20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</row>
    <row r="333" spans="1:41">
      <c r="A333" s="20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</row>
    <row r="334" spans="1:41">
      <c r="A334" s="20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</row>
    <row r="335" spans="1:41">
      <c r="A335" s="20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</row>
    <row r="336" spans="1:41">
      <c r="A336" s="2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</row>
    <row r="337" spans="1:41">
      <c r="A337" s="20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</row>
    <row r="338" spans="1:41">
      <c r="A338" s="20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</row>
    <row r="339" spans="1:41">
      <c r="A339" s="20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</row>
    <row r="340" spans="1:41">
      <c r="A340" s="2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</row>
    <row r="341" spans="1:41">
      <c r="A341" s="2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</row>
    <row r="342" spans="1:41">
      <c r="A342" s="20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</row>
    <row r="343" spans="1:41">
      <c r="A343" s="20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</row>
    <row r="344" spans="1:41">
      <c r="A344" s="20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</row>
    <row r="345" spans="1:41">
      <c r="A345" s="20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</row>
    <row r="346" spans="1:41">
      <c r="A346" s="20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</row>
    <row r="347" spans="1:41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</row>
    <row r="348" spans="1:41">
      <c r="A348" s="20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</row>
    <row r="349" spans="1:41">
      <c r="A349" s="20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</row>
    <row r="350" spans="1:41">
      <c r="A350" s="20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</row>
    <row r="351" spans="1:41">
      <c r="A351" s="20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</row>
    <row r="352" spans="1:41">
      <c r="A352" s="2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</row>
    <row r="353" spans="1:41">
      <c r="A353" s="2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</row>
    <row r="354" spans="1:41">
      <c r="A354" s="2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</row>
    <row r="355" spans="1:41">
      <c r="A355" s="2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</row>
    <row r="356" spans="1:41">
      <c r="A356" s="2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</row>
    <row r="357" spans="1:41">
      <c r="A357" s="2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</row>
    <row r="358" spans="1:41">
      <c r="A358" s="20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</row>
    <row r="359" spans="1:41">
      <c r="A359" s="2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</row>
    <row r="360" spans="1:41">
      <c r="A360" s="20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</row>
    <row r="361" spans="1:41">
      <c r="A361" s="20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</row>
    <row r="362" spans="1:41">
      <c r="A362" s="20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</row>
    <row r="363" spans="1:41">
      <c r="A363" s="20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</row>
    <row r="364" spans="1:41">
      <c r="A364" s="2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</row>
    <row r="365" spans="1:41">
      <c r="A365" s="20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</row>
    <row r="366" spans="1:41">
      <c r="A366" s="20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</row>
    <row r="367" spans="1:41">
      <c r="A367" s="20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</row>
    <row r="368" spans="1:41">
      <c r="A368" s="20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</row>
    <row r="369" spans="1:41">
      <c r="A369" s="20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</row>
    <row r="370" spans="1:41">
      <c r="A370" s="2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</row>
    <row r="371" spans="1:41">
      <c r="A371" s="20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</row>
    <row r="372" spans="1:41">
      <c r="A372" s="20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</row>
    <row r="373" spans="1:41">
      <c r="A373" s="20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</row>
    <row r="374" spans="1:41">
      <c r="A374" s="20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</row>
    <row r="375" spans="1:41">
      <c r="A375" s="20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</row>
    <row r="376" spans="1:41">
      <c r="A376" s="20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</row>
    <row r="377" spans="1:41">
      <c r="A377" s="20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</row>
    <row r="378" spans="1:41">
      <c r="A378" s="20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</row>
    <row r="379" spans="1:41">
      <c r="A379" s="2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</row>
    <row r="380" spans="1:41">
      <c r="A380" s="2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</row>
  </sheetData>
  <autoFilter ref="A2:AO287">
    <extLst/>
  </autoFilter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C1:W15"/>
  <sheetViews>
    <sheetView zoomScale="90" zoomScaleNormal="90" workbookViewId="0">
      <selection activeCell="Z10" sqref="Z10"/>
    </sheetView>
  </sheetViews>
  <sheetFormatPr defaultColWidth="9" defaultRowHeight="14.4"/>
  <sheetData>
    <row r="1" spans="3:23">
      <c r="C1" s="11">
        <f>'Nifty Option Chain'!K12</f>
        <v>17200</v>
      </c>
      <c r="H1" s="11">
        <f>'Nifty Option Chain'!K13</f>
        <v>17250</v>
      </c>
      <c r="M1" s="11">
        <f>'Nifty Option Chain'!K14</f>
        <v>17300</v>
      </c>
      <c r="R1" s="11">
        <f>'Nifty Option Chain'!K15</f>
        <v>17350</v>
      </c>
      <c r="W1" s="13">
        <f>'Nifty Option Chain'!K16</f>
        <v>17400</v>
      </c>
    </row>
    <row r="15" spans="3:23">
      <c r="C15" s="12">
        <f>'Nifty Option Chain'!K17</f>
        <v>17450</v>
      </c>
      <c r="H15" s="11">
        <f>'Nifty Option Chain'!K18</f>
        <v>17500</v>
      </c>
      <c r="M15" s="11">
        <f>'Nifty Option Chain'!K19</f>
        <v>17550</v>
      </c>
      <c r="R15" s="11">
        <f>'Nifty Option Chain'!K20</f>
        <v>17600</v>
      </c>
      <c r="W15" s="11">
        <f>'Nifty Option Chain'!K21</f>
        <v>17650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"/>
  <sheetViews>
    <sheetView workbookViewId="0">
      <selection activeCell="H7" sqref="H7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K18"/>
  <sheetViews>
    <sheetView workbookViewId="0">
      <selection activeCell="G17" sqref="G17"/>
    </sheetView>
  </sheetViews>
  <sheetFormatPr defaultColWidth="9" defaultRowHeight="14.4"/>
  <cols>
    <col min="1" max="1" width="9.88888888888889" customWidth="1"/>
    <col min="3" max="3" width="11.4444444444444" customWidth="1"/>
    <col min="8" max="8" width="11.4444444444444" customWidth="1"/>
  </cols>
  <sheetData>
    <row r="1" spans="1:8">
      <c r="A1" s="8">
        <v>45008</v>
      </c>
      <c r="D1" s="9" t="s">
        <v>22</v>
      </c>
      <c r="H1" s="10" t="s">
        <v>24</v>
      </c>
    </row>
    <row r="2" spans="1:11">
      <c r="A2" s="8">
        <v>45014</v>
      </c>
      <c r="D2" t="s">
        <v>1209</v>
      </c>
      <c r="E2" t="s">
        <v>1208</v>
      </c>
      <c r="F2" t="s">
        <v>1229</v>
      </c>
      <c r="I2" t="s">
        <v>1209</v>
      </c>
      <c r="J2" t="s">
        <v>1208</v>
      </c>
      <c r="K2" t="s">
        <v>1229</v>
      </c>
    </row>
    <row r="3" spans="1:11">
      <c r="A3" s="8">
        <v>45022</v>
      </c>
      <c r="C3" t="s">
        <v>1230</v>
      </c>
      <c r="D3">
        <f>LARGE('Nifty Option Chain'!H6:H25,1)</f>
        <v>3899969</v>
      </c>
      <c r="E3">
        <f>LARGE('Nifty Option Chain'!G6:G25,1)</f>
        <v>187326</v>
      </c>
      <c r="F3">
        <f>LARGE('Nifty Option Chain'!F6:F25,1)</f>
        <v>58763</v>
      </c>
      <c r="H3" t="s">
        <v>1230</v>
      </c>
      <c r="I3">
        <f>LARGE('Nifty Option Chain'!N6:N25,1)</f>
        <v>2972340</v>
      </c>
      <c r="J3">
        <f>LARGE('Nifty Option Chain'!O6:O25,1)</f>
        <v>178025</v>
      </c>
      <c r="K3">
        <f>LARGE('Nifty Option Chain'!P6:P25,1)</f>
        <v>57650</v>
      </c>
    </row>
    <row r="4" spans="1:11">
      <c r="A4" s="8">
        <v>45029</v>
      </c>
      <c r="C4" t="s">
        <v>1231</v>
      </c>
      <c r="D4">
        <f>LARGE('Nifty Option Chain'!H6:H25,2)</f>
        <v>2742761</v>
      </c>
      <c r="E4">
        <f>LARGE('Nifty Option Chain'!G6:G25,2)</f>
        <v>160029</v>
      </c>
      <c r="F4">
        <f>LARGE('Nifty Option Chain'!F6:F25,2)</f>
        <v>47802</v>
      </c>
      <c r="H4" t="s">
        <v>1231</v>
      </c>
      <c r="I4">
        <f>LARGE('Nifty Option Chain'!N6:N25,2)</f>
        <v>2766399</v>
      </c>
      <c r="J4">
        <f>LARGE('Nifty Option Chain'!O6:O25,2)</f>
        <v>136169</v>
      </c>
      <c r="K4">
        <f>LARGE('Nifty Option Chain'!P6:P25,2)</f>
        <v>47593</v>
      </c>
    </row>
    <row r="5" spans="1:11">
      <c r="A5" s="8">
        <v>45036</v>
      </c>
      <c r="C5" t="s">
        <v>1232</v>
      </c>
      <c r="F5">
        <f>LARGE('Nifty Option Chain'!F6:F25,3)</f>
        <v>47748</v>
      </c>
      <c r="H5" t="s">
        <v>1232</v>
      </c>
      <c r="K5">
        <f>LARGE('Nifty Option Chain'!P6:P25,3)</f>
        <v>26262</v>
      </c>
    </row>
    <row r="6" spans="1:1">
      <c r="A6" s="8">
        <v>45043</v>
      </c>
    </row>
    <row r="7" spans="1:1">
      <c r="A7" s="8">
        <v>45071</v>
      </c>
    </row>
    <row r="8" spans="1:1">
      <c r="A8" s="8">
        <v>45106</v>
      </c>
    </row>
    <row r="9" spans="1:1">
      <c r="A9" s="8">
        <v>45197</v>
      </c>
    </row>
    <row r="10" spans="1:1">
      <c r="A10" s="8">
        <v>45288</v>
      </c>
    </row>
    <row r="11" spans="1:1">
      <c r="A11" s="8">
        <v>45470</v>
      </c>
    </row>
    <row r="12" spans="1:1">
      <c r="A12" s="8">
        <v>45652</v>
      </c>
    </row>
    <row r="13" spans="1:1">
      <c r="A13" s="8">
        <v>45834</v>
      </c>
    </row>
    <row r="14" spans="1:1">
      <c r="A14" s="8">
        <v>46015</v>
      </c>
    </row>
    <row r="15" spans="1:1">
      <c r="A15" s="8">
        <v>46198</v>
      </c>
    </row>
    <row r="16" spans="1:1">
      <c r="A16" s="8">
        <v>46387</v>
      </c>
    </row>
    <row r="17" spans="1:1">
      <c r="A17" s="8">
        <v>46562</v>
      </c>
    </row>
    <row r="18" spans="1:1">
      <c r="A18" s="8">
        <v>46751</v>
      </c>
    </row>
  </sheetData>
  <sortState ref="A1:A18">
    <sortCondition ref="A1:A18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32"/>
  <sheetViews>
    <sheetView workbookViewId="0">
      <pane ySplit="1" topLeftCell="A2" activePane="bottomLeft" state="frozen"/>
      <selection/>
      <selection pane="bottomLeft" activeCell="F18" sqref="F18"/>
    </sheetView>
  </sheetViews>
  <sheetFormatPr defaultColWidth="9" defaultRowHeight="14.4"/>
  <cols>
    <col min="1" max="1" width="8.88888888888889" customWidth="1"/>
    <col min="3" max="3" width="10.3333333333333" style="1" customWidth="1"/>
    <col min="5" max="5" width="31.3333333333333" customWidth="1"/>
    <col min="6" max="6" width="14.4444444444444" customWidth="1"/>
    <col min="8" max="8" width="20.1111111111111" customWidth="1"/>
    <col min="9" max="9" width="16.8888888888889" customWidth="1"/>
    <col min="10" max="10" width="14.3333333333333" customWidth="1"/>
    <col min="11" max="11" width="8" customWidth="1"/>
    <col min="13" max="13" width="12.6666666666667" customWidth="1"/>
  </cols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f t="array" ref="A2:U532">_xlfn._xlws.FILTER(nifty!A2:U1332,nifty!U2:U1332="CE")</f>
        <v>0</v>
      </c>
      <c r="B2">
        <v>8500</v>
      </c>
      <c r="C2" s="1">
        <v>45106</v>
      </c>
      <c r="D2" t="str">
        <v>NIFTY</v>
      </c>
      <c r="E2" t="str">
        <v>OPTIDXNIFTY29-06-2023CE8500.00</v>
      </c>
      <c r="F2">
        <v>319.5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17398.05</v>
      </c>
      <c r="U2" t="str">
        <v>CE</v>
      </c>
    </row>
    <row r="3" spans="1:21">
      <c r="A3">
        <v>4</v>
      </c>
      <c r="B3">
        <v>11000</v>
      </c>
      <c r="C3" s="1">
        <v>45106</v>
      </c>
      <c r="D3" t="str">
        <v>NIFTY</v>
      </c>
      <c r="E3" t="str">
        <v>OPTIDXNIFTY29-06-2023CE11000.00</v>
      </c>
      <c r="F3">
        <v>522.5</v>
      </c>
      <c r="G3">
        <v>1</v>
      </c>
      <c r="H3">
        <v>0.191754554170662</v>
      </c>
      <c r="I3">
        <v>2</v>
      </c>
      <c r="J3">
        <v>0</v>
      </c>
      <c r="K3">
        <v>6350</v>
      </c>
      <c r="L3">
        <v>64.3999999999996</v>
      </c>
      <c r="M3">
        <v>1.02456408298332</v>
      </c>
      <c r="N3">
        <v>450</v>
      </c>
      <c r="O3">
        <v>250</v>
      </c>
      <c r="P3">
        <v>450</v>
      </c>
      <c r="Q3">
        <v>6356.75</v>
      </c>
      <c r="R3">
        <v>250</v>
      </c>
      <c r="S3">
        <v>6618.9</v>
      </c>
      <c r="T3">
        <v>17398.05</v>
      </c>
      <c r="U3" t="str">
        <v>CE</v>
      </c>
    </row>
    <row r="4" spans="1:21">
      <c r="A4">
        <v>10</v>
      </c>
      <c r="B4">
        <v>12000</v>
      </c>
      <c r="C4" s="1">
        <v>45106</v>
      </c>
      <c r="D4" t="str">
        <v>NIFTY</v>
      </c>
      <c r="E4" t="str">
        <v>OPTIDXNIFTY29-06-2023CE12000.00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500</v>
      </c>
      <c r="P4">
        <v>50</v>
      </c>
      <c r="Q4">
        <v>5150</v>
      </c>
      <c r="R4">
        <v>500</v>
      </c>
      <c r="S4">
        <v>5605</v>
      </c>
      <c r="T4">
        <v>17398.05</v>
      </c>
      <c r="U4" t="str">
        <v>CE</v>
      </c>
    </row>
    <row r="5" spans="1:21">
      <c r="A5">
        <v>16</v>
      </c>
      <c r="B5">
        <v>12000</v>
      </c>
      <c r="C5" s="1">
        <v>46198</v>
      </c>
      <c r="D5" t="str">
        <v>NIFTY</v>
      </c>
      <c r="E5" t="str">
        <v>OPTIDXNIFTY25-06-2026CE12000.00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  <c r="P5">
        <v>0</v>
      </c>
      <c r="Q5">
        <v>0</v>
      </c>
      <c r="R5">
        <v>50</v>
      </c>
      <c r="S5">
        <v>7950</v>
      </c>
      <c r="T5">
        <v>17398.05</v>
      </c>
      <c r="U5" t="str">
        <v>CE</v>
      </c>
    </row>
    <row r="6" spans="1:21">
      <c r="A6">
        <v>31</v>
      </c>
      <c r="B6">
        <v>13000</v>
      </c>
      <c r="C6" s="1">
        <v>45288</v>
      </c>
      <c r="D6" t="str">
        <v>NIFTY</v>
      </c>
      <c r="E6" t="str">
        <v>OPTIDXNIFTY28-12-2023CE13000.00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0</v>
      </c>
      <c r="R6">
        <v>100</v>
      </c>
      <c r="S6">
        <v>4950</v>
      </c>
      <c r="T6">
        <v>17398.05</v>
      </c>
      <c r="U6" t="str">
        <v>CE</v>
      </c>
    </row>
    <row r="7" spans="1:21">
      <c r="A7">
        <v>35</v>
      </c>
      <c r="B7">
        <v>13000</v>
      </c>
      <c r="C7" s="1">
        <v>45106</v>
      </c>
      <c r="D7" t="str">
        <v>NIFTY</v>
      </c>
      <c r="E7" t="str">
        <v>OPTIDXNIFTY29-06-2023CE13000.00</v>
      </c>
      <c r="F7">
        <v>10901</v>
      </c>
      <c r="G7">
        <v>-1</v>
      </c>
      <c r="H7">
        <v>-0.0091726288754357</v>
      </c>
      <c r="I7">
        <v>53</v>
      </c>
      <c r="J7">
        <v>0</v>
      </c>
      <c r="K7">
        <v>4460</v>
      </c>
      <c r="L7">
        <v>38.8999999999996</v>
      </c>
      <c r="M7">
        <v>0.879871525186031</v>
      </c>
      <c r="N7">
        <v>2050</v>
      </c>
      <c r="O7">
        <v>600</v>
      </c>
      <c r="P7">
        <v>50</v>
      </c>
      <c r="Q7">
        <v>4433.55</v>
      </c>
      <c r="R7">
        <v>50</v>
      </c>
      <c r="S7">
        <v>4456.75</v>
      </c>
      <c r="T7">
        <v>17398.05</v>
      </c>
      <c r="U7" t="str">
        <v>CE</v>
      </c>
    </row>
    <row r="8" spans="1:21">
      <c r="A8">
        <v>42</v>
      </c>
      <c r="B8">
        <v>13500</v>
      </c>
      <c r="C8" s="1">
        <v>45106</v>
      </c>
      <c r="D8" t="str">
        <v>NIFTY</v>
      </c>
      <c r="E8" t="str">
        <v>OPTIDXNIFTY29-06-2023CE13500.00</v>
      </c>
      <c r="F8">
        <v>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1800</v>
      </c>
      <c r="O8">
        <v>0</v>
      </c>
      <c r="P8">
        <v>1800</v>
      </c>
      <c r="Q8">
        <v>3428.8</v>
      </c>
      <c r="R8">
        <v>0</v>
      </c>
      <c r="S8">
        <v>0</v>
      </c>
      <c r="T8">
        <v>17398.05</v>
      </c>
      <c r="U8" t="str">
        <v>CE</v>
      </c>
    </row>
    <row r="9" spans="1:21">
      <c r="A9">
        <v>52</v>
      </c>
      <c r="B9">
        <v>14000</v>
      </c>
      <c r="C9" s="1">
        <v>45106</v>
      </c>
      <c r="D9" t="str">
        <v>NIFTY</v>
      </c>
      <c r="E9" t="str">
        <v>OPTIDXNIFTY29-06-2023CE14000.00</v>
      </c>
      <c r="F9">
        <v>2164</v>
      </c>
      <c r="G9">
        <v>29</v>
      </c>
      <c r="H9">
        <v>1.35831381733021</v>
      </c>
      <c r="I9">
        <v>60</v>
      </c>
      <c r="J9">
        <v>0</v>
      </c>
      <c r="K9">
        <v>3486</v>
      </c>
      <c r="L9">
        <v>29.5</v>
      </c>
      <c r="M9">
        <v>0.853464487198033</v>
      </c>
      <c r="N9">
        <v>3050</v>
      </c>
      <c r="O9">
        <v>2700</v>
      </c>
      <c r="P9">
        <v>100</v>
      </c>
      <c r="Q9">
        <v>3476.95</v>
      </c>
      <c r="R9">
        <v>500</v>
      </c>
      <c r="S9">
        <v>3497</v>
      </c>
      <c r="T9">
        <v>17398.05</v>
      </c>
      <c r="U9" t="str">
        <v>CE</v>
      </c>
    </row>
    <row r="10" spans="1:21">
      <c r="A10">
        <v>56</v>
      </c>
      <c r="B10">
        <v>14000</v>
      </c>
      <c r="C10" s="1">
        <v>45288</v>
      </c>
      <c r="D10" t="str">
        <v>NIFTY</v>
      </c>
      <c r="E10" t="str">
        <v>OPTIDXNIFTY28-12-2023CE14000.00</v>
      </c>
      <c r="F10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</v>
      </c>
      <c r="P10">
        <v>0</v>
      </c>
      <c r="Q10">
        <v>0</v>
      </c>
      <c r="R10">
        <v>50</v>
      </c>
      <c r="S10">
        <v>3950</v>
      </c>
      <c r="T10">
        <v>17398.05</v>
      </c>
      <c r="U10" t="str">
        <v>CE</v>
      </c>
    </row>
    <row r="11" spans="1:21">
      <c r="A11">
        <v>59</v>
      </c>
      <c r="B11">
        <v>15000</v>
      </c>
      <c r="C11" s="1">
        <v>45288</v>
      </c>
      <c r="D11" t="str">
        <v>NIFTY</v>
      </c>
      <c r="E11" t="str">
        <v>OPTIDXNIFTY28-12-2023CE15000.00</v>
      </c>
      <c r="F11">
        <v>736</v>
      </c>
      <c r="G11">
        <v>6</v>
      </c>
      <c r="H11">
        <v>0.821917808219178</v>
      </c>
      <c r="I11">
        <v>14</v>
      </c>
      <c r="J11">
        <v>0</v>
      </c>
      <c r="K11">
        <v>2794.85</v>
      </c>
      <c r="L11">
        <v>-8.15000000000009</v>
      </c>
      <c r="M11">
        <v>-0.290759900107031</v>
      </c>
      <c r="N11">
        <v>450</v>
      </c>
      <c r="O11">
        <v>350</v>
      </c>
      <c r="P11">
        <v>50</v>
      </c>
      <c r="Q11">
        <v>2800.25</v>
      </c>
      <c r="R11">
        <v>50</v>
      </c>
      <c r="S11">
        <v>2850</v>
      </c>
      <c r="T11">
        <v>17398.05</v>
      </c>
      <c r="U11" t="str">
        <v>CE</v>
      </c>
    </row>
    <row r="12" spans="1:21">
      <c r="A12">
        <v>69</v>
      </c>
      <c r="B12">
        <v>15000</v>
      </c>
      <c r="C12" s="1">
        <v>45106</v>
      </c>
      <c r="D12" t="str">
        <v>NIFTY</v>
      </c>
      <c r="E12" t="str">
        <v>OPTIDXNIFTY29-06-2023CE15000.00</v>
      </c>
      <c r="F12">
        <v>5808.5</v>
      </c>
      <c r="G12">
        <v>-35</v>
      </c>
      <c r="H12">
        <v>-0.598956105074014</v>
      </c>
      <c r="I12">
        <v>288</v>
      </c>
      <c r="J12">
        <v>0</v>
      </c>
      <c r="K12">
        <v>2530</v>
      </c>
      <c r="L12">
        <v>27.25</v>
      </c>
      <c r="M12">
        <v>1.0888023174508</v>
      </c>
      <c r="N12">
        <v>3100</v>
      </c>
      <c r="O12">
        <v>4500</v>
      </c>
      <c r="P12">
        <v>50</v>
      </c>
      <c r="Q12">
        <v>2519.3</v>
      </c>
      <c r="R12">
        <v>50</v>
      </c>
      <c r="S12">
        <v>2547.85</v>
      </c>
      <c r="T12">
        <v>17398.05</v>
      </c>
      <c r="U12" t="str">
        <v>CE</v>
      </c>
    </row>
    <row r="13" spans="1:21">
      <c r="A13">
        <v>71</v>
      </c>
      <c r="B13">
        <v>15000</v>
      </c>
      <c r="C13" s="1">
        <v>45197</v>
      </c>
      <c r="D13" t="str">
        <v>NIFTY</v>
      </c>
      <c r="E13" t="str">
        <v>OPTIDXNIFTY28-09-2023CE15000.00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600</v>
      </c>
      <c r="P13">
        <v>50</v>
      </c>
      <c r="Q13">
        <v>2650</v>
      </c>
      <c r="R13">
        <v>600</v>
      </c>
      <c r="S13">
        <v>3841.1</v>
      </c>
      <c r="T13">
        <v>17398.05</v>
      </c>
      <c r="U13" t="str">
        <v>CE</v>
      </c>
    </row>
    <row r="14" spans="1:21">
      <c r="A14">
        <v>74</v>
      </c>
      <c r="B14">
        <v>15450</v>
      </c>
      <c r="C14" s="1">
        <v>45043</v>
      </c>
      <c r="D14" t="str">
        <v>NIFTY</v>
      </c>
      <c r="E14" t="str">
        <v>OPTIDXNIFTY27-04-2023CE15450.00</v>
      </c>
      <c r="F14">
        <v>5</v>
      </c>
      <c r="G14">
        <v>0</v>
      </c>
      <c r="H14">
        <v>0</v>
      </c>
      <c r="I14">
        <v>2</v>
      </c>
      <c r="J14">
        <v>0</v>
      </c>
      <c r="K14">
        <v>1990</v>
      </c>
      <c r="L14">
        <v>242.3</v>
      </c>
      <c r="M14">
        <v>13.8639354580306</v>
      </c>
      <c r="N14">
        <v>6050</v>
      </c>
      <c r="O14">
        <v>5700</v>
      </c>
      <c r="P14">
        <v>1800</v>
      </c>
      <c r="Q14">
        <v>1867.3</v>
      </c>
      <c r="R14">
        <v>1450</v>
      </c>
      <c r="S14">
        <v>2083.2</v>
      </c>
      <c r="T14">
        <v>17398.05</v>
      </c>
      <c r="U14" t="str">
        <v>CE</v>
      </c>
    </row>
    <row r="15" spans="1:21">
      <c r="A15">
        <v>76</v>
      </c>
      <c r="B15">
        <v>15450</v>
      </c>
      <c r="C15" s="1">
        <v>45071</v>
      </c>
      <c r="D15" t="str">
        <v>NIFTY</v>
      </c>
      <c r="E15" t="str">
        <v>OPTIDXNIFTY25-05-2023CE15450.00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3600</v>
      </c>
      <c r="O15">
        <v>3550</v>
      </c>
      <c r="P15">
        <v>1750</v>
      </c>
      <c r="Q15">
        <v>1801.05</v>
      </c>
      <c r="R15">
        <v>1750</v>
      </c>
      <c r="S15">
        <v>2199.7</v>
      </c>
      <c r="T15">
        <v>17398.05</v>
      </c>
      <c r="U15" t="str">
        <v>CE</v>
      </c>
    </row>
    <row r="16" spans="1:21">
      <c r="A16">
        <v>77</v>
      </c>
      <c r="B16">
        <v>15450</v>
      </c>
      <c r="C16" s="1">
        <v>45036</v>
      </c>
      <c r="D16" t="str">
        <v>NIFTY</v>
      </c>
      <c r="E16" t="str">
        <v>OPTIDXNIFTY20-04-2023CE15450.00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1750</v>
      </c>
      <c r="O16">
        <v>1750</v>
      </c>
      <c r="P16">
        <v>1750</v>
      </c>
      <c r="Q16">
        <v>1782.6</v>
      </c>
      <c r="R16">
        <v>1750</v>
      </c>
      <c r="S16">
        <v>2135.05</v>
      </c>
      <c r="T16">
        <v>17398.05</v>
      </c>
      <c r="U16" t="str">
        <v>CE</v>
      </c>
    </row>
    <row r="17" spans="1:21">
      <c r="A17">
        <v>80</v>
      </c>
      <c r="B17">
        <v>15450</v>
      </c>
      <c r="C17" s="1">
        <v>45022</v>
      </c>
      <c r="D17" t="str">
        <v>NIFTY</v>
      </c>
      <c r="E17" t="str">
        <v>OPTIDXNIFTY06-04-2023CE15450.00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8100</v>
      </c>
      <c r="O17">
        <v>8100</v>
      </c>
      <c r="P17">
        <v>1800</v>
      </c>
      <c r="Q17">
        <v>1913.7</v>
      </c>
      <c r="R17">
        <v>1800</v>
      </c>
      <c r="S17">
        <v>1984.05</v>
      </c>
      <c r="T17">
        <v>17398.05</v>
      </c>
      <c r="U17" t="str">
        <v>CE</v>
      </c>
    </row>
    <row r="18" spans="1:21">
      <c r="A18">
        <v>82</v>
      </c>
      <c r="B18">
        <v>15450</v>
      </c>
      <c r="C18" s="1">
        <v>45029</v>
      </c>
      <c r="D18" t="str">
        <v>NIFTY</v>
      </c>
      <c r="E18" t="str">
        <v>OPTIDXNIFTY13-04-2023CE15450.00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4500</v>
      </c>
      <c r="O18">
        <v>4500</v>
      </c>
      <c r="P18">
        <v>1500</v>
      </c>
      <c r="Q18">
        <v>1854.2</v>
      </c>
      <c r="R18">
        <v>1500</v>
      </c>
      <c r="S18">
        <v>2018.75</v>
      </c>
      <c r="T18">
        <v>17398.05</v>
      </c>
      <c r="U18" t="str">
        <v>CE</v>
      </c>
    </row>
    <row r="19" spans="1:21">
      <c r="A19">
        <v>84</v>
      </c>
      <c r="B19">
        <v>15500</v>
      </c>
      <c r="C19" s="1">
        <v>45043</v>
      </c>
      <c r="D19" t="str">
        <v>NIFTY</v>
      </c>
      <c r="E19" t="str">
        <v>OPTIDXNIFTY27-04-2023CE15500.00</v>
      </c>
      <c r="F19">
        <v>29404</v>
      </c>
      <c r="G19">
        <v>-5149</v>
      </c>
      <c r="H19">
        <v>-14.9017451451394</v>
      </c>
      <c r="I19">
        <v>6128</v>
      </c>
      <c r="J19">
        <v>0</v>
      </c>
      <c r="K19">
        <v>1973</v>
      </c>
      <c r="L19">
        <v>22.2</v>
      </c>
      <c r="M19">
        <v>1.13799466885381</v>
      </c>
      <c r="N19">
        <v>6100</v>
      </c>
      <c r="O19">
        <v>7300</v>
      </c>
      <c r="P19">
        <v>50</v>
      </c>
      <c r="Q19">
        <v>1970</v>
      </c>
      <c r="R19">
        <v>250</v>
      </c>
      <c r="S19">
        <v>1977.75</v>
      </c>
      <c r="T19">
        <v>17398.05</v>
      </c>
      <c r="U19" t="str">
        <v>CE</v>
      </c>
    </row>
    <row r="20" spans="1:21">
      <c r="A20">
        <v>88</v>
      </c>
      <c r="B20">
        <v>15500</v>
      </c>
      <c r="C20" s="1">
        <v>45071</v>
      </c>
      <c r="D20" t="str">
        <v>NIFTY</v>
      </c>
      <c r="E20" t="str">
        <v>OPTIDXNIFTY25-05-2023CE15500.00</v>
      </c>
      <c r="F20">
        <v>119</v>
      </c>
      <c r="G20">
        <v>0</v>
      </c>
      <c r="H20">
        <v>0</v>
      </c>
      <c r="I20">
        <v>3</v>
      </c>
      <c r="J20">
        <v>0</v>
      </c>
      <c r="K20">
        <v>1960</v>
      </c>
      <c r="L20">
        <v>55.3499999999999</v>
      </c>
      <c r="M20">
        <v>2.90604573018664</v>
      </c>
      <c r="N20">
        <v>5550</v>
      </c>
      <c r="O20">
        <v>4200</v>
      </c>
      <c r="P20">
        <v>50</v>
      </c>
      <c r="Q20">
        <v>2011.95</v>
      </c>
      <c r="R20">
        <v>500</v>
      </c>
      <c r="S20">
        <v>2045.9</v>
      </c>
      <c r="T20">
        <v>17398.05</v>
      </c>
      <c r="U20" t="str">
        <v>CE</v>
      </c>
    </row>
    <row r="21" spans="1:21">
      <c r="A21">
        <v>90</v>
      </c>
      <c r="B21">
        <v>15500</v>
      </c>
      <c r="C21" s="1">
        <v>45022</v>
      </c>
      <c r="D21" t="str">
        <v>NIFTY</v>
      </c>
      <c r="E21" t="str">
        <v>OPTIDXNIFTY06-04-2023CE15500.00</v>
      </c>
      <c r="F21">
        <v>5</v>
      </c>
      <c r="G21">
        <v>-12</v>
      </c>
      <c r="H21">
        <v>-70.5882352941177</v>
      </c>
      <c r="I21">
        <v>29</v>
      </c>
      <c r="J21">
        <v>0</v>
      </c>
      <c r="K21">
        <v>1900</v>
      </c>
      <c r="L21">
        <v>49</v>
      </c>
      <c r="M21">
        <v>2.64721772015127</v>
      </c>
      <c r="N21">
        <v>8600</v>
      </c>
      <c r="O21">
        <v>9750</v>
      </c>
      <c r="P21">
        <v>300</v>
      </c>
      <c r="Q21">
        <v>1892.65</v>
      </c>
      <c r="R21">
        <v>50</v>
      </c>
      <c r="S21">
        <v>1906.35</v>
      </c>
      <c r="T21">
        <v>17398.05</v>
      </c>
      <c r="U21" t="str">
        <v>CE</v>
      </c>
    </row>
    <row r="22" spans="1:21">
      <c r="A22">
        <v>91</v>
      </c>
      <c r="B22">
        <v>15500</v>
      </c>
      <c r="C22" s="1">
        <v>45029</v>
      </c>
      <c r="D22" t="str">
        <v>NIFTY</v>
      </c>
      <c r="E22" t="str">
        <v>OPTIDXNIFTY13-04-2023CE15500.00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6050</v>
      </c>
      <c r="O22">
        <v>4550</v>
      </c>
      <c r="P22">
        <v>2450</v>
      </c>
      <c r="Q22">
        <v>1828.7</v>
      </c>
      <c r="R22">
        <v>450</v>
      </c>
      <c r="S22">
        <v>2022.4</v>
      </c>
      <c r="T22">
        <v>17398.05</v>
      </c>
      <c r="U22" t="str">
        <v>CE</v>
      </c>
    </row>
    <row r="23" spans="1:21">
      <c r="A23">
        <v>94</v>
      </c>
      <c r="B23">
        <v>15500</v>
      </c>
      <c r="C23" s="1">
        <v>45036</v>
      </c>
      <c r="D23" t="str">
        <v>NIFTY</v>
      </c>
      <c r="E23" t="str">
        <v>OPTIDXNIFTY20-04-2023CE15500.00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1750</v>
      </c>
      <c r="O23">
        <v>1750</v>
      </c>
      <c r="P23">
        <v>1750</v>
      </c>
      <c r="Q23">
        <v>1744.65</v>
      </c>
      <c r="R23">
        <v>1750</v>
      </c>
      <c r="S23">
        <v>2065.75</v>
      </c>
      <c r="T23">
        <v>17398.05</v>
      </c>
      <c r="U23" t="str">
        <v>CE</v>
      </c>
    </row>
    <row r="24" spans="1:21">
      <c r="A24">
        <v>95</v>
      </c>
      <c r="B24">
        <v>15500</v>
      </c>
      <c r="C24" s="1">
        <v>45106</v>
      </c>
      <c r="D24" t="str">
        <v>NIFTY</v>
      </c>
      <c r="E24" t="str">
        <v>OPTIDXNIFTY29-06-2023CE15500.00</v>
      </c>
      <c r="F24">
        <v>40.5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17398.05</v>
      </c>
      <c r="U24" t="str">
        <v>CE</v>
      </c>
    </row>
    <row r="25" spans="1:21">
      <c r="A25">
        <v>97</v>
      </c>
      <c r="B25">
        <v>15550</v>
      </c>
      <c r="C25" s="1">
        <v>45036</v>
      </c>
      <c r="D25" t="str">
        <v>NIFTY</v>
      </c>
      <c r="E25" t="str">
        <v>OPTIDXNIFTY20-04-2023CE15550.00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1750</v>
      </c>
      <c r="O25">
        <v>1750</v>
      </c>
      <c r="P25">
        <v>1750</v>
      </c>
      <c r="Q25">
        <v>1698.35</v>
      </c>
      <c r="R25">
        <v>1750</v>
      </c>
      <c r="S25">
        <v>2016.65</v>
      </c>
      <c r="T25">
        <v>17398.05</v>
      </c>
      <c r="U25" t="str">
        <v>CE</v>
      </c>
    </row>
    <row r="26" spans="1:21">
      <c r="A26">
        <v>98</v>
      </c>
      <c r="B26">
        <v>15550</v>
      </c>
      <c r="C26" s="1">
        <v>45043</v>
      </c>
      <c r="D26" t="str">
        <v>NIFTY</v>
      </c>
      <c r="E26" t="str">
        <v>OPTIDXNIFTY27-04-2023CE15550.00</v>
      </c>
      <c r="F26">
        <v>6</v>
      </c>
      <c r="G26">
        <v>0</v>
      </c>
      <c r="H26">
        <v>0</v>
      </c>
      <c r="I26">
        <v>1</v>
      </c>
      <c r="J26">
        <v>0</v>
      </c>
      <c r="K26">
        <v>1925</v>
      </c>
      <c r="L26">
        <v>325</v>
      </c>
      <c r="M26">
        <v>20.3125</v>
      </c>
      <c r="N26">
        <v>6050</v>
      </c>
      <c r="O26">
        <v>2950</v>
      </c>
      <c r="P26">
        <v>1500</v>
      </c>
      <c r="Q26">
        <v>1795.7</v>
      </c>
      <c r="R26">
        <v>200</v>
      </c>
      <c r="S26">
        <v>1968.5</v>
      </c>
      <c r="T26">
        <v>17398.05</v>
      </c>
      <c r="U26" t="str">
        <v>CE</v>
      </c>
    </row>
    <row r="27" spans="1:21">
      <c r="A27">
        <v>101</v>
      </c>
      <c r="B27">
        <v>15550</v>
      </c>
      <c r="C27" s="1">
        <v>45071</v>
      </c>
      <c r="D27" t="str">
        <v>NIFTY</v>
      </c>
      <c r="E27" t="str">
        <v>OPTIDXNIFTY25-05-2023CE15550.00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3600</v>
      </c>
      <c r="O27">
        <v>1750</v>
      </c>
      <c r="P27">
        <v>50</v>
      </c>
      <c r="Q27">
        <v>1685.15</v>
      </c>
      <c r="R27">
        <v>1750</v>
      </c>
      <c r="S27">
        <v>2134.95</v>
      </c>
      <c r="T27">
        <v>17398.05</v>
      </c>
      <c r="U27" t="str">
        <v>CE</v>
      </c>
    </row>
    <row r="28" spans="1:21">
      <c r="A28">
        <v>104</v>
      </c>
      <c r="B28">
        <v>15550</v>
      </c>
      <c r="C28" s="1">
        <v>45029</v>
      </c>
      <c r="D28" t="str">
        <v>NIFTY</v>
      </c>
      <c r="E28" t="str">
        <v>OPTIDXNIFTY13-04-2023CE15550.00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4250</v>
      </c>
      <c r="O28">
        <v>4250</v>
      </c>
      <c r="P28">
        <v>1500</v>
      </c>
      <c r="Q28">
        <v>1758.1</v>
      </c>
      <c r="R28">
        <v>1500</v>
      </c>
      <c r="S28">
        <v>1966.95</v>
      </c>
      <c r="T28">
        <v>17398.05</v>
      </c>
      <c r="U28" t="str">
        <v>CE</v>
      </c>
    </row>
    <row r="29" spans="1:21">
      <c r="A29">
        <v>105</v>
      </c>
      <c r="B29">
        <v>15550</v>
      </c>
      <c r="C29" s="1">
        <v>45022</v>
      </c>
      <c r="D29" t="str">
        <v>NIFTY</v>
      </c>
      <c r="E29" t="str">
        <v>OPTIDXNIFTY06-04-2023CE15550.00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8100</v>
      </c>
      <c r="O29">
        <v>9600</v>
      </c>
      <c r="P29">
        <v>1800</v>
      </c>
      <c r="Q29">
        <v>1816.25</v>
      </c>
      <c r="R29">
        <v>1500</v>
      </c>
      <c r="S29">
        <v>1922.5</v>
      </c>
      <c r="T29">
        <v>17398.05</v>
      </c>
      <c r="U29" t="str">
        <v>CE</v>
      </c>
    </row>
    <row r="30" spans="1:21">
      <c r="A30">
        <v>107</v>
      </c>
      <c r="B30">
        <v>15600</v>
      </c>
      <c r="C30" s="1">
        <v>45036</v>
      </c>
      <c r="D30" t="str">
        <v>NIFTY</v>
      </c>
      <c r="E30" t="str">
        <v>OPTIDXNIFTY20-04-2023CE15600.00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1750</v>
      </c>
      <c r="O30">
        <v>1750</v>
      </c>
      <c r="P30">
        <v>1750</v>
      </c>
      <c r="Q30">
        <v>1647.5</v>
      </c>
      <c r="R30">
        <v>1750</v>
      </c>
      <c r="S30">
        <v>1959.3</v>
      </c>
      <c r="T30">
        <v>17398.05</v>
      </c>
      <c r="U30" t="str">
        <v>CE</v>
      </c>
    </row>
    <row r="31" spans="1:21">
      <c r="A31">
        <v>109</v>
      </c>
      <c r="B31">
        <v>15600</v>
      </c>
      <c r="C31" s="1">
        <v>45043</v>
      </c>
      <c r="D31" t="str">
        <v>NIFTY</v>
      </c>
      <c r="E31" t="str">
        <v>OPTIDXNIFTY27-04-2023CE15600.00</v>
      </c>
      <c r="F31">
        <v>181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6050</v>
      </c>
      <c r="O31">
        <v>6050</v>
      </c>
      <c r="P31">
        <v>1500</v>
      </c>
      <c r="Q31">
        <v>1670.2</v>
      </c>
      <c r="R31">
        <v>1500</v>
      </c>
      <c r="S31">
        <v>1998.55</v>
      </c>
      <c r="T31">
        <v>17398.05</v>
      </c>
      <c r="U31" t="str">
        <v>CE</v>
      </c>
    </row>
    <row r="32" spans="1:21">
      <c r="A32">
        <v>112</v>
      </c>
      <c r="B32">
        <v>15600</v>
      </c>
      <c r="C32" s="1">
        <v>45071</v>
      </c>
      <c r="D32" t="str">
        <v>NIFTY</v>
      </c>
      <c r="E32" t="str">
        <v>OPTIDXNIFTY25-05-2023CE15600.00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4000</v>
      </c>
      <c r="O32">
        <v>3950</v>
      </c>
      <c r="P32">
        <v>400</v>
      </c>
      <c r="Q32">
        <v>1852.4</v>
      </c>
      <c r="R32">
        <v>400</v>
      </c>
      <c r="S32">
        <v>2005.6</v>
      </c>
      <c r="T32">
        <v>17398.05</v>
      </c>
      <c r="U32" t="str">
        <v>CE</v>
      </c>
    </row>
    <row r="33" spans="1:21">
      <c r="A33">
        <v>114</v>
      </c>
      <c r="B33">
        <v>15600</v>
      </c>
      <c r="C33" s="1">
        <v>45106</v>
      </c>
      <c r="D33" t="str">
        <v>NIFTY</v>
      </c>
      <c r="E33" t="str">
        <v>OPTIDXNIFTY29-06-2023CE15600.00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1800</v>
      </c>
      <c r="O33">
        <v>0</v>
      </c>
      <c r="P33">
        <v>1800</v>
      </c>
      <c r="Q33">
        <v>1593.45</v>
      </c>
      <c r="R33">
        <v>0</v>
      </c>
      <c r="S33">
        <v>0</v>
      </c>
      <c r="T33">
        <v>17398.05</v>
      </c>
      <c r="U33" t="str">
        <v>CE</v>
      </c>
    </row>
    <row r="34" spans="1:21">
      <c r="A34">
        <v>116</v>
      </c>
      <c r="B34">
        <v>15600</v>
      </c>
      <c r="C34" s="1">
        <v>45022</v>
      </c>
      <c r="D34" t="str">
        <v>NIFTY</v>
      </c>
      <c r="E34" t="str">
        <v>OPTIDXNIFTY06-04-2023CE15600.00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8100</v>
      </c>
      <c r="O34">
        <v>8100</v>
      </c>
      <c r="P34">
        <v>1800</v>
      </c>
      <c r="Q34">
        <v>1763.1</v>
      </c>
      <c r="R34">
        <v>1800</v>
      </c>
      <c r="S34">
        <v>1832.8</v>
      </c>
      <c r="T34">
        <v>17398.05</v>
      </c>
      <c r="U34" t="str">
        <v>CE</v>
      </c>
    </row>
    <row r="35" spans="1:21">
      <c r="A35">
        <v>118</v>
      </c>
      <c r="B35">
        <v>15600</v>
      </c>
      <c r="C35" s="1">
        <v>45029</v>
      </c>
      <c r="D35" t="str">
        <v>NIFTY</v>
      </c>
      <c r="E35" t="str">
        <v>OPTIDXNIFTY13-04-2023CE15600.00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4250</v>
      </c>
      <c r="O35">
        <v>4250</v>
      </c>
      <c r="P35">
        <v>1500</v>
      </c>
      <c r="Q35">
        <v>1709.95</v>
      </c>
      <c r="R35">
        <v>1500</v>
      </c>
      <c r="S35">
        <v>2010.55</v>
      </c>
      <c r="T35">
        <v>17398.05</v>
      </c>
      <c r="U35" t="str">
        <v>CE</v>
      </c>
    </row>
    <row r="36" spans="1:21">
      <c r="A36">
        <v>121</v>
      </c>
      <c r="B36">
        <v>15650</v>
      </c>
      <c r="C36" s="1">
        <v>45036</v>
      </c>
      <c r="D36" t="str">
        <v>NIFTY</v>
      </c>
      <c r="E36" t="str">
        <v>OPTIDXNIFTY20-04-2023CE15650.00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1750</v>
      </c>
      <c r="O36">
        <v>1750</v>
      </c>
      <c r="P36">
        <v>1750</v>
      </c>
      <c r="Q36">
        <v>1600.9</v>
      </c>
      <c r="R36">
        <v>1750</v>
      </c>
      <c r="S36">
        <v>1908.65</v>
      </c>
      <c r="T36">
        <v>17398.05</v>
      </c>
      <c r="U36" t="str">
        <v>CE</v>
      </c>
    </row>
    <row r="37" spans="1:21">
      <c r="A37">
        <v>123</v>
      </c>
      <c r="B37">
        <v>15650</v>
      </c>
      <c r="C37" s="1">
        <v>45029</v>
      </c>
      <c r="D37" t="str">
        <v>NIFTY</v>
      </c>
      <c r="E37" t="str">
        <v>OPTIDXNIFTY13-04-2023CE15650.00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4250</v>
      </c>
      <c r="O37">
        <v>4250</v>
      </c>
      <c r="P37">
        <v>1500</v>
      </c>
      <c r="Q37">
        <v>1662.1</v>
      </c>
      <c r="R37">
        <v>1500</v>
      </c>
      <c r="S37">
        <v>1865.45</v>
      </c>
      <c r="T37">
        <v>17398.05</v>
      </c>
      <c r="U37" t="str">
        <v>CE</v>
      </c>
    </row>
    <row r="38" spans="1:21">
      <c r="A38">
        <v>125</v>
      </c>
      <c r="B38">
        <v>15650</v>
      </c>
      <c r="C38" s="1">
        <v>45071</v>
      </c>
      <c r="D38" t="str">
        <v>NIFTY</v>
      </c>
      <c r="E38" t="str">
        <v>OPTIDXNIFTY25-05-2023CE15650.00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2650</v>
      </c>
      <c r="O38">
        <v>1750</v>
      </c>
      <c r="P38">
        <v>850</v>
      </c>
      <c r="Q38">
        <v>1658.9</v>
      </c>
      <c r="R38">
        <v>1750</v>
      </c>
      <c r="S38">
        <v>1976.1</v>
      </c>
      <c r="T38">
        <v>17398.05</v>
      </c>
      <c r="U38" t="str">
        <v>CE</v>
      </c>
    </row>
    <row r="39" spans="1:21">
      <c r="A39">
        <v>128</v>
      </c>
      <c r="B39">
        <v>15650</v>
      </c>
      <c r="C39" s="1">
        <v>45106</v>
      </c>
      <c r="D39" t="str">
        <v>NIFTY</v>
      </c>
      <c r="E39" t="str">
        <v>OPTIDXNIFTY29-06-2023CE15650.00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1800</v>
      </c>
      <c r="O39">
        <v>0</v>
      </c>
      <c r="P39">
        <v>1800</v>
      </c>
      <c r="Q39">
        <v>1549.45</v>
      </c>
      <c r="R39">
        <v>0</v>
      </c>
      <c r="S39">
        <v>0</v>
      </c>
      <c r="T39">
        <v>17398.05</v>
      </c>
      <c r="U39" t="str">
        <v>CE</v>
      </c>
    </row>
    <row r="40" spans="1:21">
      <c r="A40">
        <v>130</v>
      </c>
      <c r="B40">
        <v>15650</v>
      </c>
      <c r="C40" s="1">
        <v>45022</v>
      </c>
      <c r="D40" t="str">
        <v>NIFTY</v>
      </c>
      <c r="E40" t="str">
        <v>OPTIDXNIFTY06-04-2023CE15650.00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8100</v>
      </c>
      <c r="O40">
        <v>8100</v>
      </c>
      <c r="P40">
        <v>1800</v>
      </c>
      <c r="Q40">
        <v>1716.65</v>
      </c>
      <c r="R40">
        <v>1800</v>
      </c>
      <c r="S40">
        <v>1782.75</v>
      </c>
      <c r="T40">
        <v>17398.05</v>
      </c>
      <c r="U40" t="str">
        <v>CE</v>
      </c>
    </row>
    <row r="41" spans="1:21">
      <c r="A41">
        <v>131</v>
      </c>
      <c r="B41">
        <v>15650</v>
      </c>
      <c r="C41" s="1">
        <v>45043</v>
      </c>
      <c r="D41" t="str">
        <v>NIFTY</v>
      </c>
      <c r="E41" t="str">
        <v>OPTIDXNIFTY27-04-2023CE15650.00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6050</v>
      </c>
      <c r="O41">
        <v>6050</v>
      </c>
      <c r="P41">
        <v>1500</v>
      </c>
      <c r="Q41">
        <v>1633.55</v>
      </c>
      <c r="R41">
        <v>1500</v>
      </c>
      <c r="S41">
        <v>1872.95</v>
      </c>
      <c r="T41">
        <v>17398.05</v>
      </c>
      <c r="U41" t="str">
        <v>CE</v>
      </c>
    </row>
    <row r="42" spans="1:21">
      <c r="A42">
        <v>134</v>
      </c>
      <c r="B42">
        <v>15700</v>
      </c>
      <c r="C42" s="1">
        <v>45036</v>
      </c>
      <c r="D42" t="str">
        <v>NIFTY</v>
      </c>
      <c r="E42" t="str">
        <v>OPTIDXNIFTY20-04-2023CE15700.00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1750</v>
      </c>
      <c r="O42">
        <v>1750</v>
      </c>
      <c r="P42">
        <v>1750</v>
      </c>
      <c r="Q42">
        <v>1559.55</v>
      </c>
      <c r="R42">
        <v>1750</v>
      </c>
      <c r="S42">
        <v>1854.25</v>
      </c>
      <c r="T42">
        <v>17398.05</v>
      </c>
      <c r="U42" t="str">
        <v>CE</v>
      </c>
    </row>
    <row r="43" spans="1:21">
      <c r="A43">
        <v>136</v>
      </c>
      <c r="B43">
        <v>15700</v>
      </c>
      <c r="C43" s="1">
        <v>45022</v>
      </c>
      <c r="D43" t="str">
        <v>NIFTY</v>
      </c>
      <c r="E43" t="str">
        <v>OPTIDXNIFTY06-04-2023CE15700.00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8100</v>
      </c>
      <c r="O43">
        <v>8100</v>
      </c>
      <c r="P43">
        <v>1800</v>
      </c>
      <c r="Q43">
        <v>1663.65</v>
      </c>
      <c r="R43">
        <v>1800</v>
      </c>
      <c r="S43">
        <v>1734.35</v>
      </c>
      <c r="T43">
        <v>17398.05</v>
      </c>
      <c r="U43" t="str">
        <v>CE</v>
      </c>
    </row>
    <row r="44" spans="1:21">
      <c r="A44">
        <v>138</v>
      </c>
      <c r="B44">
        <v>15700</v>
      </c>
      <c r="C44" s="1">
        <v>45071</v>
      </c>
      <c r="D44" t="str">
        <v>NIFTY</v>
      </c>
      <c r="E44" t="str">
        <v>OPTIDXNIFTY25-05-2023CE15700.00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4000</v>
      </c>
      <c r="O44">
        <v>3950</v>
      </c>
      <c r="P44">
        <v>400</v>
      </c>
      <c r="Q44">
        <v>1754.2</v>
      </c>
      <c r="R44">
        <v>400</v>
      </c>
      <c r="S44">
        <v>1908.6</v>
      </c>
      <c r="T44">
        <v>17398.05</v>
      </c>
      <c r="U44" t="str">
        <v>CE</v>
      </c>
    </row>
    <row r="45" spans="1:21">
      <c r="A45">
        <v>140</v>
      </c>
      <c r="B45">
        <v>15700</v>
      </c>
      <c r="C45" s="1">
        <v>45106</v>
      </c>
      <c r="D45" t="str">
        <v>NIFTY</v>
      </c>
      <c r="E45" t="str">
        <v>OPTIDXNIFTY29-06-2023CE15700.00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1800</v>
      </c>
      <c r="O45">
        <v>1800</v>
      </c>
      <c r="P45">
        <v>1800</v>
      </c>
      <c r="Q45">
        <v>1505.45</v>
      </c>
      <c r="R45">
        <v>1800</v>
      </c>
      <c r="S45">
        <v>2269</v>
      </c>
      <c r="T45">
        <v>17398.05</v>
      </c>
      <c r="U45" t="str">
        <v>CE</v>
      </c>
    </row>
    <row r="46" spans="1:21">
      <c r="A46">
        <v>141</v>
      </c>
      <c r="B46">
        <v>15700</v>
      </c>
      <c r="C46" s="1">
        <v>45043</v>
      </c>
      <c r="D46" t="str">
        <v>NIFTY</v>
      </c>
      <c r="E46" t="str">
        <v>OPTIDXNIFTY27-04-2023CE15700.00</v>
      </c>
      <c r="F46">
        <v>17</v>
      </c>
      <c r="G46">
        <v>0</v>
      </c>
      <c r="H46">
        <v>0</v>
      </c>
      <c r="I46">
        <v>12</v>
      </c>
      <c r="J46">
        <v>0</v>
      </c>
      <c r="K46">
        <v>1737.75</v>
      </c>
      <c r="L46">
        <v>-15.5999999999999</v>
      </c>
      <c r="M46">
        <v>-0.889725382838561</v>
      </c>
      <c r="N46">
        <v>4600</v>
      </c>
      <c r="O46">
        <v>4250</v>
      </c>
      <c r="P46">
        <v>50</v>
      </c>
      <c r="Q46">
        <v>1714.05</v>
      </c>
      <c r="R46">
        <v>1500</v>
      </c>
      <c r="S46">
        <v>1855.65</v>
      </c>
      <c r="T46">
        <v>17398.05</v>
      </c>
      <c r="U46" t="str">
        <v>CE</v>
      </c>
    </row>
    <row r="47" spans="1:21">
      <c r="A47">
        <v>143</v>
      </c>
      <c r="B47">
        <v>15700</v>
      </c>
      <c r="C47" s="1">
        <v>45029</v>
      </c>
      <c r="D47" t="str">
        <v>NIFTY</v>
      </c>
      <c r="E47" t="str">
        <v>OPTIDXNIFTY13-04-2023CE15700.00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4250</v>
      </c>
      <c r="O47">
        <v>4250</v>
      </c>
      <c r="P47">
        <v>1500</v>
      </c>
      <c r="Q47">
        <v>1614.1</v>
      </c>
      <c r="R47">
        <v>1500</v>
      </c>
      <c r="S47">
        <v>1876.45</v>
      </c>
      <c r="T47">
        <v>17398.05</v>
      </c>
      <c r="U47" t="str">
        <v>CE</v>
      </c>
    </row>
    <row r="48" spans="1:21">
      <c r="A48">
        <v>147</v>
      </c>
      <c r="B48">
        <v>15750</v>
      </c>
      <c r="C48" s="1">
        <v>45043</v>
      </c>
      <c r="D48" t="str">
        <v>NIFTY</v>
      </c>
      <c r="E48" t="str">
        <v>OPTIDXNIFTY27-04-2023CE15750.00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6050</v>
      </c>
      <c r="O48">
        <v>6050</v>
      </c>
      <c r="P48">
        <v>1500</v>
      </c>
      <c r="Q48">
        <v>1566.45</v>
      </c>
      <c r="R48">
        <v>1500</v>
      </c>
      <c r="S48">
        <v>1868.6</v>
      </c>
      <c r="T48">
        <v>17398.05</v>
      </c>
      <c r="U48" t="str">
        <v>CE</v>
      </c>
    </row>
    <row r="49" spans="1:21">
      <c r="A49">
        <v>149</v>
      </c>
      <c r="B49">
        <v>15750</v>
      </c>
      <c r="C49" s="1">
        <v>45071</v>
      </c>
      <c r="D49" t="str">
        <v>NIFTY</v>
      </c>
      <c r="E49" t="str">
        <v>OPTIDXNIFTY25-05-2023CE15750.00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2550</v>
      </c>
      <c r="O49">
        <v>2450</v>
      </c>
      <c r="P49">
        <v>750</v>
      </c>
      <c r="Q49">
        <v>1561</v>
      </c>
      <c r="R49">
        <v>1750</v>
      </c>
      <c r="S49">
        <v>2098.9</v>
      </c>
      <c r="T49">
        <v>17398.05</v>
      </c>
      <c r="U49" t="str">
        <v>CE</v>
      </c>
    </row>
    <row r="50" spans="1:21">
      <c r="A50">
        <v>151</v>
      </c>
      <c r="B50">
        <v>15750</v>
      </c>
      <c r="C50" s="1">
        <v>45106</v>
      </c>
      <c r="D50" t="str">
        <v>NIFTY</v>
      </c>
      <c r="E50" t="str">
        <v>OPTIDXNIFTY29-06-2023CE15750.00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1800</v>
      </c>
      <c r="O50">
        <v>0</v>
      </c>
      <c r="P50">
        <v>1800</v>
      </c>
      <c r="Q50">
        <v>1461.45</v>
      </c>
      <c r="R50">
        <v>0</v>
      </c>
      <c r="S50">
        <v>0</v>
      </c>
      <c r="T50">
        <v>17398.05</v>
      </c>
      <c r="U50" t="str">
        <v>CE</v>
      </c>
    </row>
    <row r="51" spans="1:21">
      <c r="A51">
        <v>152</v>
      </c>
      <c r="B51">
        <v>15750</v>
      </c>
      <c r="C51" s="1">
        <v>45036</v>
      </c>
      <c r="D51" t="str">
        <v>NIFTY</v>
      </c>
      <c r="E51" t="str">
        <v>OPTIDXNIFTY20-04-2023CE15750.00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1750</v>
      </c>
      <c r="O51">
        <v>1750</v>
      </c>
      <c r="P51">
        <v>1750</v>
      </c>
      <c r="Q51">
        <v>1507.6</v>
      </c>
      <c r="R51">
        <v>1750</v>
      </c>
      <c r="S51">
        <v>1802.55</v>
      </c>
      <c r="T51">
        <v>17398.05</v>
      </c>
      <c r="U51" t="str">
        <v>CE</v>
      </c>
    </row>
    <row r="52" spans="1:21">
      <c r="A52">
        <v>154</v>
      </c>
      <c r="B52">
        <v>15750</v>
      </c>
      <c r="C52" s="1">
        <v>45022</v>
      </c>
      <c r="D52" t="str">
        <v>NIFTY</v>
      </c>
      <c r="E52" t="str">
        <v>OPTIDXNIFTY06-04-2023CE15750.00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8100</v>
      </c>
      <c r="O52">
        <v>8100</v>
      </c>
      <c r="P52">
        <v>1800</v>
      </c>
      <c r="Q52">
        <v>1615.3</v>
      </c>
      <c r="R52">
        <v>1800</v>
      </c>
      <c r="S52">
        <v>1685.05</v>
      </c>
      <c r="T52">
        <v>17398.05</v>
      </c>
      <c r="U52" t="str">
        <v>CE</v>
      </c>
    </row>
    <row r="53" spans="1:21">
      <c r="A53">
        <v>156</v>
      </c>
      <c r="B53">
        <v>15750</v>
      </c>
      <c r="C53" s="1">
        <v>45029</v>
      </c>
      <c r="D53" t="str">
        <v>NIFTY</v>
      </c>
      <c r="E53" t="str">
        <v>OPTIDXNIFTY13-04-2023CE15750.00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4250</v>
      </c>
      <c r="O53">
        <v>4250</v>
      </c>
      <c r="P53">
        <v>1500</v>
      </c>
      <c r="Q53">
        <v>1566.05</v>
      </c>
      <c r="R53">
        <v>1500</v>
      </c>
      <c r="S53">
        <v>1822.15</v>
      </c>
      <c r="T53">
        <v>17398.05</v>
      </c>
      <c r="U53" t="str">
        <v>CE</v>
      </c>
    </row>
    <row r="54" spans="1:21">
      <c r="A54">
        <v>159</v>
      </c>
      <c r="B54">
        <v>15800</v>
      </c>
      <c r="C54" s="1">
        <v>45043</v>
      </c>
      <c r="D54" t="str">
        <v>NIFTY</v>
      </c>
      <c r="E54" t="str">
        <v>OPTIDXNIFTY27-04-2023CE15800.00</v>
      </c>
      <c r="F54">
        <v>79</v>
      </c>
      <c r="G54">
        <v>-2</v>
      </c>
      <c r="H54">
        <v>-2.46913580246914</v>
      </c>
      <c r="I54">
        <v>7</v>
      </c>
      <c r="J54">
        <v>0</v>
      </c>
      <c r="K54">
        <v>1647.15</v>
      </c>
      <c r="L54">
        <v>-20.8499999999999</v>
      </c>
      <c r="M54">
        <v>-1.24999999999999</v>
      </c>
      <c r="N54">
        <v>5400</v>
      </c>
      <c r="O54">
        <v>5100</v>
      </c>
      <c r="P54">
        <v>700</v>
      </c>
      <c r="Q54">
        <v>1634.25</v>
      </c>
      <c r="R54">
        <v>150</v>
      </c>
      <c r="S54">
        <v>1688.8</v>
      </c>
      <c r="T54">
        <v>17398.05</v>
      </c>
      <c r="U54" t="str">
        <v>CE</v>
      </c>
    </row>
    <row r="55" spans="1:21">
      <c r="A55">
        <v>162</v>
      </c>
      <c r="B55">
        <v>15800</v>
      </c>
      <c r="C55" s="1">
        <v>45071</v>
      </c>
      <c r="D55" t="str">
        <v>NIFTY</v>
      </c>
      <c r="E55" t="str">
        <v>OPTIDXNIFTY25-05-2023CE15800.00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4000</v>
      </c>
      <c r="O55">
        <v>3950</v>
      </c>
      <c r="P55">
        <v>400</v>
      </c>
      <c r="Q55">
        <v>1683.8</v>
      </c>
      <c r="R55">
        <v>400</v>
      </c>
      <c r="S55">
        <v>1808.1</v>
      </c>
      <c r="T55">
        <v>17398.05</v>
      </c>
      <c r="U55" t="str">
        <v>CE</v>
      </c>
    </row>
    <row r="56" spans="1:21">
      <c r="A56">
        <v>164</v>
      </c>
      <c r="B56">
        <v>15800</v>
      </c>
      <c r="C56" s="1">
        <v>45106</v>
      </c>
      <c r="D56" t="str">
        <v>NIFTY</v>
      </c>
      <c r="E56" t="str">
        <v>OPTIDXNIFTY29-06-2023CE15800.00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1800</v>
      </c>
      <c r="O56">
        <v>800</v>
      </c>
      <c r="P56">
        <v>1800</v>
      </c>
      <c r="Q56">
        <v>1476.7</v>
      </c>
      <c r="R56">
        <v>800</v>
      </c>
      <c r="S56">
        <v>2179.95</v>
      </c>
      <c r="T56">
        <v>17398.05</v>
      </c>
      <c r="U56" t="str">
        <v>CE</v>
      </c>
    </row>
    <row r="57" spans="1:21">
      <c r="A57">
        <v>167</v>
      </c>
      <c r="B57">
        <v>15800</v>
      </c>
      <c r="C57" s="1">
        <v>45022</v>
      </c>
      <c r="D57" t="str">
        <v>NIFTY</v>
      </c>
      <c r="E57" t="str">
        <v>OPTIDXNIFTY06-04-2023CE15800.00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8800</v>
      </c>
      <c r="O57">
        <v>8800</v>
      </c>
      <c r="P57">
        <v>150</v>
      </c>
      <c r="Q57">
        <v>1574.8</v>
      </c>
      <c r="R57">
        <v>150</v>
      </c>
      <c r="S57">
        <v>1615.95</v>
      </c>
      <c r="T57">
        <v>17398.05</v>
      </c>
      <c r="U57" t="str">
        <v>CE</v>
      </c>
    </row>
    <row r="58" spans="1:21">
      <c r="A58">
        <v>169</v>
      </c>
      <c r="B58">
        <v>15800</v>
      </c>
      <c r="C58" s="1">
        <v>45029</v>
      </c>
      <c r="D58" t="str">
        <v>NIFTY</v>
      </c>
      <c r="E58" t="str">
        <v>OPTIDXNIFTY13-04-2023CE15800.00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4400</v>
      </c>
      <c r="O58">
        <v>4400</v>
      </c>
      <c r="P58">
        <v>3250</v>
      </c>
      <c r="Q58">
        <v>1507.75</v>
      </c>
      <c r="R58">
        <v>1500</v>
      </c>
      <c r="S58">
        <v>1664.85</v>
      </c>
      <c r="T58">
        <v>17398.05</v>
      </c>
      <c r="U58" t="str">
        <v>CE</v>
      </c>
    </row>
    <row r="59" spans="1:21">
      <c r="A59">
        <v>170</v>
      </c>
      <c r="B59">
        <v>15800</v>
      </c>
      <c r="C59" s="1">
        <v>45036</v>
      </c>
      <c r="D59" t="str">
        <v>NIFTY</v>
      </c>
      <c r="E59" t="str">
        <v>OPTIDXNIFTY20-04-2023CE15800.00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1750</v>
      </c>
      <c r="O59">
        <v>1750</v>
      </c>
      <c r="P59">
        <v>1750</v>
      </c>
      <c r="Q59">
        <v>1469.8</v>
      </c>
      <c r="R59">
        <v>1750</v>
      </c>
      <c r="S59">
        <v>1751.3</v>
      </c>
      <c r="T59">
        <v>17398.05</v>
      </c>
      <c r="U59" t="str">
        <v>CE</v>
      </c>
    </row>
    <row r="60" spans="1:21">
      <c r="A60">
        <v>172</v>
      </c>
      <c r="B60">
        <v>15850</v>
      </c>
      <c r="C60" s="1">
        <v>45036</v>
      </c>
      <c r="D60" t="str">
        <v>NIFTY</v>
      </c>
      <c r="E60" t="str">
        <v>OPTIDXNIFTY20-04-2023CE15850.00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1750</v>
      </c>
      <c r="O60">
        <v>1750</v>
      </c>
      <c r="P60">
        <v>1750</v>
      </c>
      <c r="Q60">
        <v>1424.2</v>
      </c>
      <c r="R60">
        <v>1750</v>
      </c>
      <c r="S60">
        <v>1690.7</v>
      </c>
      <c r="T60">
        <v>17398.05</v>
      </c>
      <c r="U60" t="str">
        <v>CE</v>
      </c>
    </row>
    <row r="61" spans="1:21">
      <c r="A61">
        <v>174</v>
      </c>
      <c r="B61">
        <v>15850</v>
      </c>
      <c r="C61" s="1">
        <v>45043</v>
      </c>
      <c r="D61" t="str">
        <v>NIFTY</v>
      </c>
      <c r="E61" t="str">
        <v>OPTIDXNIFTY27-04-2023CE15850.00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6050</v>
      </c>
      <c r="O61">
        <v>4550</v>
      </c>
      <c r="P61">
        <v>1500</v>
      </c>
      <c r="Q61">
        <v>1413.85</v>
      </c>
      <c r="R61">
        <v>1750</v>
      </c>
      <c r="S61">
        <v>1766.1</v>
      </c>
      <c r="T61">
        <v>17398.05</v>
      </c>
      <c r="U61" t="str">
        <v>CE</v>
      </c>
    </row>
    <row r="62" spans="1:21">
      <c r="A62">
        <v>177</v>
      </c>
      <c r="B62">
        <v>15850</v>
      </c>
      <c r="C62" s="1">
        <v>45071</v>
      </c>
      <c r="D62" t="str">
        <v>NIFTY</v>
      </c>
      <c r="E62" t="str">
        <v>OPTIDXNIFTY25-05-2023CE15850.00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2550</v>
      </c>
      <c r="O62">
        <v>2450</v>
      </c>
      <c r="P62">
        <v>750</v>
      </c>
      <c r="Q62">
        <v>1465.15</v>
      </c>
      <c r="R62">
        <v>700</v>
      </c>
      <c r="S62">
        <v>1906.1</v>
      </c>
      <c r="T62">
        <v>17398.05</v>
      </c>
      <c r="U62" t="str">
        <v>CE</v>
      </c>
    </row>
    <row r="63" spans="1:21">
      <c r="A63">
        <v>179</v>
      </c>
      <c r="B63">
        <v>15850</v>
      </c>
      <c r="C63" s="1">
        <v>45106</v>
      </c>
      <c r="D63" t="str">
        <v>NIFTY</v>
      </c>
      <c r="E63" t="str">
        <v>OPTIDXNIFTY29-06-2023CE15850.00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1800</v>
      </c>
      <c r="O63">
        <v>0</v>
      </c>
      <c r="P63">
        <v>1800</v>
      </c>
      <c r="Q63">
        <v>1396.65</v>
      </c>
      <c r="R63">
        <v>0</v>
      </c>
      <c r="S63">
        <v>0</v>
      </c>
      <c r="T63">
        <v>17398.05</v>
      </c>
      <c r="U63" t="str">
        <v>CE</v>
      </c>
    </row>
    <row r="64" spans="1:21">
      <c r="A64">
        <v>180</v>
      </c>
      <c r="B64">
        <v>15850</v>
      </c>
      <c r="C64" s="1">
        <v>45022</v>
      </c>
      <c r="D64" t="str">
        <v>NIFTY</v>
      </c>
      <c r="E64" t="str">
        <v>OPTIDXNIFTY06-04-2023CE15850.00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8250</v>
      </c>
      <c r="O64">
        <v>8250</v>
      </c>
      <c r="P64">
        <v>150</v>
      </c>
      <c r="Q64">
        <v>1523.4</v>
      </c>
      <c r="R64">
        <v>150</v>
      </c>
      <c r="S64">
        <v>1566.75</v>
      </c>
      <c r="T64">
        <v>17398.05</v>
      </c>
      <c r="U64" t="str">
        <v>CE</v>
      </c>
    </row>
    <row r="65" spans="1:21">
      <c r="A65">
        <v>183</v>
      </c>
      <c r="B65">
        <v>15850</v>
      </c>
      <c r="C65" s="1">
        <v>45029</v>
      </c>
      <c r="D65" t="str">
        <v>NIFTY</v>
      </c>
      <c r="E65" t="str">
        <v>OPTIDXNIFTY13-04-2023CE15850.00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4400</v>
      </c>
      <c r="O65">
        <v>2900</v>
      </c>
      <c r="P65">
        <v>3250</v>
      </c>
      <c r="Q65">
        <v>1454.65</v>
      </c>
      <c r="R65">
        <v>150</v>
      </c>
      <c r="S65">
        <v>1599.55</v>
      </c>
      <c r="T65">
        <v>17398.05</v>
      </c>
      <c r="U65" t="str">
        <v>CE</v>
      </c>
    </row>
    <row r="66" spans="1:21">
      <c r="A66">
        <v>186</v>
      </c>
      <c r="B66">
        <v>15900</v>
      </c>
      <c r="C66" s="1">
        <v>45036</v>
      </c>
      <c r="D66" t="str">
        <v>NIFTY</v>
      </c>
      <c r="E66" t="str">
        <v>OPTIDXNIFTY20-04-2023CE15900.00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1750</v>
      </c>
      <c r="O66">
        <v>1750</v>
      </c>
      <c r="P66">
        <v>1750</v>
      </c>
      <c r="Q66">
        <v>1377.15</v>
      </c>
      <c r="R66">
        <v>1750</v>
      </c>
      <c r="S66">
        <v>1636.75</v>
      </c>
      <c r="T66">
        <v>17398.05</v>
      </c>
      <c r="U66" t="str">
        <v>CE</v>
      </c>
    </row>
    <row r="67" spans="1:21">
      <c r="A67">
        <v>188</v>
      </c>
      <c r="B67">
        <v>15900</v>
      </c>
      <c r="C67" s="1">
        <v>45071</v>
      </c>
      <c r="D67" t="str">
        <v>NIFTY</v>
      </c>
      <c r="E67" t="str">
        <v>OPTIDXNIFTY25-05-2023CE15900.00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4200</v>
      </c>
      <c r="O67">
        <v>4150</v>
      </c>
      <c r="P67">
        <v>400</v>
      </c>
      <c r="Q67">
        <v>1588.35</v>
      </c>
      <c r="R67">
        <v>400</v>
      </c>
      <c r="S67">
        <v>1700.55</v>
      </c>
      <c r="T67">
        <v>17398.05</v>
      </c>
      <c r="U67" t="str">
        <v>CE</v>
      </c>
    </row>
    <row r="68" spans="1:21">
      <c r="A68">
        <v>190</v>
      </c>
      <c r="B68">
        <v>15900</v>
      </c>
      <c r="C68" s="1">
        <v>45106</v>
      </c>
      <c r="D68" t="str">
        <v>NIFTY</v>
      </c>
      <c r="E68" t="str">
        <v>OPTIDXNIFTY29-06-2023CE15900.00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1800</v>
      </c>
      <c r="O68">
        <v>0</v>
      </c>
      <c r="P68">
        <v>1800</v>
      </c>
      <c r="Q68">
        <v>1346.9</v>
      </c>
      <c r="R68">
        <v>0</v>
      </c>
      <c r="S68">
        <v>0</v>
      </c>
      <c r="T68">
        <v>17398.05</v>
      </c>
      <c r="U68" t="str">
        <v>CE</v>
      </c>
    </row>
    <row r="69" spans="1:21">
      <c r="A69">
        <v>193</v>
      </c>
      <c r="B69">
        <v>15900</v>
      </c>
      <c r="C69" s="1">
        <v>45029</v>
      </c>
      <c r="D69" t="str">
        <v>NIFTY</v>
      </c>
      <c r="E69" t="str">
        <v>OPTIDXNIFTY13-04-2023CE15900.00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4400</v>
      </c>
      <c r="O69">
        <v>2900</v>
      </c>
      <c r="P69">
        <v>3250</v>
      </c>
      <c r="Q69">
        <v>1410.75</v>
      </c>
      <c r="R69">
        <v>150</v>
      </c>
      <c r="S69">
        <v>1556.95</v>
      </c>
      <c r="T69">
        <v>17398.05</v>
      </c>
      <c r="U69" t="str">
        <v>CE</v>
      </c>
    </row>
    <row r="70" spans="1:21">
      <c r="A70">
        <v>194</v>
      </c>
      <c r="B70">
        <v>15900</v>
      </c>
      <c r="C70" s="1">
        <v>45022</v>
      </c>
      <c r="D70" t="str">
        <v>NIFTY</v>
      </c>
      <c r="E70" t="str">
        <v>OPTIDXNIFTY06-04-2023CE15900.00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8400</v>
      </c>
      <c r="O70">
        <v>8400</v>
      </c>
      <c r="P70">
        <v>150</v>
      </c>
      <c r="Q70">
        <v>1481.65</v>
      </c>
      <c r="R70">
        <v>150</v>
      </c>
      <c r="S70">
        <v>1517.25</v>
      </c>
      <c r="T70">
        <v>17398.05</v>
      </c>
      <c r="U70" t="str">
        <v>CE</v>
      </c>
    </row>
    <row r="71" spans="1:21">
      <c r="A71">
        <v>197</v>
      </c>
      <c r="B71">
        <v>15900</v>
      </c>
      <c r="C71" s="1">
        <v>45043</v>
      </c>
      <c r="D71" t="str">
        <v>NIFTY</v>
      </c>
      <c r="E71" t="str">
        <v>OPTIDXNIFTY27-04-2023CE15900.00</v>
      </c>
      <c r="F71">
        <v>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5300</v>
      </c>
      <c r="O71">
        <v>5300</v>
      </c>
      <c r="P71">
        <v>400</v>
      </c>
      <c r="Q71">
        <v>1546.55</v>
      </c>
      <c r="R71">
        <v>750</v>
      </c>
      <c r="S71">
        <v>1603.1</v>
      </c>
      <c r="T71">
        <v>17398.05</v>
      </c>
      <c r="U71" t="str">
        <v>CE</v>
      </c>
    </row>
    <row r="72" spans="1:21">
      <c r="A72">
        <v>199</v>
      </c>
      <c r="B72">
        <v>15950</v>
      </c>
      <c r="C72" s="1">
        <v>45036</v>
      </c>
      <c r="D72" t="str">
        <v>NIFTY</v>
      </c>
      <c r="E72" t="str">
        <v>OPTIDXNIFTY20-04-2023CE15950.00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1750</v>
      </c>
      <c r="O72">
        <v>1750</v>
      </c>
      <c r="P72">
        <v>1750</v>
      </c>
      <c r="Q72">
        <v>1334.25</v>
      </c>
      <c r="R72">
        <v>1750</v>
      </c>
      <c r="S72">
        <v>1582.3</v>
      </c>
      <c r="T72">
        <v>17398.05</v>
      </c>
      <c r="U72" t="str">
        <v>CE</v>
      </c>
    </row>
    <row r="73" spans="1:21">
      <c r="A73">
        <v>200</v>
      </c>
      <c r="B73">
        <v>15950</v>
      </c>
      <c r="C73" s="1">
        <v>45043</v>
      </c>
      <c r="D73" t="str">
        <v>NIFTY</v>
      </c>
      <c r="E73" t="str">
        <v>OPTIDXNIFTY27-04-2023CE15950.00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6400</v>
      </c>
      <c r="O73">
        <v>4900</v>
      </c>
      <c r="P73">
        <v>1500</v>
      </c>
      <c r="Q73">
        <v>1480.55</v>
      </c>
      <c r="R73">
        <v>350</v>
      </c>
      <c r="S73">
        <v>1553.85</v>
      </c>
      <c r="T73">
        <v>17398.05</v>
      </c>
      <c r="U73" t="str">
        <v>CE</v>
      </c>
    </row>
    <row r="74" spans="1:21">
      <c r="A74">
        <v>203</v>
      </c>
      <c r="B74">
        <v>15950</v>
      </c>
      <c r="C74" s="1">
        <v>45022</v>
      </c>
      <c r="D74" t="str">
        <v>NIFTY</v>
      </c>
      <c r="E74" t="str">
        <v>OPTIDXNIFTY06-04-2023CE15950.00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8250</v>
      </c>
      <c r="O74">
        <v>8300</v>
      </c>
      <c r="P74">
        <v>150</v>
      </c>
      <c r="Q74">
        <v>1442.85</v>
      </c>
      <c r="R74">
        <v>200</v>
      </c>
      <c r="S74">
        <v>1467.25</v>
      </c>
      <c r="T74">
        <v>17398.05</v>
      </c>
      <c r="U74" t="str">
        <v>CE</v>
      </c>
    </row>
    <row r="75" spans="1:21">
      <c r="A75">
        <v>204</v>
      </c>
      <c r="B75">
        <v>15950</v>
      </c>
      <c r="C75" s="1">
        <v>45071</v>
      </c>
      <c r="D75" t="str">
        <v>NIFTY</v>
      </c>
      <c r="E75" t="str">
        <v>OPTIDXNIFTY25-05-2023CE15950.00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2700</v>
      </c>
      <c r="O75">
        <v>2450</v>
      </c>
      <c r="P75">
        <v>900</v>
      </c>
      <c r="Q75">
        <v>1373.25</v>
      </c>
      <c r="R75">
        <v>700</v>
      </c>
      <c r="S75">
        <v>1872.15</v>
      </c>
      <c r="T75">
        <v>17398.05</v>
      </c>
      <c r="U75" t="str">
        <v>CE</v>
      </c>
    </row>
    <row r="76" spans="1:21">
      <c r="A76">
        <v>206</v>
      </c>
      <c r="B76">
        <v>15950</v>
      </c>
      <c r="C76" s="1">
        <v>45106</v>
      </c>
      <c r="D76" t="str">
        <v>NIFTY</v>
      </c>
      <c r="E76" t="str">
        <v>OPTIDXNIFTY29-06-2023CE15950.00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1800</v>
      </c>
      <c r="O76">
        <v>0</v>
      </c>
      <c r="P76">
        <v>1800</v>
      </c>
      <c r="Q76">
        <v>1308.65</v>
      </c>
      <c r="R76">
        <v>0</v>
      </c>
      <c r="S76">
        <v>0</v>
      </c>
      <c r="T76">
        <v>17398.05</v>
      </c>
      <c r="U76" t="str">
        <v>CE</v>
      </c>
    </row>
    <row r="77" spans="1:21">
      <c r="A77">
        <v>208</v>
      </c>
      <c r="B77">
        <v>15950</v>
      </c>
      <c r="C77" s="1">
        <v>45029</v>
      </c>
      <c r="D77" t="str">
        <v>NIFTY</v>
      </c>
      <c r="E77" t="str">
        <v>OPTIDXNIFTY13-04-2023CE15950.00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4250</v>
      </c>
      <c r="O77">
        <v>4250</v>
      </c>
      <c r="P77">
        <v>3250</v>
      </c>
      <c r="Q77">
        <v>1359.2</v>
      </c>
      <c r="R77">
        <v>1500</v>
      </c>
      <c r="S77">
        <v>1655.95</v>
      </c>
      <c r="T77">
        <v>17398.05</v>
      </c>
      <c r="U77" t="str">
        <v>CE</v>
      </c>
    </row>
    <row r="78" spans="1:21">
      <c r="A78">
        <v>212</v>
      </c>
      <c r="B78">
        <v>16000</v>
      </c>
      <c r="C78" s="1">
        <v>45029</v>
      </c>
      <c r="D78" t="str">
        <v>NIFTY</v>
      </c>
      <c r="E78" t="str">
        <v>OPTIDXNIFTY13-04-2023CE16000.00</v>
      </c>
      <c r="F78">
        <v>55</v>
      </c>
      <c r="G78">
        <v>4</v>
      </c>
      <c r="H78">
        <v>7.84313725490196</v>
      </c>
      <c r="I78">
        <v>8</v>
      </c>
      <c r="J78">
        <v>0</v>
      </c>
      <c r="K78">
        <v>1342</v>
      </c>
      <c r="L78">
        <v>-38</v>
      </c>
      <c r="M78">
        <v>-2.7536231884058</v>
      </c>
      <c r="N78">
        <v>8050</v>
      </c>
      <c r="O78">
        <v>6050</v>
      </c>
      <c r="P78">
        <v>800</v>
      </c>
      <c r="Q78">
        <v>1396.6</v>
      </c>
      <c r="R78">
        <v>950</v>
      </c>
      <c r="S78">
        <v>1423.4</v>
      </c>
      <c r="T78">
        <v>17398.05</v>
      </c>
      <c r="U78" t="str">
        <v>CE</v>
      </c>
    </row>
    <row r="79" spans="1:21">
      <c r="A79">
        <v>214</v>
      </c>
      <c r="B79">
        <v>16000</v>
      </c>
      <c r="C79" s="1">
        <v>45043</v>
      </c>
      <c r="D79" t="str">
        <v>NIFTY</v>
      </c>
      <c r="E79" t="str">
        <v>OPTIDXNIFTY27-04-2023CE16000.00</v>
      </c>
      <c r="F79">
        <v>10898</v>
      </c>
      <c r="G79">
        <v>-3543</v>
      </c>
      <c r="H79">
        <v>-24.5343120282529</v>
      </c>
      <c r="I79">
        <v>6100</v>
      </c>
      <c r="J79">
        <v>0</v>
      </c>
      <c r="K79">
        <v>1473.8</v>
      </c>
      <c r="L79">
        <v>20.3999999999999</v>
      </c>
      <c r="M79">
        <v>1.40360533920461</v>
      </c>
      <c r="N79">
        <v>8700</v>
      </c>
      <c r="O79">
        <v>8750</v>
      </c>
      <c r="P79">
        <v>50</v>
      </c>
      <c r="Q79">
        <v>1472</v>
      </c>
      <c r="R79">
        <v>250</v>
      </c>
      <c r="S79">
        <v>1479.6</v>
      </c>
      <c r="T79">
        <v>17398.05</v>
      </c>
      <c r="U79" t="str">
        <v>CE</v>
      </c>
    </row>
    <row r="80" spans="1:21">
      <c r="A80">
        <v>217</v>
      </c>
      <c r="B80">
        <v>16000</v>
      </c>
      <c r="C80" s="1">
        <v>45071</v>
      </c>
      <c r="D80" t="str">
        <v>NIFTY</v>
      </c>
      <c r="E80" t="str">
        <v>OPTIDXNIFTY25-05-2023CE16000.00</v>
      </c>
      <c r="F80">
        <v>388</v>
      </c>
      <c r="G80">
        <v>-14</v>
      </c>
      <c r="H80">
        <v>-3.48258706467662</v>
      </c>
      <c r="I80">
        <v>51</v>
      </c>
      <c r="J80">
        <v>0</v>
      </c>
      <c r="K80">
        <v>1546.05</v>
      </c>
      <c r="L80">
        <v>28.3</v>
      </c>
      <c r="M80">
        <v>1.86460220721462</v>
      </c>
      <c r="N80">
        <v>3950</v>
      </c>
      <c r="O80">
        <v>4050</v>
      </c>
      <c r="P80">
        <v>50</v>
      </c>
      <c r="Q80">
        <v>1544</v>
      </c>
      <c r="R80">
        <v>200</v>
      </c>
      <c r="S80">
        <v>1556.9</v>
      </c>
      <c r="T80">
        <v>17398.05</v>
      </c>
      <c r="U80" t="str">
        <v>CE</v>
      </c>
    </row>
    <row r="81" spans="1:21">
      <c r="A81">
        <v>219</v>
      </c>
      <c r="B81">
        <v>16000</v>
      </c>
      <c r="C81" s="1">
        <v>45106</v>
      </c>
      <c r="D81" t="str">
        <v>NIFTY</v>
      </c>
      <c r="E81" t="str">
        <v>OPTIDXNIFTY29-06-2023CE16000.00</v>
      </c>
      <c r="F81">
        <v>2427</v>
      </c>
      <c r="G81">
        <v>11</v>
      </c>
      <c r="H81">
        <v>0.455298013245033</v>
      </c>
      <c r="I81">
        <v>236</v>
      </c>
      <c r="J81">
        <v>0</v>
      </c>
      <c r="K81">
        <v>1615.2</v>
      </c>
      <c r="L81">
        <v>43.8</v>
      </c>
      <c r="M81">
        <v>2.7873234058801</v>
      </c>
      <c r="N81">
        <v>2900</v>
      </c>
      <c r="O81">
        <v>6250</v>
      </c>
      <c r="P81">
        <v>50</v>
      </c>
      <c r="Q81">
        <v>1610</v>
      </c>
      <c r="R81">
        <v>100</v>
      </c>
      <c r="S81">
        <v>1627.1</v>
      </c>
      <c r="T81">
        <v>17398.05</v>
      </c>
      <c r="U81" t="str">
        <v>CE</v>
      </c>
    </row>
    <row r="82" spans="1:21">
      <c r="A82">
        <v>220</v>
      </c>
      <c r="B82">
        <v>16000</v>
      </c>
      <c r="C82" s="1">
        <v>45197</v>
      </c>
      <c r="D82" t="str">
        <v>NIFTY</v>
      </c>
      <c r="E82" t="str">
        <v>OPTIDXNIFTY28-09-2023CE16000.00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600</v>
      </c>
      <c r="P82">
        <v>0</v>
      </c>
      <c r="Q82">
        <v>0</v>
      </c>
      <c r="R82">
        <v>600</v>
      </c>
      <c r="S82">
        <v>3084.1</v>
      </c>
      <c r="T82">
        <v>17398.05</v>
      </c>
      <c r="U82" t="str">
        <v>CE</v>
      </c>
    </row>
    <row r="83" spans="1:21">
      <c r="A83">
        <v>223</v>
      </c>
      <c r="B83">
        <v>16000</v>
      </c>
      <c r="C83" s="1">
        <v>45288</v>
      </c>
      <c r="D83" t="str">
        <v>NIFTY</v>
      </c>
      <c r="E83" t="str">
        <v>OPTIDXNIFTY28-12-2023CE16000.00</v>
      </c>
      <c r="F83">
        <v>788</v>
      </c>
      <c r="G83">
        <v>7</v>
      </c>
      <c r="H83">
        <v>0.89628681177977</v>
      </c>
      <c r="I83">
        <v>39</v>
      </c>
      <c r="J83">
        <v>0</v>
      </c>
      <c r="K83">
        <v>1925</v>
      </c>
      <c r="L83">
        <v>-79.95</v>
      </c>
      <c r="M83">
        <v>-3.98763061422978</v>
      </c>
      <c r="N83">
        <v>800</v>
      </c>
      <c r="O83">
        <v>2550</v>
      </c>
      <c r="P83">
        <v>150</v>
      </c>
      <c r="Q83">
        <v>1940.45</v>
      </c>
      <c r="R83">
        <v>1200</v>
      </c>
      <c r="S83">
        <v>2025</v>
      </c>
      <c r="T83">
        <v>17398.05</v>
      </c>
      <c r="U83" t="str">
        <v>CE</v>
      </c>
    </row>
    <row r="84" spans="1:21">
      <c r="A84">
        <v>226</v>
      </c>
      <c r="B84">
        <v>16000</v>
      </c>
      <c r="C84" s="1">
        <v>45652</v>
      </c>
      <c r="D84" t="str">
        <v>NIFTY</v>
      </c>
      <c r="E84" t="str">
        <v>OPTIDXNIFTY26-12-2024CE16000.00</v>
      </c>
      <c r="F84">
        <v>394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</v>
      </c>
      <c r="O84">
        <v>0</v>
      </c>
      <c r="P84">
        <v>50</v>
      </c>
      <c r="Q84">
        <v>2300</v>
      </c>
      <c r="R84">
        <v>0</v>
      </c>
      <c r="S84">
        <v>0</v>
      </c>
      <c r="T84">
        <v>17398.05</v>
      </c>
      <c r="U84" t="str">
        <v>CE</v>
      </c>
    </row>
    <row r="85" spans="1:21">
      <c r="A85">
        <v>233</v>
      </c>
      <c r="B85">
        <v>16000</v>
      </c>
      <c r="C85" s="1">
        <v>45036</v>
      </c>
      <c r="D85" t="str">
        <v>NIFTY</v>
      </c>
      <c r="E85" t="str">
        <v>OPTIDXNIFTY20-04-2023CE16000.00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1750</v>
      </c>
      <c r="O85">
        <v>1750</v>
      </c>
      <c r="P85">
        <v>1750</v>
      </c>
      <c r="Q85">
        <v>1288.05</v>
      </c>
      <c r="R85">
        <v>1750</v>
      </c>
      <c r="S85">
        <v>1526.1</v>
      </c>
      <c r="T85">
        <v>17398.05</v>
      </c>
      <c r="U85" t="str">
        <v>CE</v>
      </c>
    </row>
    <row r="86" spans="1:21">
      <c r="A86">
        <v>236</v>
      </c>
      <c r="B86">
        <v>16000</v>
      </c>
      <c r="C86" s="1">
        <v>45022</v>
      </c>
      <c r="D86" t="str">
        <v>NIFTY</v>
      </c>
      <c r="E86" t="str">
        <v>OPTIDXNIFTY06-04-2023CE16000.00</v>
      </c>
      <c r="F86">
        <v>4745</v>
      </c>
      <c r="G86">
        <v>-2945</v>
      </c>
      <c r="H86">
        <v>-38.296488946684</v>
      </c>
      <c r="I86">
        <v>5564</v>
      </c>
      <c r="J86">
        <v>0</v>
      </c>
      <c r="K86">
        <v>1400.1</v>
      </c>
      <c r="L86">
        <v>38.3999999999999</v>
      </c>
      <c r="M86">
        <v>2.82000440625687</v>
      </c>
      <c r="N86">
        <v>10900</v>
      </c>
      <c r="O86">
        <v>13000</v>
      </c>
      <c r="P86">
        <v>550</v>
      </c>
      <c r="Q86">
        <v>1394.1</v>
      </c>
      <c r="R86">
        <v>500</v>
      </c>
      <c r="S86">
        <v>1400</v>
      </c>
      <c r="T86">
        <v>17398.05</v>
      </c>
      <c r="U86" t="str">
        <v>CE</v>
      </c>
    </row>
    <row r="87" spans="1:21">
      <c r="A87">
        <v>238</v>
      </c>
      <c r="B87">
        <v>16050</v>
      </c>
      <c r="C87" s="1">
        <v>45029</v>
      </c>
      <c r="D87" t="str">
        <v>NIFTY</v>
      </c>
      <c r="E87" t="str">
        <v>OPTIDXNIFTY13-04-2023CE16050.00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4250</v>
      </c>
      <c r="O87">
        <v>4250</v>
      </c>
      <c r="P87">
        <v>3250</v>
      </c>
      <c r="Q87">
        <v>1263.9</v>
      </c>
      <c r="R87">
        <v>1500</v>
      </c>
      <c r="S87">
        <v>1498.75</v>
      </c>
      <c r="T87">
        <v>17398.05</v>
      </c>
      <c r="U87" t="str">
        <v>CE</v>
      </c>
    </row>
    <row r="88" spans="1:21">
      <c r="A88">
        <v>240</v>
      </c>
      <c r="B88">
        <v>16050</v>
      </c>
      <c r="C88" s="1">
        <v>45043</v>
      </c>
      <c r="D88" t="str">
        <v>NIFTY</v>
      </c>
      <c r="E88" t="str">
        <v>OPTIDXNIFTY27-04-2023CE16050.00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4800</v>
      </c>
      <c r="O88">
        <v>4900</v>
      </c>
      <c r="P88">
        <v>250</v>
      </c>
      <c r="Q88">
        <v>1406.75</v>
      </c>
      <c r="R88">
        <v>200</v>
      </c>
      <c r="S88">
        <v>1442.6</v>
      </c>
      <c r="T88">
        <v>17398.05</v>
      </c>
      <c r="U88" t="str">
        <v>CE</v>
      </c>
    </row>
    <row r="89" spans="1:21">
      <c r="A89">
        <v>244</v>
      </c>
      <c r="B89">
        <v>16050</v>
      </c>
      <c r="C89" s="1">
        <v>45071</v>
      </c>
      <c r="D89" t="str">
        <v>NIFTY</v>
      </c>
      <c r="E89" t="str">
        <v>OPTIDXNIFTY25-05-2023CE16050.00</v>
      </c>
      <c r="F89">
        <v>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2300</v>
      </c>
      <c r="O89">
        <v>1750</v>
      </c>
      <c r="P89">
        <v>1750</v>
      </c>
      <c r="Q89">
        <v>1241.7</v>
      </c>
      <c r="R89">
        <v>1750</v>
      </c>
      <c r="S89">
        <v>1628.6</v>
      </c>
      <c r="T89">
        <v>17398.05</v>
      </c>
      <c r="U89" t="str">
        <v>CE</v>
      </c>
    </row>
    <row r="90" spans="1:21">
      <c r="A90">
        <v>245</v>
      </c>
      <c r="B90">
        <v>16050</v>
      </c>
      <c r="C90" s="1">
        <v>45106</v>
      </c>
      <c r="D90" t="str">
        <v>NIFTY</v>
      </c>
      <c r="E90" t="str">
        <v>OPTIDXNIFTY29-06-2023CE16050.00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1800</v>
      </c>
      <c r="O90">
        <v>0</v>
      </c>
      <c r="P90">
        <v>1800</v>
      </c>
      <c r="Q90">
        <v>1220.65</v>
      </c>
      <c r="R90">
        <v>0</v>
      </c>
      <c r="S90">
        <v>0</v>
      </c>
      <c r="T90">
        <v>17398.05</v>
      </c>
      <c r="U90" t="str">
        <v>CE</v>
      </c>
    </row>
    <row r="91" spans="1:21">
      <c r="A91">
        <v>247</v>
      </c>
      <c r="B91">
        <v>16050</v>
      </c>
      <c r="C91" s="1">
        <v>45022</v>
      </c>
      <c r="D91" t="str">
        <v>NIFTY</v>
      </c>
      <c r="E91" t="str">
        <v>OPTIDXNIFTY06-04-2023CE16050.00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8500</v>
      </c>
      <c r="O91">
        <v>8500</v>
      </c>
      <c r="P91">
        <v>100</v>
      </c>
      <c r="Q91">
        <v>1343.2</v>
      </c>
      <c r="R91">
        <v>400</v>
      </c>
      <c r="S91">
        <v>1367.25</v>
      </c>
      <c r="T91">
        <v>17398.05</v>
      </c>
      <c r="U91" t="str">
        <v>CE</v>
      </c>
    </row>
    <row r="92" spans="1:21">
      <c r="A92">
        <v>250</v>
      </c>
      <c r="B92">
        <v>16050</v>
      </c>
      <c r="C92" s="1">
        <v>45036</v>
      </c>
      <c r="D92" t="str">
        <v>NIFTY</v>
      </c>
      <c r="E92" t="str">
        <v>OPTIDXNIFTY20-04-2023CE16050.00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1750</v>
      </c>
      <c r="O92">
        <v>1750</v>
      </c>
      <c r="P92">
        <v>1750</v>
      </c>
      <c r="Q92">
        <v>1242.25</v>
      </c>
      <c r="R92">
        <v>1750</v>
      </c>
      <c r="S92">
        <v>1559.25</v>
      </c>
      <c r="T92">
        <v>17398.05</v>
      </c>
      <c r="U92" t="str">
        <v>CE</v>
      </c>
    </row>
    <row r="93" spans="1:21">
      <c r="A93">
        <v>252</v>
      </c>
      <c r="B93">
        <v>16100</v>
      </c>
      <c r="C93" s="1">
        <v>45036</v>
      </c>
      <c r="D93" t="str">
        <v>NIFTY</v>
      </c>
      <c r="E93" t="str">
        <v>OPTIDXNIFTY20-04-2023CE16100.00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1750</v>
      </c>
      <c r="O93">
        <v>1750</v>
      </c>
      <c r="P93">
        <v>1750</v>
      </c>
      <c r="Q93">
        <v>1196.25</v>
      </c>
      <c r="R93">
        <v>1750</v>
      </c>
      <c r="S93">
        <v>1424.2</v>
      </c>
      <c r="T93">
        <v>17398.05</v>
      </c>
      <c r="U93" t="str">
        <v>CE</v>
      </c>
    </row>
    <row r="94" spans="1:21">
      <c r="A94">
        <v>253</v>
      </c>
      <c r="B94">
        <v>16100</v>
      </c>
      <c r="C94" s="1">
        <v>45043</v>
      </c>
      <c r="D94" t="str">
        <v>NIFTY</v>
      </c>
      <c r="E94" t="str">
        <v>OPTIDXNIFTY27-04-2023CE16100.00</v>
      </c>
      <c r="F94">
        <v>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5350</v>
      </c>
      <c r="O94">
        <v>5200</v>
      </c>
      <c r="P94">
        <v>50</v>
      </c>
      <c r="Q94">
        <v>1361.1</v>
      </c>
      <c r="R94">
        <v>50</v>
      </c>
      <c r="S94">
        <v>1380</v>
      </c>
      <c r="T94">
        <v>17398.05</v>
      </c>
      <c r="U94" t="str">
        <v>CE</v>
      </c>
    </row>
    <row r="95" spans="1:21">
      <c r="A95">
        <v>257</v>
      </c>
      <c r="B95">
        <v>16100</v>
      </c>
      <c r="C95" s="1">
        <v>45071</v>
      </c>
      <c r="D95" t="str">
        <v>NIFTY</v>
      </c>
      <c r="E95" t="str">
        <v>OPTIDXNIFTY25-05-2023CE16100.00</v>
      </c>
      <c r="F95">
        <v>47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3150</v>
      </c>
      <c r="O95">
        <v>4250</v>
      </c>
      <c r="P95">
        <v>250</v>
      </c>
      <c r="Q95">
        <v>1202.05</v>
      </c>
      <c r="R95">
        <v>200</v>
      </c>
      <c r="S95">
        <v>1472.7</v>
      </c>
      <c r="T95">
        <v>17398.05</v>
      </c>
      <c r="U95" t="str">
        <v>CE</v>
      </c>
    </row>
    <row r="96" spans="1:21">
      <c r="A96">
        <v>259</v>
      </c>
      <c r="B96">
        <v>16100</v>
      </c>
      <c r="C96" s="1">
        <v>45106</v>
      </c>
      <c r="D96" t="str">
        <v>NIFTY</v>
      </c>
      <c r="E96" t="str">
        <v>OPTIDXNIFTY29-06-2023CE16100.00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1800</v>
      </c>
      <c r="O96">
        <v>350</v>
      </c>
      <c r="P96">
        <v>1800</v>
      </c>
      <c r="Q96">
        <v>1199.2</v>
      </c>
      <c r="R96">
        <v>250</v>
      </c>
      <c r="S96">
        <v>1871.95</v>
      </c>
      <c r="T96">
        <v>17398.05</v>
      </c>
      <c r="U96" t="str">
        <v>CE</v>
      </c>
    </row>
    <row r="97" spans="1:21">
      <c r="A97">
        <v>260</v>
      </c>
      <c r="B97">
        <v>16100</v>
      </c>
      <c r="C97" s="1">
        <v>45022</v>
      </c>
      <c r="D97" t="str">
        <v>NIFTY</v>
      </c>
      <c r="E97" t="str">
        <v>OPTIDXNIFTY06-04-2023CE16100.00</v>
      </c>
      <c r="F97">
        <v>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8800</v>
      </c>
      <c r="O97">
        <v>8750</v>
      </c>
      <c r="P97">
        <v>700</v>
      </c>
      <c r="Q97">
        <v>1274.1</v>
      </c>
      <c r="R97">
        <v>650</v>
      </c>
      <c r="S97">
        <v>1338.7</v>
      </c>
      <c r="T97">
        <v>17398.05</v>
      </c>
      <c r="U97" t="str">
        <v>CE</v>
      </c>
    </row>
    <row r="98" spans="1:21">
      <c r="A98">
        <v>262</v>
      </c>
      <c r="B98">
        <v>16100</v>
      </c>
      <c r="C98" s="1">
        <v>45029</v>
      </c>
      <c r="D98" t="str">
        <v>NIFTY</v>
      </c>
      <c r="E98" t="str">
        <v>OPTIDXNIFTY13-04-2023CE16100.00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4250</v>
      </c>
      <c r="O98">
        <v>3850</v>
      </c>
      <c r="P98">
        <v>200</v>
      </c>
      <c r="Q98">
        <v>1292.15</v>
      </c>
      <c r="R98">
        <v>200</v>
      </c>
      <c r="S98">
        <v>1338.35</v>
      </c>
      <c r="T98">
        <v>17398.05</v>
      </c>
      <c r="U98" t="str">
        <v>CE</v>
      </c>
    </row>
    <row r="99" spans="1:21">
      <c r="A99">
        <v>264</v>
      </c>
      <c r="B99">
        <v>16150</v>
      </c>
      <c r="C99" s="1">
        <v>45022</v>
      </c>
      <c r="D99" t="str">
        <v>NIFTY</v>
      </c>
      <c r="E99" t="str">
        <v>OPTIDXNIFTY06-04-2023CE16150.00</v>
      </c>
      <c r="F99">
        <v>4</v>
      </c>
      <c r="G99">
        <v>1</v>
      </c>
      <c r="H99">
        <v>33.3333333333333</v>
      </c>
      <c r="I99">
        <v>2</v>
      </c>
      <c r="J99">
        <v>0</v>
      </c>
      <c r="K99">
        <v>1222.95</v>
      </c>
      <c r="L99">
        <v>367.95</v>
      </c>
      <c r="M99">
        <v>43.0350877192982</v>
      </c>
      <c r="N99">
        <v>8750</v>
      </c>
      <c r="O99">
        <v>8750</v>
      </c>
      <c r="P99">
        <v>50</v>
      </c>
      <c r="Q99">
        <v>1243.1</v>
      </c>
      <c r="R99">
        <v>150</v>
      </c>
      <c r="S99">
        <v>1267.15</v>
      </c>
      <c r="T99">
        <v>17398.05</v>
      </c>
      <c r="U99" t="str">
        <v>CE</v>
      </c>
    </row>
    <row r="100" spans="1:21">
      <c r="A100">
        <v>267</v>
      </c>
      <c r="B100">
        <v>16150</v>
      </c>
      <c r="C100" s="1">
        <v>45036</v>
      </c>
      <c r="D100" t="str">
        <v>NIFTY</v>
      </c>
      <c r="E100" t="str">
        <v>OPTIDXNIFTY20-04-2023CE16150.00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1750</v>
      </c>
      <c r="O100">
        <v>1750</v>
      </c>
      <c r="P100">
        <v>1750</v>
      </c>
      <c r="Q100">
        <v>1150.55</v>
      </c>
      <c r="R100">
        <v>1750</v>
      </c>
      <c r="S100">
        <v>1458.35</v>
      </c>
      <c r="T100">
        <v>17398.05</v>
      </c>
      <c r="U100" t="str">
        <v>CE</v>
      </c>
    </row>
    <row r="101" spans="1:21">
      <c r="A101">
        <v>269</v>
      </c>
      <c r="B101">
        <v>16150</v>
      </c>
      <c r="C101" s="1">
        <v>45043</v>
      </c>
      <c r="D101" t="str">
        <v>NIFTY</v>
      </c>
      <c r="E101" t="str">
        <v>OPTIDXNIFTY27-04-2023CE16150.00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4850</v>
      </c>
      <c r="O101">
        <v>4700</v>
      </c>
      <c r="P101">
        <v>300</v>
      </c>
      <c r="Q101">
        <v>1311.8</v>
      </c>
      <c r="R101">
        <v>150</v>
      </c>
      <c r="S101">
        <v>1341.45</v>
      </c>
      <c r="T101">
        <v>17398.05</v>
      </c>
      <c r="U101" t="str">
        <v>CE</v>
      </c>
    </row>
    <row r="102" spans="1:21">
      <c r="A102">
        <v>272</v>
      </c>
      <c r="B102">
        <v>16150</v>
      </c>
      <c r="C102" s="1">
        <v>45071</v>
      </c>
      <c r="D102" t="str">
        <v>NIFTY</v>
      </c>
      <c r="E102" t="str">
        <v>OPTIDXNIFTY25-05-2023CE16150.00</v>
      </c>
      <c r="F102">
        <v>46</v>
      </c>
      <c r="G102">
        <v>1</v>
      </c>
      <c r="H102">
        <v>2.22222222222222</v>
      </c>
      <c r="I102">
        <v>2</v>
      </c>
      <c r="J102">
        <v>0</v>
      </c>
      <c r="K102">
        <v>1390.55</v>
      </c>
      <c r="L102">
        <v>330.65</v>
      </c>
      <c r="M102">
        <v>31.1963392772903</v>
      </c>
      <c r="N102">
        <v>3100</v>
      </c>
      <c r="O102">
        <v>1750</v>
      </c>
      <c r="P102">
        <v>1300</v>
      </c>
      <c r="Q102">
        <v>1177.95</v>
      </c>
      <c r="R102">
        <v>1750</v>
      </c>
      <c r="S102">
        <v>1494.3</v>
      </c>
      <c r="T102">
        <v>17398.05</v>
      </c>
      <c r="U102" t="str">
        <v>CE</v>
      </c>
    </row>
    <row r="103" spans="1:21">
      <c r="A103">
        <v>273</v>
      </c>
      <c r="B103">
        <v>16150</v>
      </c>
      <c r="C103" s="1">
        <v>45106</v>
      </c>
      <c r="D103" t="str">
        <v>NIFTY</v>
      </c>
      <c r="E103" t="str">
        <v>OPTIDXNIFTY29-06-2023CE16150.00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1800</v>
      </c>
      <c r="O103">
        <v>0</v>
      </c>
      <c r="P103">
        <v>1800</v>
      </c>
      <c r="Q103">
        <v>1133.05</v>
      </c>
      <c r="R103">
        <v>0</v>
      </c>
      <c r="S103">
        <v>0</v>
      </c>
      <c r="T103">
        <v>17398.05</v>
      </c>
      <c r="U103" t="str">
        <v>CE</v>
      </c>
    </row>
    <row r="104" spans="1:21">
      <c r="A104">
        <v>275</v>
      </c>
      <c r="B104">
        <v>16150</v>
      </c>
      <c r="C104" s="1">
        <v>45029</v>
      </c>
      <c r="D104" t="str">
        <v>NIFTY</v>
      </c>
      <c r="E104" t="str">
        <v>OPTIDXNIFTY13-04-2023CE16150.00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4250</v>
      </c>
      <c r="O104">
        <v>4250</v>
      </c>
      <c r="P104">
        <v>1500</v>
      </c>
      <c r="Q104">
        <v>1152.25</v>
      </c>
      <c r="R104">
        <v>1500</v>
      </c>
      <c r="S104">
        <v>1416.5</v>
      </c>
      <c r="T104">
        <v>17398.05</v>
      </c>
      <c r="U104" t="str">
        <v>CE</v>
      </c>
    </row>
    <row r="105" spans="1:21">
      <c r="A105">
        <v>278</v>
      </c>
      <c r="B105">
        <v>16200</v>
      </c>
      <c r="C105" s="1">
        <v>45022</v>
      </c>
      <c r="D105" t="str">
        <v>NIFTY</v>
      </c>
      <c r="E105" t="str">
        <v>OPTIDXNIFTY06-04-2023CE16200.00</v>
      </c>
      <c r="F105">
        <v>18</v>
      </c>
      <c r="G105">
        <v>-2</v>
      </c>
      <c r="H105">
        <v>-10</v>
      </c>
      <c r="I105">
        <v>4</v>
      </c>
      <c r="J105">
        <v>0</v>
      </c>
      <c r="K105">
        <v>1200.7</v>
      </c>
      <c r="L105">
        <v>40.4000000000001</v>
      </c>
      <c r="M105">
        <v>3.48185814013618</v>
      </c>
      <c r="N105">
        <v>8950</v>
      </c>
      <c r="O105">
        <v>10150</v>
      </c>
      <c r="P105">
        <v>50</v>
      </c>
      <c r="Q105">
        <v>1196</v>
      </c>
      <c r="R105">
        <v>150</v>
      </c>
      <c r="S105">
        <v>1211.4</v>
      </c>
      <c r="T105">
        <v>17398.05</v>
      </c>
      <c r="U105" t="str">
        <v>CE</v>
      </c>
    </row>
    <row r="106" spans="1:21">
      <c r="A106">
        <v>280</v>
      </c>
      <c r="B106">
        <v>16200</v>
      </c>
      <c r="C106" s="1">
        <v>45036</v>
      </c>
      <c r="D106" t="str">
        <v>NIFTY</v>
      </c>
      <c r="E106" t="str">
        <v>OPTIDXNIFTY20-04-2023CE16200.00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1800</v>
      </c>
      <c r="O106">
        <v>1750</v>
      </c>
      <c r="P106">
        <v>1750</v>
      </c>
      <c r="Q106">
        <v>1016.4</v>
      </c>
      <c r="R106">
        <v>1750</v>
      </c>
      <c r="S106">
        <v>1396.05</v>
      </c>
      <c r="T106">
        <v>17398.05</v>
      </c>
      <c r="U106" t="str">
        <v>CE</v>
      </c>
    </row>
    <row r="107" spans="1:21">
      <c r="A107">
        <v>282</v>
      </c>
      <c r="B107">
        <v>16200</v>
      </c>
      <c r="C107" s="1">
        <v>45043</v>
      </c>
      <c r="D107" t="str">
        <v>NIFTY</v>
      </c>
      <c r="E107" t="str">
        <v>OPTIDXNIFTY27-04-2023CE16200.00</v>
      </c>
      <c r="F107">
        <v>166</v>
      </c>
      <c r="G107">
        <v>-70</v>
      </c>
      <c r="H107">
        <v>-29.6610169491525</v>
      </c>
      <c r="I107">
        <v>105</v>
      </c>
      <c r="J107">
        <v>0</v>
      </c>
      <c r="K107">
        <v>1280.5</v>
      </c>
      <c r="L107">
        <v>27.45</v>
      </c>
      <c r="M107">
        <v>2.19065480228243</v>
      </c>
      <c r="N107">
        <v>5150</v>
      </c>
      <c r="O107">
        <v>5100</v>
      </c>
      <c r="P107">
        <v>50</v>
      </c>
      <c r="Q107">
        <v>1272.55</v>
      </c>
      <c r="R107">
        <v>50</v>
      </c>
      <c r="S107">
        <v>1283.95</v>
      </c>
      <c r="T107">
        <v>17398.05</v>
      </c>
      <c r="U107" t="str">
        <v>CE</v>
      </c>
    </row>
    <row r="108" spans="1:21">
      <c r="A108">
        <v>285</v>
      </c>
      <c r="B108">
        <v>16200</v>
      </c>
      <c r="C108" s="1">
        <v>45071</v>
      </c>
      <c r="D108" t="str">
        <v>NIFTY</v>
      </c>
      <c r="E108" t="str">
        <v>OPTIDXNIFTY25-05-2023CE16200.00</v>
      </c>
      <c r="F108">
        <v>122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5800</v>
      </c>
      <c r="O108">
        <v>5350</v>
      </c>
      <c r="P108">
        <v>50</v>
      </c>
      <c r="Q108">
        <v>1122.9</v>
      </c>
      <c r="R108">
        <v>250</v>
      </c>
      <c r="S108">
        <v>1482.05</v>
      </c>
      <c r="T108">
        <v>17398.05</v>
      </c>
      <c r="U108" t="str">
        <v>CE</v>
      </c>
    </row>
    <row r="109" spans="1:21">
      <c r="A109">
        <v>286</v>
      </c>
      <c r="B109">
        <v>16200</v>
      </c>
      <c r="C109" s="1">
        <v>45106</v>
      </c>
      <c r="D109" t="str">
        <v>NIFTY</v>
      </c>
      <c r="E109" t="str">
        <v>OPTIDXNIFTY29-06-2023CE16200.00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1800</v>
      </c>
      <c r="O109">
        <v>0</v>
      </c>
      <c r="P109">
        <v>1800</v>
      </c>
      <c r="Q109">
        <v>1070.8</v>
      </c>
      <c r="R109">
        <v>0</v>
      </c>
      <c r="S109">
        <v>0</v>
      </c>
      <c r="T109">
        <v>17398.05</v>
      </c>
      <c r="U109" t="str">
        <v>CE</v>
      </c>
    </row>
    <row r="110" spans="1:21">
      <c r="A110">
        <v>289</v>
      </c>
      <c r="B110">
        <v>16200</v>
      </c>
      <c r="C110" s="1">
        <v>45029</v>
      </c>
      <c r="D110" t="str">
        <v>NIFTY</v>
      </c>
      <c r="E110" t="str">
        <v>OPTIDXNIFTY13-04-2023CE16200.00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1140</v>
      </c>
      <c r="L110">
        <v>285.7</v>
      </c>
      <c r="M110">
        <v>33.4425845721643</v>
      </c>
      <c r="N110">
        <v>4550</v>
      </c>
      <c r="O110">
        <v>4150</v>
      </c>
      <c r="P110">
        <v>150</v>
      </c>
      <c r="Q110">
        <v>1193.55</v>
      </c>
      <c r="R110">
        <v>150</v>
      </c>
      <c r="S110">
        <v>1239.15</v>
      </c>
      <c r="T110">
        <v>17398.05</v>
      </c>
      <c r="U110" t="str">
        <v>CE</v>
      </c>
    </row>
    <row r="111" spans="1:21">
      <c r="A111">
        <v>291</v>
      </c>
      <c r="B111">
        <v>16250</v>
      </c>
      <c r="C111" s="1">
        <v>45029</v>
      </c>
      <c r="D111" t="str">
        <v>NIFTY</v>
      </c>
      <c r="E111" t="str">
        <v>OPTIDXNIFTY13-04-2023CE16250.00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4250</v>
      </c>
      <c r="O111">
        <v>2750</v>
      </c>
      <c r="P111">
        <v>1500</v>
      </c>
      <c r="Q111">
        <v>1088.1</v>
      </c>
      <c r="R111">
        <v>1000</v>
      </c>
      <c r="S111">
        <v>1292.3</v>
      </c>
      <c r="T111">
        <v>17398.05</v>
      </c>
      <c r="U111" t="str">
        <v>CE</v>
      </c>
    </row>
    <row r="112" spans="1:21">
      <c r="A112">
        <v>292</v>
      </c>
      <c r="B112">
        <v>16250</v>
      </c>
      <c r="C112" s="1">
        <v>45036</v>
      </c>
      <c r="D112" t="str">
        <v>NIFTY</v>
      </c>
      <c r="E112" t="str">
        <v>OPTIDXNIFTY20-04-2023CE16250.00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1800</v>
      </c>
      <c r="O112">
        <v>1750</v>
      </c>
      <c r="P112">
        <v>1750</v>
      </c>
      <c r="Q112">
        <v>971.85</v>
      </c>
      <c r="R112">
        <v>1750</v>
      </c>
      <c r="S112">
        <v>1328.8</v>
      </c>
      <c r="T112">
        <v>17398.05</v>
      </c>
      <c r="U112" t="str">
        <v>CE</v>
      </c>
    </row>
    <row r="113" spans="1:21">
      <c r="A113">
        <v>296</v>
      </c>
      <c r="B113">
        <v>16250</v>
      </c>
      <c r="C113" s="1">
        <v>45071</v>
      </c>
      <c r="D113" t="str">
        <v>NIFTY</v>
      </c>
      <c r="E113" t="str">
        <v>OPTIDXNIFTY25-05-2023CE16250.00</v>
      </c>
      <c r="F113">
        <v>83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2900</v>
      </c>
      <c r="O113">
        <v>2450</v>
      </c>
      <c r="P113">
        <v>1100</v>
      </c>
      <c r="Q113">
        <v>1083</v>
      </c>
      <c r="R113">
        <v>700</v>
      </c>
      <c r="S113">
        <v>1463.75</v>
      </c>
      <c r="T113">
        <v>17398.05</v>
      </c>
      <c r="U113" t="str">
        <v>CE</v>
      </c>
    </row>
    <row r="114" spans="1:21">
      <c r="A114">
        <v>298</v>
      </c>
      <c r="B114">
        <v>16250</v>
      </c>
      <c r="C114" s="1">
        <v>45106</v>
      </c>
      <c r="D114" t="str">
        <v>NIFTY</v>
      </c>
      <c r="E114" t="str">
        <v>OPTIDXNIFTY29-06-2023CE16250.00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1800</v>
      </c>
      <c r="O114">
        <v>0</v>
      </c>
      <c r="P114">
        <v>1800</v>
      </c>
      <c r="Q114">
        <v>1045.05</v>
      </c>
      <c r="R114">
        <v>0</v>
      </c>
      <c r="S114">
        <v>0</v>
      </c>
      <c r="T114">
        <v>17398.05</v>
      </c>
      <c r="U114" t="str">
        <v>CE</v>
      </c>
    </row>
    <row r="115" spans="1:21">
      <c r="A115">
        <v>300</v>
      </c>
      <c r="B115">
        <v>16250</v>
      </c>
      <c r="C115" s="1">
        <v>45022</v>
      </c>
      <c r="D115" t="str">
        <v>NIFTY</v>
      </c>
      <c r="E115" t="str">
        <v>OPTIDXNIFTY06-04-2023CE16250.00</v>
      </c>
      <c r="F115">
        <v>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9300</v>
      </c>
      <c r="O115">
        <v>9450</v>
      </c>
      <c r="P115">
        <v>100</v>
      </c>
      <c r="Q115">
        <v>1144.5</v>
      </c>
      <c r="R115">
        <v>550</v>
      </c>
      <c r="S115">
        <v>1163.1</v>
      </c>
      <c r="T115">
        <v>17398.05</v>
      </c>
      <c r="U115" t="str">
        <v>CE</v>
      </c>
    </row>
    <row r="116" spans="1:21">
      <c r="A116">
        <v>302</v>
      </c>
      <c r="B116">
        <v>16250</v>
      </c>
      <c r="C116" s="1">
        <v>45043</v>
      </c>
      <c r="D116" t="str">
        <v>NIFTY</v>
      </c>
      <c r="E116" t="str">
        <v>OPTIDXNIFTY27-04-2023CE16250.00</v>
      </c>
      <c r="F116">
        <v>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5250</v>
      </c>
      <c r="O116">
        <v>4700</v>
      </c>
      <c r="P116">
        <v>150</v>
      </c>
      <c r="Q116">
        <v>1212.25</v>
      </c>
      <c r="R116">
        <v>150</v>
      </c>
      <c r="S116">
        <v>1249.45</v>
      </c>
      <c r="T116">
        <v>17398.05</v>
      </c>
      <c r="U116" t="str">
        <v>CE</v>
      </c>
    </row>
    <row r="117" spans="1:21">
      <c r="A117">
        <v>303</v>
      </c>
      <c r="B117">
        <v>16300</v>
      </c>
      <c r="C117" s="1">
        <v>45036</v>
      </c>
      <c r="D117" t="str">
        <v>NIFTY</v>
      </c>
      <c r="E117" t="str">
        <v>OPTIDXNIFTY20-04-2023CE16300.00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1800</v>
      </c>
      <c r="O117">
        <v>1750</v>
      </c>
      <c r="P117">
        <v>1750</v>
      </c>
      <c r="Q117">
        <v>973.45</v>
      </c>
      <c r="R117">
        <v>1750</v>
      </c>
      <c r="S117">
        <v>1279.55</v>
      </c>
      <c r="T117">
        <v>17398.05</v>
      </c>
      <c r="U117" t="str">
        <v>CE</v>
      </c>
    </row>
    <row r="118" spans="1:21">
      <c r="A118">
        <v>305</v>
      </c>
      <c r="B118">
        <v>16300</v>
      </c>
      <c r="C118" s="1">
        <v>45022</v>
      </c>
      <c r="D118" t="str">
        <v>NIFTY</v>
      </c>
      <c r="E118" t="str">
        <v>OPTIDXNIFTY06-04-2023CE16300.00</v>
      </c>
      <c r="F118">
        <v>66</v>
      </c>
      <c r="G118">
        <v>-18</v>
      </c>
      <c r="H118">
        <v>-21.4285714285714</v>
      </c>
      <c r="I118">
        <v>62</v>
      </c>
      <c r="J118">
        <v>0</v>
      </c>
      <c r="K118">
        <v>1076.05</v>
      </c>
      <c r="L118">
        <v>20</v>
      </c>
      <c r="M118">
        <v>1.89384972302448</v>
      </c>
      <c r="N118">
        <v>8750</v>
      </c>
      <c r="O118">
        <v>10150</v>
      </c>
      <c r="P118">
        <v>650</v>
      </c>
      <c r="Q118">
        <v>1070.5</v>
      </c>
      <c r="R118">
        <v>850</v>
      </c>
      <c r="S118">
        <v>1112.05</v>
      </c>
      <c r="T118">
        <v>17398.05</v>
      </c>
      <c r="U118" t="str">
        <v>CE</v>
      </c>
    </row>
    <row r="119" spans="1:21">
      <c r="A119">
        <v>308</v>
      </c>
      <c r="B119">
        <v>16300</v>
      </c>
      <c r="C119" s="1">
        <v>45071</v>
      </c>
      <c r="D119" t="str">
        <v>NIFTY</v>
      </c>
      <c r="E119" t="str">
        <v>OPTIDXNIFTY25-05-2023CE16300.00</v>
      </c>
      <c r="F119">
        <v>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4700</v>
      </c>
      <c r="O119">
        <v>4250</v>
      </c>
      <c r="P119">
        <v>250</v>
      </c>
      <c r="Q119">
        <v>1014.3</v>
      </c>
      <c r="R119">
        <v>200</v>
      </c>
      <c r="S119">
        <v>1282.1</v>
      </c>
      <c r="T119">
        <v>17398.05</v>
      </c>
      <c r="U119" t="str">
        <v>CE</v>
      </c>
    </row>
    <row r="120" spans="1:21">
      <c r="A120">
        <v>310</v>
      </c>
      <c r="B120">
        <v>16300</v>
      </c>
      <c r="C120" s="1">
        <v>45106</v>
      </c>
      <c r="D120" t="str">
        <v>NIFTY</v>
      </c>
      <c r="E120" t="str">
        <v>OPTIDXNIFTY29-06-2023CE16300.00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1800</v>
      </c>
      <c r="O120">
        <v>100</v>
      </c>
      <c r="P120">
        <v>1800</v>
      </c>
      <c r="Q120">
        <v>1060.85</v>
      </c>
      <c r="R120">
        <v>100</v>
      </c>
      <c r="S120">
        <v>1662</v>
      </c>
      <c r="T120">
        <v>17398.05</v>
      </c>
      <c r="U120" t="str">
        <v>CE</v>
      </c>
    </row>
    <row r="121" spans="1:21">
      <c r="A121">
        <v>311</v>
      </c>
      <c r="B121">
        <v>16300</v>
      </c>
      <c r="C121" s="1">
        <v>45043</v>
      </c>
      <c r="D121" t="str">
        <v>NIFTY</v>
      </c>
      <c r="E121" t="str">
        <v>OPTIDXNIFTY27-04-2023CE16300.00</v>
      </c>
      <c r="F121">
        <v>675</v>
      </c>
      <c r="G121">
        <v>-1</v>
      </c>
      <c r="H121">
        <v>-0.14792899408284</v>
      </c>
      <c r="I121">
        <v>16</v>
      </c>
      <c r="J121">
        <v>0</v>
      </c>
      <c r="K121">
        <v>1180</v>
      </c>
      <c r="L121">
        <v>16.2</v>
      </c>
      <c r="M121">
        <v>1.39199175116</v>
      </c>
      <c r="N121">
        <v>5900</v>
      </c>
      <c r="O121">
        <v>3500</v>
      </c>
      <c r="P121">
        <v>500</v>
      </c>
      <c r="Q121">
        <v>1170.15</v>
      </c>
      <c r="R121">
        <v>250</v>
      </c>
      <c r="S121">
        <v>1187.25</v>
      </c>
      <c r="T121">
        <v>17398.05</v>
      </c>
      <c r="U121" t="str">
        <v>CE</v>
      </c>
    </row>
    <row r="122" spans="1:21">
      <c r="A122">
        <v>313</v>
      </c>
      <c r="B122">
        <v>16300</v>
      </c>
      <c r="C122" s="1">
        <v>45029</v>
      </c>
      <c r="D122" t="str">
        <v>NIFTY</v>
      </c>
      <c r="E122" t="str">
        <v>OPTIDXNIFTY13-04-2023CE16300.00</v>
      </c>
      <c r="F122">
        <v>43</v>
      </c>
      <c r="G122">
        <v>2</v>
      </c>
      <c r="H122">
        <v>4.8780487804878</v>
      </c>
      <c r="I122">
        <v>4</v>
      </c>
      <c r="J122">
        <v>0</v>
      </c>
      <c r="K122">
        <v>1093</v>
      </c>
      <c r="L122">
        <v>32.1500000000001</v>
      </c>
      <c r="M122">
        <v>3.03058867888958</v>
      </c>
      <c r="N122">
        <v>6050</v>
      </c>
      <c r="O122">
        <v>5700</v>
      </c>
      <c r="P122">
        <v>50</v>
      </c>
      <c r="Q122">
        <v>1096.1</v>
      </c>
      <c r="R122">
        <v>200</v>
      </c>
      <c r="S122">
        <v>1145.9</v>
      </c>
      <c r="T122">
        <v>17398.05</v>
      </c>
      <c r="U122" t="str">
        <v>CE</v>
      </c>
    </row>
    <row r="123" spans="1:21">
      <c r="A123">
        <v>316</v>
      </c>
      <c r="B123">
        <v>16350</v>
      </c>
      <c r="C123" s="1">
        <v>45043</v>
      </c>
      <c r="D123" t="str">
        <v>NIFTY</v>
      </c>
      <c r="E123" t="str">
        <v>OPTIDXNIFTY27-04-2023CE16350.00</v>
      </c>
      <c r="F123">
        <v>79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5250</v>
      </c>
      <c r="O123">
        <v>5350</v>
      </c>
      <c r="P123">
        <v>50</v>
      </c>
      <c r="Q123">
        <v>1115.25</v>
      </c>
      <c r="R123">
        <v>200</v>
      </c>
      <c r="S123">
        <v>1153.6</v>
      </c>
      <c r="T123">
        <v>17398.05</v>
      </c>
      <c r="U123" t="str">
        <v>CE</v>
      </c>
    </row>
    <row r="124" spans="1:21">
      <c r="A124">
        <v>318</v>
      </c>
      <c r="B124">
        <v>16350</v>
      </c>
      <c r="C124" s="1">
        <v>45071</v>
      </c>
      <c r="D124" t="str">
        <v>NIFTY</v>
      </c>
      <c r="E124" t="str">
        <v>OPTIDXNIFTY25-05-2023CE16350.00</v>
      </c>
      <c r="F124">
        <v>43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2050</v>
      </c>
      <c r="O124">
        <v>1750</v>
      </c>
      <c r="P124">
        <v>250</v>
      </c>
      <c r="Q124">
        <v>1002.6</v>
      </c>
      <c r="R124">
        <v>1750</v>
      </c>
      <c r="S124">
        <v>1314.95</v>
      </c>
      <c r="T124">
        <v>17398.05</v>
      </c>
      <c r="U124" t="str">
        <v>CE</v>
      </c>
    </row>
    <row r="125" spans="1:21">
      <c r="A125">
        <v>320</v>
      </c>
      <c r="B125">
        <v>16350</v>
      </c>
      <c r="C125" s="1">
        <v>45106</v>
      </c>
      <c r="D125" t="str">
        <v>NIFTY</v>
      </c>
      <c r="E125" t="str">
        <v>OPTIDXNIFTY29-06-2023CE16350.00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1800</v>
      </c>
      <c r="O125">
        <v>0</v>
      </c>
      <c r="P125">
        <v>1800</v>
      </c>
      <c r="Q125">
        <v>926.3</v>
      </c>
      <c r="R125">
        <v>0</v>
      </c>
      <c r="S125">
        <v>0</v>
      </c>
      <c r="T125">
        <v>17398.05</v>
      </c>
      <c r="U125" t="str">
        <v>CE</v>
      </c>
    </row>
    <row r="126" spans="1:21">
      <c r="A126">
        <v>323</v>
      </c>
      <c r="B126">
        <v>16350</v>
      </c>
      <c r="C126" s="1">
        <v>45036</v>
      </c>
      <c r="D126" t="str">
        <v>NIFTY</v>
      </c>
      <c r="E126" t="str">
        <v>OPTIDXNIFTY20-04-2023CE16350.00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1800</v>
      </c>
      <c r="O126">
        <v>1750</v>
      </c>
      <c r="P126">
        <v>1750</v>
      </c>
      <c r="Q126">
        <v>879.9</v>
      </c>
      <c r="R126">
        <v>1750</v>
      </c>
      <c r="S126">
        <v>1220.05</v>
      </c>
      <c r="T126">
        <v>17398.05</v>
      </c>
      <c r="U126" t="str">
        <v>CE</v>
      </c>
    </row>
    <row r="127" spans="1:21">
      <c r="A127">
        <v>325</v>
      </c>
      <c r="B127">
        <v>16350</v>
      </c>
      <c r="C127" s="1">
        <v>45022</v>
      </c>
      <c r="D127" t="str">
        <v>NIFTY</v>
      </c>
      <c r="E127" t="str">
        <v>OPTIDXNIFTY06-04-2023CE16350.00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8950</v>
      </c>
      <c r="O127">
        <v>8950</v>
      </c>
      <c r="P127">
        <v>150</v>
      </c>
      <c r="Q127">
        <v>1043.75</v>
      </c>
      <c r="R127">
        <v>150</v>
      </c>
      <c r="S127">
        <v>1066.55</v>
      </c>
      <c r="T127">
        <v>17398.05</v>
      </c>
      <c r="U127" t="str">
        <v>CE</v>
      </c>
    </row>
    <row r="128" spans="1:21">
      <c r="A128">
        <v>328</v>
      </c>
      <c r="B128">
        <v>16350</v>
      </c>
      <c r="C128" s="1">
        <v>45029</v>
      </c>
      <c r="D128" t="str">
        <v>NIFTY</v>
      </c>
      <c r="E128" t="str">
        <v>OPTIDXNIFTY13-04-2023CE16350.00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4150</v>
      </c>
      <c r="O128">
        <v>4150</v>
      </c>
      <c r="P128">
        <v>150</v>
      </c>
      <c r="Q128">
        <v>1045.05</v>
      </c>
      <c r="R128">
        <v>200</v>
      </c>
      <c r="S128">
        <v>1082.9</v>
      </c>
      <c r="T128">
        <v>17398.05</v>
      </c>
      <c r="U128" t="str">
        <v>CE</v>
      </c>
    </row>
    <row r="129" spans="1:21">
      <c r="A129">
        <v>330</v>
      </c>
      <c r="B129">
        <v>16400</v>
      </c>
      <c r="C129" s="1">
        <v>45043</v>
      </c>
      <c r="D129" t="str">
        <v>NIFTY</v>
      </c>
      <c r="E129" t="str">
        <v>OPTIDXNIFTY27-04-2023CE16400.00</v>
      </c>
      <c r="F129">
        <v>249</v>
      </c>
      <c r="G129">
        <v>1</v>
      </c>
      <c r="H129">
        <v>0.403225806451613</v>
      </c>
      <c r="I129">
        <v>41</v>
      </c>
      <c r="J129">
        <v>0</v>
      </c>
      <c r="K129">
        <v>1086.2</v>
      </c>
      <c r="L129">
        <v>27.4000000000001</v>
      </c>
      <c r="M129">
        <v>2.58783528522857</v>
      </c>
      <c r="N129">
        <v>5450</v>
      </c>
      <c r="O129">
        <v>5050</v>
      </c>
      <c r="P129">
        <v>300</v>
      </c>
      <c r="Q129">
        <v>1084.3</v>
      </c>
      <c r="R129">
        <v>50</v>
      </c>
      <c r="S129">
        <v>1091.55</v>
      </c>
      <c r="T129">
        <v>17398.05</v>
      </c>
      <c r="U129" t="str">
        <v>CE</v>
      </c>
    </row>
    <row r="130" spans="1:21">
      <c r="A130">
        <v>332</v>
      </c>
      <c r="B130">
        <v>16400</v>
      </c>
      <c r="C130" s="1">
        <v>45071</v>
      </c>
      <c r="D130" t="str">
        <v>NIFTY</v>
      </c>
      <c r="E130" t="str">
        <v>OPTIDXNIFTY25-05-2023CE16400.00</v>
      </c>
      <c r="F130">
        <v>133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6250</v>
      </c>
      <c r="O130">
        <v>4050</v>
      </c>
      <c r="P130">
        <v>200</v>
      </c>
      <c r="Q130">
        <v>932.75</v>
      </c>
      <c r="R130">
        <v>500</v>
      </c>
      <c r="S130">
        <v>1189</v>
      </c>
      <c r="T130">
        <v>17398.05</v>
      </c>
      <c r="U130" t="str">
        <v>CE</v>
      </c>
    </row>
    <row r="131" spans="1:21">
      <c r="A131">
        <v>335</v>
      </c>
      <c r="B131">
        <v>16400</v>
      </c>
      <c r="C131" s="1">
        <v>45022</v>
      </c>
      <c r="D131" t="str">
        <v>NIFTY</v>
      </c>
      <c r="E131" t="str">
        <v>OPTIDXNIFTY06-04-2023CE16400.00</v>
      </c>
      <c r="F131">
        <v>272</v>
      </c>
      <c r="G131">
        <v>4</v>
      </c>
      <c r="H131">
        <v>1.49253731343284</v>
      </c>
      <c r="I131">
        <v>11</v>
      </c>
      <c r="J131">
        <v>0</v>
      </c>
      <c r="K131">
        <v>1002.35</v>
      </c>
      <c r="L131">
        <v>48.25</v>
      </c>
      <c r="M131">
        <v>5.05712189497956</v>
      </c>
      <c r="N131">
        <v>10050</v>
      </c>
      <c r="O131">
        <v>11150</v>
      </c>
      <c r="P131">
        <v>150</v>
      </c>
      <c r="Q131">
        <v>972.35</v>
      </c>
      <c r="R131">
        <v>1050</v>
      </c>
      <c r="S131">
        <v>1028.75</v>
      </c>
      <c r="T131">
        <v>17398.05</v>
      </c>
      <c r="U131" t="str">
        <v>CE</v>
      </c>
    </row>
    <row r="132" spans="1:21">
      <c r="A132">
        <v>337</v>
      </c>
      <c r="B132">
        <v>16400</v>
      </c>
      <c r="C132" s="1">
        <v>45029</v>
      </c>
      <c r="D132" t="str">
        <v>NIFTY</v>
      </c>
      <c r="E132" t="str">
        <v>OPTIDXNIFTY13-04-2023CE16400.00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4850</v>
      </c>
      <c r="O132">
        <v>4850</v>
      </c>
      <c r="P132">
        <v>200</v>
      </c>
      <c r="Q132">
        <v>1000.2</v>
      </c>
      <c r="R132">
        <v>200</v>
      </c>
      <c r="S132">
        <v>1046.1</v>
      </c>
      <c r="T132">
        <v>17398.05</v>
      </c>
      <c r="U132" t="str">
        <v>CE</v>
      </c>
    </row>
    <row r="133" spans="1:21">
      <c r="A133">
        <v>339</v>
      </c>
      <c r="B133">
        <v>16400</v>
      </c>
      <c r="C133" s="1">
        <v>45036</v>
      </c>
      <c r="D133" t="str">
        <v>NIFTY</v>
      </c>
      <c r="E133" t="str">
        <v>OPTIDXNIFTY20-04-2023CE16400.00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1800</v>
      </c>
      <c r="O133">
        <v>1750</v>
      </c>
      <c r="P133">
        <v>1750</v>
      </c>
      <c r="Q133">
        <v>831.5</v>
      </c>
      <c r="R133">
        <v>1750</v>
      </c>
      <c r="S133">
        <v>1157.35</v>
      </c>
      <c r="T133">
        <v>17398.05</v>
      </c>
      <c r="U133" t="str">
        <v>CE</v>
      </c>
    </row>
    <row r="134" spans="1:21">
      <c r="A134">
        <v>340</v>
      </c>
      <c r="B134">
        <v>16400</v>
      </c>
      <c r="C134" s="1">
        <v>45106</v>
      </c>
      <c r="D134" t="str">
        <v>NIFTY</v>
      </c>
      <c r="E134" t="str">
        <v>OPTIDXNIFTY29-06-2023CE16400.00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1800</v>
      </c>
      <c r="O134">
        <v>0</v>
      </c>
      <c r="P134">
        <v>1800</v>
      </c>
      <c r="Q134">
        <v>895.8</v>
      </c>
      <c r="R134">
        <v>0</v>
      </c>
      <c r="S134">
        <v>0</v>
      </c>
      <c r="T134">
        <v>17398.05</v>
      </c>
      <c r="U134" t="str">
        <v>CE</v>
      </c>
    </row>
    <row r="135" spans="1:21">
      <c r="A135">
        <v>342</v>
      </c>
      <c r="B135">
        <v>16450</v>
      </c>
      <c r="C135" s="1">
        <v>45036</v>
      </c>
      <c r="D135" t="str">
        <v>NIFTY</v>
      </c>
      <c r="E135" t="str">
        <v>OPTIDXNIFTY20-04-2023CE16450.00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1800</v>
      </c>
      <c r="O135">
        <v>1750</v>
      </c>
      <c r="P135">
        <v>1750</v>
      </c>
      <c r="Q135">
        <v>791.8</v>
      </c>
      <c r="R135">
        <v>1750</v>
      </c>
      <c r="S135">
        <v>1072.65</v>
      </c>
      <c r="T135">
        <v>17398.05</v>
      </c>
      <c r="U135" t="str">
        <v>CE</v>
      </c>
    </row>
    <row r="136" spans="1:21">
      <c r="A136">
        <v>345</v>
      </c>
      <c r="B136">
        <v>16450</v>
      </c>
      <c r="C136" s="1">
        <v>45043</v>
      </c>
      <c r="D136" t="str">
        <v>NIFTY</v>
      </c>
      <c r="E136" t="str">
        <v>OPTIDXNIFTY27-04-2023CE16450.00</v>
      </c>
      <c r="F136">
        <v>72</v>
      </c>
      <c r="G136">
        <v>0</v>
      </c>
      <c r="H136">
        <v>0</v>
      </c>
      <c r="I136">
        <v>1</v>
      </c>
      <c r="J136">
        <v>0</v>
      </c>
      <c r="K136">
        <v>994.05</v>
      </c>
      <c r="L136">
        <v>-56.5</v>
      </c>
      <c r="M136">
        <v>-5.37813526248156</v>
      </c>
      <c r="N136">
        <v>3300</v>
      </c>
      <c r="O136">
        <v>5200</v>
      </c>
      <c r="P136">
        <v>100</v>
      </c>
      <c r="Q136">
        <v>1023.35</v>
      </c>
      <c r="R136">
        <v>150</v>
      </c>
      <c r="S136">
        <v>1051.25</v>
      </c>
      <c r="T136">
        <v>17398.05</v>
      </c>
      <c r="U136" t="str">
        <v>CE</v>
      </c>
    </row>
    <row r="137" spans="1:21">
      <c r="A137">
        <v>347</v>
      </c>
      <c r="B137">
        <v>16450</v>
      </c>
      <c r="C137" s="1">
        <v>45071</v>
      </c>
      <c r="D137" t="str">
        <v>NIFTY</v>
      </c>
      <c r="E137" t="str">
        <v>OPTIDXNIFTY25-05-2023CE16450.00</v>
      </c>
      <c r="F137">
        <v>60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1850</v>
      </c>
      <c r="O137">
        <v>2350</v>
      </c>
      <c r="P137">
        <v>100</v>
      </c>
      <c r="Q137">
        <v>941.65</v>
      </c>
      <c r="R137">
        <v>550</v>
      </c>
      <c r="S137">
        <v>1270.2</v>
      </c>
      <c r="T137">
        <v>17398.05</v>
      </c>
      <c r="U137" t="str">
        <v>CE</v>
      </c>
    </row>
    <row r="138" spans="1:21">
      <c r="A138">
        <v>349</v>
      </c>
      <c r="B138">
        <v>16450</v>
      </c>
      <c r="C138" s="1">
        <v>45106</v>
      </c>
      <c r="D138" t="str">
        <v>NIFTY</v>
      </c>
      <c r="E138" t="str">
        <v>OPTIDXNIFTY29-06-2023CE16450.00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1800</v>
      </c>
      <c r="O138">
        <v>0</v>
      </c>
      <c r="P138">
        <v>1800</v>
      </c>
      <c r="Q138">
        <v>862.45</v>
      </c>
      <c r="R138">
        <v>0</v>
      </c>
      <c r="S138">
        <v>0</v>
      </c>
      <c r="T138">
        <v>17398.05</v>
      </c>
      <c r="U138" t="str">
        <v>CE</v>
      </c>
    </row>
    <row r="139" spans="1:21">
      <c r="A139">
        <v>351</v>
      </c>
      <c r="B139">
        <v>16450</v>
      </c>
      <c r="C139" s="1">
        <v>45029</v>
      </c>
      <c r="D139" t="str">
        <v>NIFTY</v>
      </c>
      <c r="E139" t="str">
        <v>OPTIDXNIFTY13-04-2023CE16450.00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5350</v>
      </c>
      <c r="O139">
        <v>3850</v>
      </c>
      <c r="P139">
        <v>1650</v>
      </c>
      <c r="Q139">
        <v>899.05</v>
      </c>
      <c r="R139">
        <v>150</v>
      </c>
      <c r="S139">
        <v>983.7</v>
      </c>
      <c r="T139">
        <v>17398.05</v>
      </c>
      <c r="U139" t="str">
        <v>CE</v>
      </c>
    </row>
    <row r="140" spans="1:21">
      <c r="A140">
        <v>354</v>
      </c>
      <c r="B140">
        <v>16450</v>
      </c>
      <c r="C140" s="1">
        <v>45022</v>
      </c>
      <c r="D140" t="str">
        <v>NIFTY</v>
      </c>
      <c r="E140" t="str">
        <v>OPTIDXNIFTY06-04-2023CE16450.00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8600</v>
      </c>
      <c r="O140">
        <v>9850</v>
      </c>
      <c r="P140">
        <v>100</v>
      </c>
      <c r="Q140">
        <v>945.55</v>
      </c>
      <c r="R140">
        <v>150</v>
      </c>
      <c r="S140">
        <v>970.55</v>
      </c>
      <c r="T140">
        <v>17398.05</v>
      </c>
      <c r="U140" t="str">
        <v>CE</v>
      </c>
    </row>
    <row r="141" spans="1:21">
      <c r="A141">
        <v>355</v>
      </c>
      <c r="B141">
        <v>16500</v>
      </c>
      <c r="C141" s="1">
        <v>45036</v>
      </c>
      <c r="D141" t="str">
        <v>NIFTY</v>
      </c>
      <c r="E141" t="str">
        <v>OPTIDXNIFTY20-04-2023CE16500.00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1850</v>
      </c>
      <c r="O141">
        <v>1750</v>
      </c>
      <c r="P141">
        <v>50</v>
      </c>
      <c r="Q141">
        <v>890.75</v>
      </c>
      <c r="R141">
        <v>1750</v>
      </c>
      <c r="S141">
        <v>1023.7</v>
      </c>
      <c r="T141">
        <v>17398.05</v>
      </c>
      <c r="U141" t="str">
        <v>CE</v>
      </c>
    </row>
    <row r="142" spans="1:21">
      <c r="A142">
        <v>358</v>
      </c>
      <c r="B142">
        <v>16500</v>
      </c>
      <c r="C142" s="1">
        <v>45043</v>
      </c>
      <c r="D142" t="str">
        <v>NIFTY</v>
      </c>
      <c r="E142" t="str">
        <v>OPTIDXNIFTY27-04-2023CE16500.00</v>
      </c>
      <c r="F142">
        <v>4984</v>
      </c>
      <c r="G142">
        <v>-334</v>
      </c>
      <c r="H142">
        <v>-6.28055660022565</v>
      </c>
      <c r="I142">
        <v>1563</v>
      </c>
      <c r="J142">
        <v>0</v>
      </c>
      <c r="K142">
        <v>989.45</v>
      </c>
      <c r="L142">
        <v>13.3000000000001</v>
      </c>
      <c r="M142">
        <v>1.36249551810686</v>
      </c>
      <c r="N142">
        <v>9500</v>
      </c>
      <c r="O142">
        <v>8600</v>
      </c>
      <c r="P142">
        <v>200</v>
      </c>
      <c r="Q142">
        <v>983.05</v>
      </c>
      <c r="R142">
        <v>100</v>
      </c>
      <c r="S142">
        <v>991</v>
      </c>
      <c r="T142">
        <v>17398.05</v>
      </c>
      <c r="U142" t="str">
        <v>CE</v>
      </c>
    </row>
    <row r="143" spans="1:21">
      <c r="A143">
        <v>361</v>
      </c>
      <c r="B143">
        <v>16500</v>
      </c>
      <c r="C143" s="1">
        <v>45071</v>
      </c>
      <c r="D143" t="str">
        <v>NIFTY</v>
      </c>
      <c r="E143" t="str">
        <v>OPTIDXNIFTY25-05-2023CE16500.00</v>
      </c>
      <c r="F143">
        <v>956</v>
      </c>
      <c r="G143">
        <v>-150</v>
      </c>
      <c r="H143">
        <v>-13.5623869801085</v>
      </c>
      <c r="I143">
        <v>263</v>
      </c>
      <c r="J143">
        <v>0</v>
      </c>
      <c r="K143">
        <v>1083.95</v>
      </c>
      <c r="L143">
        <v>24.75</v>
      </c>
      <c r="M143">
        <v>2.33666918429003</v>
      </c>
      <c r="N143">
        <v>9400</v>
      </c>
      <c r="O143">
        <v>4650</v>
      </c>
      <c r="P143">
        <v>250</v>
      </c>
      <c r="Q143">
        <v>1083.95</v>
      </c>
      <c r="R143">
        <v>50</v>
      </c>
      <c r="S143">
        <v>1093.4</v>
      </c>
      <c r="T143">
        <v>17398.05</v>
      </c>
      <c r="U143" t="str">
        <v>CE</v>
      </c>
    </row>
    <row r="144" spans="1:21">
      <c r="A144">
        <v>363</v>
      </c>
      <c r="B144">
        <v>16500</v>
      </c>
      <c r="C144" s="1">
        <v>45022</v>
      </c>
      <c r="D144" t="str">
        <v>NIFTY</v>
      </c>
      <c r="E144" t="str">
        <v>OPTIDXNIFTY06-04-2023CE16500.00</v>
      </c>
      <c r="F144">
        <v>10825</v>
      </c>
      <c r="G144">
        <v>-1627</v>
      </c>
      <c r="H144">
        <v>-13.0661741085769</v>
      </c>
      <c r="I144">
        <v>3983</v>
      </c>
      <c r="J144">
        <v>0</v>
      </c>
      <c r="K144">
        <v>900.65</v>
      </c>
      <c r="L144">
        <v>39.1</v>
      </c>
      <c r="M144">
        <v>4.5383320759097</v>
      </c>
      <c r="N144">
        <v>13500</v>
      </c>
      <c r="O144">
        <v>12050</v>
      </c>
      <c r="P144">
        <v>100</v>
      </c>
      <c r="Q144">
        <v>897.25</v>
      </c>
      <c r="R144">
        <v>250</v>
      </c>
      <c r="S144">
        <v>902.5</v>
      </c>
      <c r="T144">
        <v>17398.05</v>
      </c>
      <c r="U144" t="str">
        <v>CE</v>
      </c>
    </row>
    <row r="145" spans="1:21">
      <c r="A145">
        <v>364</v>
      </c>
      <c r="B145">
        <v>16500</v>
      </c>
      <c r="C145" s="1">
        <v>45288</v>
      </c>
      <c r="D145" t="str">
        <v>NIFTY</v>
      </c>
      <c r="E145" t="str">
        <v>OPTIDXNIFTY28-12-2023CE16500.00</v>
      </c>
      <c r="F145">
        <v>93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800</v>
      </c>
      <c r="P145">
        <v>0</v>
      </c>
      <c r="Q145">
        <v>0</v>
      </c>
      <c r="R145">
        <v>50</v>
      </c>
      <c r="S145">
        <v>1640</v>
      </c>
      <c r="T145">
        <v>17398.05</v>
      </c>
      <c r="U145" t="str">
        <v>CE</v>
      </c>
    </row>
    <row r="146" spans="1:21">
      <c r="A146">
        <v>367</v>
      </c>
      <c r="B146">
        <v>16500</v>
      </c>
      <c r="C146" s="1">
        <v>45029</v>
      </c>
      <c r="D146" t="str">
        <v>NIFTY</v>
      </c>
      <c r="E146" t="str">
        <v>OPTIDXNIFTY13-04-2023CE16500.00</v>
      </c>
      <c r="F146">
        <v>419</v>
      </c>
      <c r="G146">
        <v>-6</v>
      </c>
      <c r="H146">
        <v>-1.41176470588235</v>
      </c>
      <c r="I146">
        <v>34</v>
      </c>
      <c r="J146">
        <v>0</v>
      </c>
      <c r="K146">
        <v>919.2</v>
      </c>
      <c r="L146">
        <v>31.85</v>
      </c>
      <c r="M146">
        <v>3.58933904321857</v>
      </c>
      <c r="N146">
        <v>5900</v>
      </c>
      <c r="O146">
        <v>6250</v>
      </c>
      <c r="P146">
        <v>1250</v>
      </c>
      <c r="Q146">
        <v>915.2</v>
      </c>
      <c r="R146">
        <v>150</v>
      </c>
      <c r="S146">
        <v>922</v>
      </c>
      <c r="T146">
        <v>17398.05</v>
      </c>
      <c r="U146" t="str">
        <v>CE</v>
      </c>
    </row>
    <row r="147" spans="1:21">
      <c r="A147">
        <v>369</v>
      </c>
      <c r="B147">
        <v>16500</v>
      </c>
      <c r="C147" s="1">
        <v>45106</v>
      </c>
      <c r="D147" t="str">
        <v>NIFTY</v>
      </c>
      <c r="E147" t="str">
        <v>OPTIDXNIFTY29-06-2023CE16500.00</v>
      </c>
      <c r="F147">
        <v>433</v>
      </c>
      <c r="G147">
        <v>310</v>
      </c>
      <c r="H147">
        <v>252.032520325203</v>
      </c>
      <c r="I147">
        <v>327</v>
      </c>
      <c r="J147">
        <v>0</v>
      </c>
      <c r="K147">
        <v>1174.4</v>
      </c>
      <c r="L147">
        <v>23.75</v>
      </c>
      <c r="M147">
        <v>2.0640507539217</v>
      </c>
      <c r="N147">
        <v>5200</v>
      </c>
      <c r="O147">
        <v>6750</v>
      </c>
      <c r="P147">
        <v>200</v>
      </c>
      <c r="Q147">
        <v>1154</v>
      </c>
      <c r="R147">
        <v>50</v>
      </c>
      <c r="S147">
        <v>1194.4</v>
      </c>
      <c r="T147">
        <v>17398.05</v>
      </c>
      <c r="U147" t="str">
        <v>CE</v>
      </c>
    </row>
    <row r="148" spans="1:21">
      <c r="A148">
        <v>371</v>
      </c>
      <c r="B148">
        <v>16550</v>
      </c>
      <c r="C148" s="1">
        <v>45029</v>
      </c>
      <c r="D148" t="str">
        <v>NIFTY</v>
      </c>
      <c r="E148" t="str">
        <v>OPTIDXNIFTY13-04-2023CE16550.00</v>
      </c>
      <c r="F148">
        <v>78</v>
      </c>
      <c r="G148">
        <v>4</v>
      </c>
      <c r="H148">
        <v>5.40540540540541</v>
      </c>
      <c r="I148">
        <v>18</v>
      </c>
      <c r="J148">
        <v>0</v>
      </c>
      <c r="K148">
        <v>820</v>
      </c>
      <c r="L148">
        <v>-6.10000000000002</v>
      </c>
      <c r="M148">
        <v>-0.738409393535894</v>
      </c>
      <c r="N148">
        <v>4900</v>
      </c>
      <c r="O148">
        <v>4000</v>
      </c>
      <c r="P148">
        <v>150</v>
      </c>
      <c r="Q148">
        <v>785.55</v>
      </c>
      <c r="R148">
        <v>450</v>
      </c>
      <c r="S148">
        <v>875.3</v>
      </c>
      <c r="T148">
        <v>17398.05</v>
      </c>
      <c r="U148" t="str">
        <v>CE</v>
      </c>
    </row>
    <row r="149" spans="1:21">
      <c r="A149">
        <v>373</v>
      </c>
      <c r="B149">
        <v>16550</v>
      </c>
      <c r="C149" s="1">
        <v>45043</v>
      </c>
      <c r="D149" t="str">
        <v>NIFTY</v>
      </c>
      <c r="E149" t="str">
        <v>OPTIDXNIFTY27-04-2023CE16550.00</v>
      </c>
      <c r="F149">
        <v>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4650</v>
      </c>
      <c r="O149">
        <v>4600</v>
      </c>
      <c r="P149">
        <v>50</v>
      </c>
      <c r="Q149">
        <v>927.5</v>
      </c>
      <c r="R149">
        <v>50</v>
      </c>
      <c r="S149">
        <v>981</v>
      </c>
      <c r="T149">
        <v>17398.05</v>
      </c>
      <c r="U149" t="str">
        <v>CE</v>
      </c>
    </row>
    <row r="150" spans="1:21">
      <c r="A150">
        <v>375</v>
      </c>
      <c r="B150">
        <v>16550</v>
      </c>
      <c r="C150" s="1">
        <v>45071</v>
      </c>
      <c r="D150" t="str">
        <v>NIFTY</v>
      </c>
      <c r="E150" t="str">
        <v>OPTIDXNIFTY25-05-2023CE16550.00</v>
      </c>
      <c r="F150">
        <v>78</v>
      </c>
      <c r="G150">
        <v>1</v>
      </c>
      <c r="H150">
        <v>1.2987012987013</v>
      </c>
      <c r="I150">
        <v>2</v>
      </c>
      <c r="J150">
        <v>0</v>
      </c>
      <c r="K150">
        <v>1001</v>
      </c>
      <c r="L150">
        <v>-109.25</v>
      </c>
      <c r="M150">
        <v>-9.84012609772574</v>
      </c>
      <c r="N150">
        <v>2050</v>
      </c>
      <c r="O150">
        <v>0</v>
      </c>
      <c r="P150">
        <v>250</v>
      </c>
      <c r="Q150">
        <v>876.75</v>
      </c>
      <c r="R150">
        <v>0</v>
      </c>
      <c r="S150">
        <v>0</v>
      </c>
      <c r="T150">
        <v>17398.05</v>
      </c>
      <c r="U150" t="str">
        <v>CE</v>
      </c>
    </row>
    <row r="151" spans="1:21">
      <c r="A151">
        <v>378</v>
      </c>
      <c r="B151">
        <v>16550</v>
      </c>
      <c r="C151" s="1">
        <v>45022</v>
      </c>
      <c r="D151" t="str">
        <v>NIFTY</v>
      </c>
      <c r="E151" t="str">
        <v>OPTIDXNIFTY06-04-2023CE16550.00</v>
      </c>
      <c r="F151">
        <v>186</v>
      </c>
      <c r="G151">
        <v>0</v>
      </c>
      <c r="H151">
        <v>0</v>
      </c>
      <c r="I151">
        <v>2</v>
      </c>
      <c r="J151">
        <v>0</v>
      </c>
      <c r="K151">
        <v>790.2</v>
      </c>
      <c r="L151">
        <v>-55.3</v>
      </c>
      <c r="M151">
        <v>-6.5405085748078</v>
      </c>
      <c r="N151">
        <v>11050</v>
      </c>
      <c r="O151">
        <v>11950</v>
      </c>
      <c r="P151">
        <v>2150</v>
      </c>
      <c r="Q151">
        <v>840.8</v>
      </c>
      <c r="R151">
        <v>750</v>
      </c>
      <c r="S151">
        <v>858.1</v>
      </c>
      <c r="T151">
        <v>17398.05</v>
      </c>
      <c r="U151" t="str">
        <v>CE</v>
      </c>
    </row>
    <row r="152" spans="1:21">
      <c r="A152">
        <v>380</v>
      </c>
      <c r="B152">
        <v>16550</v>
      </c>
      <c r="C152" s="1">
        <v>45036</v>
      </c>
      <c r="D152" t="str">
        <v>NIFTY</v>
      </c>
      <c r="E152" t="str">
        <v>OPTIDXNIFTY20-04-2023CE16550.00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1800</v>
      </c>
      <c r="O152">
        <v>1750</v>
      </c>
      <c r="P152">
        <v>1750</v>
      </c>
      <c r="Q152">
        <v>704</v>
      </c>
      <c r="R152">
        <v>1750</v>
      </c>
      <c r="S152">
        <v>993.8</v>
      </c>
      <c r="T152">
        <v>17398.05</v>
      </c>
      <c r="U152" t="str">
        <v>CE</v>
      </c>
    </row>
    <row r="153" spans="1:21">
      <c r="A153">
        <v>382</v>
      </c>
      <c r="B153">
        <v>16600</v>
      </c>
      <c r="C153" s="1">
        <v>45036</v>
      </c>
      <c r="D153" t="str">
        <v>NIFTY</v>
      </c>
      <c r="E153" t="str">
        <v>OPTIDXNIFTY20-04-2023CE16600.00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1950</v>
      </c>
      <c r="O153">
        <v>1900</v>
      </c>
      <c r="P153">
        <v>1750</v>
      </c>
      <c r="Q153">
        <v>682.25</v>
      </c>
      <c r="R153">
        <v>150</v>
      </c>
      <c r="S153">
        <v>973.9</v>
      </c>
      <c r="T153">
        <v>17398.05</v>
      </c>
      <c r="U153" t="str">
        <v>CE</v>
      </c>
    </row>
    <row r="154" spans="1:21">
      <c r="A154">
        <v>385</v>
      </c>
      <c r="B154">
        <v>16600</v>
      </c>
      <c r="C154" s="1">
        <v>45071</v>
      </c>
      <c r="D154" t="str">
        <v>NIFTY</v>
      </c>
      <c r="E154" t="str">
        <v>OPTIDXNIFTY25-05-2023CE16600.00</v>
      </c>
      <c r="F154">
        <v>168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5650</v>
      </c>
      <c r="O154">
        <v>4350</v>
      </c>
      <c r="P154">
        <v>250</v>
      </c>
      <c r="Q154">
        <v>781.55</v>
      </c>
      <c r="R154">
        <v>50</v>
      </c>
      <c r="S154">
        <v>1007.65</v>
      </c>
      <c r="T154">
        <v>17398.05</v>
      </c>
      <c r="U154" t="str">
        <v>CE</v>
      </c>
    </row>
    <row r="155" spans="1:21">
      <c r="A155">
        <v>387</v>
      </c>
      <c r="B155">
        <v>16600</v>
      </c>
      <c r="C155" s="1">
        <v>45106</v>
      </c>
      <c r="D155" t="str">
        <v>NIFTY</v>
      </c>
      <c r="E155" t="str">
        <v>OPTIDXNIFTY29-06-2023CE16600.00</v>
      </c>
      <c r="F155">
        <v>42</v>
      </c>
      <c r="G155">
        <v>0</v>
      </c>
      <c r="H155">
        <v>0</v>
      </c>
      <c r="I155">
        <v>1</v>
      </c>
      <c r="J155">
        <v>0</v>
      </c>
      <c r="K155">
        <v>1069.2</v>
      </c>
      <c r="L155">
        <v>-7.75</v>
      </c>
      <c r="M155">
        <v>-0.719624866521194</v>
      </c>
      <c r="N155">
        <v>1150</v>
      </c>
      <c r="O155">
        <v>700</v>
      </c>
      <c r="P155">
        <v>650</v>
      </c>
      <c r="Q155">
        <v>837.5</v>
      </c>
      <c r="R155">
        <v>100</v>
      </c>
      <c r="S155">
        <v>1328.25</v>
      </c>
      <c r="T155">
        <v>17398.05</v>
      </c>
      <c r="U155" t="str">
        <v>CE</v>
      </c>
    </row>
    <row r="156" spans="1:21">
      <c r="A156">
        <v>389</v>
      </c>
      <c r="B156">
        <v>16600</v>
      </c>
      <c r="C156" s="1">
        <v>45029</v>
      </c>
      <c r="D156" t="str">
        <v>NIFTY</v>
      </c>
      <c r="E156" t="str">
        <v>OPTIDXNIFTY13-04-2023CE16600.00</v>
      </c>
      <c r="F156">
        <v>216</v>
      </c>
      <c r="G156">
        <v>-2</v>
      </c>
      <c r="H156">
        <v>-0.917431192660551</v>
      </c>
      <c r="I156">
        <v>10</v>
      </c>
      <c r="J156">
        <v>0</v>
      </c>
      <c r="K156">
        <v>825</v>
      </c>
      <c r="L156">
        <v>33.6</v>
      </c>
      <c r="M156">
        <v>4.2456406368461</v>
      </c>
      <c r="N156">
        <v>6750</v>
      </c>
      <c r="O156">
        <v>3600</v>
      </c>
      <c r="P156">
        <v>1250</v>
      </c>
      <c r="Q156">
        <v>726.25</v>
      </c>
      <c r="R156">
        <v>150</v>
      </c>
      <c r="S156">
        <v>823.35</v>
      </c>
      <c r="T156">
        <v>17398.05</v>
      </c>
      <c r="U156" t="str">
        <v>CE</v>
      </c>
    </row>
    <row r="157" spans="1:21">
      <c r="A157">
        <v>392</v>
      </c>
      <c r="B157">
        <v>16600</v>
      </c>
      <c r="C157" s="1">
        <v>45043</v>
      </c>
      <c r="D157" t="str">
        <v>NIFTY</v>
      </c>
      <c r="E157" t="str">
        <v>OPTIDXNIFTY27-04-2023CE16600.00</v>
      </c>
      <c r="F157">
        <v>768</v>
      </c>
      <c r="G157">
        <v>25</v>
      </c>
      <c r="H157">
        <v>3.36473755047106</v>
      </c>
      <c r="I157">
        <v>75</v>
      </c>
      <c r="J157">
        <v>0</v>
      </c>
      <c r="K157">
        <v>898</v>
      </c>
      <c r="L157">
        <v>19.35</v>
      </c>
      <c r="M157">
        <v>2.20224207591191</v>
      </c>
      <c r="N157">
        <v>4950</v>
      </c>
      <c r="O157">
        <v>5300</v>
      </c>
      <c r="P157">
        <v>200</v>
      </c>
      <c r="Q157">
        <v>885.65</v>
      </c>
      <c r="R157">
        <v>50</v>
      </c>
      <c r="S157">
        <v>897.95</v>
      </c>
      <c r="T157">
        <v>17398.05</v>
      </c>
      <c r="U157" t="str">
        <v>CE</v>
      </c>
    </row>
    <row r="158" spans="1:21">
      <c r="A158">
        <v>393</v>
      </c>
      <c r="B158">
        <v>16600</v>
      </c>
      <c r="C158" s="1">
        <v>45022</v>
      </c>
      <c r="D158" t="str">
        <v>NIFTY</v>
      </c>
      <c r="E158" t="str">
        <v>OPTIDXNIFTY06-04-2023CE16600.00</v>
      </c>
      <c r="F158">
        <v>511</v>
      </c>
      <c r="G158">
        <v>-41</v>
      </c>
      <c r="H158">
        <v>-7.42753623188406</v>
      </c>
      <c r="I158">
        <v>444</v>
      </c>
      <c r="J158">
        <v>0</v>
      </c>
      <c r="K158">
        <v>804.25</v>
      </c>
      <c r="L158">
        <v>44.3</v>
      </c>
      <c r="M158">
        <v>5.82933087703138</v>
      </c>
      <c r="N158">
        <v>9800</v>
      </c>
      <c r="O158">
        <v>11950</v>
      </c>
      <c r="P158">
        <v>100</v>
      </c>
      <c r="Q158">
        <v>796.65</v>
      </c>
      <c r="R158">
        <v>2600</v>
      </c>
      <c r="S158">
        <v>819.95</v>
      </c>
      <c r="T158">
        <v>17398.05</v>
      </c>
      <c r="U158" t="str">
        <v>CE</v>
      </c>
    </row>
    <row r="159" spans="1:21">
      <c r="A159">
        <v>395</v>
      </c>
      <c r="B159">
        <v>16650</v>
      </c>
      <c r="C159" s="1">
        <v>45036</v>
      </c>
      <c r="D159" t="str">
        <v>NIFTY</v>
      </c>
      <c r="E159" t="str">
        <v>OPTIDXNIFTY20-04-2023CE16650.00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1800</v>
      </c>
      <c r="O159">
        <v>1750</v>
      </c>
      <c r="P159">
        <v>1750</v>
      </c>
      <c r="Q159">
        <v>622.9</v>
      </c>
      <c r="R159">
        <v>1750</v>
      </c>
      <c r="S159">
        <v>908.95</v>
      </c>
      <c r="T159">
        <v>17398.05</v>
      </c>
      <c r="U159" t="str">
        <v>CE</v>
      </c>
    </row>
    <row r="160" spans="1:21">
      <c r="A160">
        <v>398</v>
      </c>
      <c r="B160">
        <v>16650</v>
      </c>
      <c r="C160" s="1">
        <v>45043</v>
      </c>
      <c r="D160" t="str">
        <v>NIFTY</v>
      </c>
      <c r="E160" t="str">
        <v>OPTIDXNIFTY27-04-2023CE16650.00</v>
      </c>
      <c r="F160">
        <v>65</v>
      </c>
      <c r="G160">
        <v>-1</v>
      </c>
      <c r="H160">
        <v>-1.51515151515152</v>
      </c>
      <c r="I160">
        <v>4</v>
      </c>
      <c r="J160">
        <v>0</v>
      </c>
      <c r="K160">
        <v>856.55</v>
      </c>
      <c r="L160">
        <v>33.05</v>
      </c>
      <c r="M160">
        <v>4.01335761991499</v>
      </c>
      <c r="N160">
        <v>5100</v>
      </c>
      <c r="O160">
        <v>5200</v>
      </c>
      <c r="P160">
        <v>150</v>
      </c>
      <c r="Q160">
        <v>832</v>
      </c>
      <c r="R160">
        <v>150</v>
      </c>
      <c r="S160">
        <v>858</v>
      </c>
      <c r="T160">
        <v>17398.05</v>
      </c>
      <c r="U160" t="str">
        <v>CE</v>
      </c>
    </row>
    <row r="161" spans="1:21">
      <c r="A161">
        <v>401</v>
      </c>
      <c r="B161">
        <v>16650</v>
      </c>
      <c r="C161" s="1">
        <v>45022</v>
      </c>
      <c r="D161" t="str">
        <v>NIFTY</v>
      </c>
      <c r="E161" t="str">
        <v>OPTIDXNIFTY06-04-2023CE16650.00</v>
      </c>
      <c r="F161">
        <v>178</v>
      </c>
      <c r="G161">
        <v>-28</v>
      </c>
      <c r="H161">
        <v>-13.5922330097087</v>
      </c>
      <c r="I161">
        <v>199</v>
      </c>
      <c r="J161">
        <v>0</v>
      </c>
      <c r="K161">
        <v>757.2</v>
      </c>
      <c r="L161">
        <v>50.45</v>
      </c>
      <c r="M161">
        <v>7.13830916165547</v>
      </c>
      <c r="N161">
        <v>12800</v>
      </c>
      <c r="O161">
        <v>12450</v>
      </c>
      <c r="P161">
        <v>400</v>
      </c>
      <c r="Q161">
        <v>720.55</v>
      </c>
      <c r="R161">
        <v>400</v>
      </c>
      <c r="S161">
        <v>753.6</v>
      </c>
      <c r="T161">
        <v>17398.05</v>
      </c>
      <c r="U161" t="str">
        <v>CE</v>
      </c>
    </row>
    <row r="162" spans="1:21">
      <c r="A162">
        <v>404</v>
      </c>
      <c r="B162">
        <v>16650</v>
      </c>
      <c r="C162" s="1">
        <v>45029</v>
      </c>
      <c r="D162" t="str">
        <v>NIFTY</v>
      </c>
      <c r="E162" t="str">
        <v>OPTIDXNIFTY13-04-2023CE16650.00</v>
      </c>
      <c r="F162">
        <v>37</v>
      </c>
      <c r="G162">
        <v>0</v>
      </c>
      <c r="H162">
        <v>0</v>
      </c>
      <c r="I162">
        <v>1</v>
      </c>
      <c r="J162">
        <v>0</v>
      </c>
      <c r="K162">
        <v>776.6</v>
      </c>
      <c r="L162">
        <v>255.15</v>
      </c>
      <c r="M162">
        <v>48.9308658548279</v>
      </c>
      <c r="N162">
        <v>8850</v>
      </c>
      <c r="O162">
        <v>6900</v>
      </c>
      <c r="P162">
        <v>3050</v>
      </c>
      <c r="Q162">
        <v>695.15</v>
      </c>
      <c r="R162">
        <v>3150</v>
      </c>
      <c r="S162">
        <v>779.5</v>
      </c>
      <c r="T162">
        <v>17398.05</v>
      </c>
      <c r="U162" t="str">
        <v>CE</v>
      </c>
    </row>
    <row r="163" spans="1:21">
      <c r="A163">
        <v>405</v>
      </c>
      <c r="B163">
        <v>16650</v>
      </c>
      <c r="C163" s="1">
        <v>45071</v>
      </c>
      <c r="D163" t="str">
        <v>NIFTY</v>
      </c>
      <c r="E163" t="str">
        <v>OPTIDXNIFTY25-05-2023CE16650.00</v>
      </c>
      <c r="F163">
        <v>89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2050</v>
      </c>
      <c r="O163">
        <v>1800</v>
      </c>
      <c r="P163">
        <v>250</v>
      </c>
      <c r="Q163">
        <v>734.5</v>
      </c>
      <c r="R163">
        <v>50</v>
      </c>
      <c r="S163">
        <v>1075.8</v>
      </c>
      <c r="T163">
        <v>17398.05</v>
      </c>
      <c r="U163" t="str">
        <v>CE</v>
      </c>
    </row>
    <row r="164" spans="1:21">
      <c r="A164">
        <v>408</v>
      </c>
      <c r="B164">
        <v>16700</v>
      </c>
      <c r="C164" s="1">
        <v>45029</v>
      </c>
      <c r="D164" t="str">
        <v>NIFTY</v>
      </c>
      <c r="E164" t="str">
        <v>OPTIDXNIFTY13-04-2023CE16700.00</v>
      </c>
      <c r="F164">
        <v>236</v>
      </c>
      <c r="G164">
        <v>6</v>
      </c>
      <c r="H164">
        <v>2.60869565217391</v>
      </c>
      <c r="I164">
        <v>30</v>
      </c>
      <c r="J164">
        <v>0</v>
      </c>
      <c r="K164">
        <v>723.2</v>
      </c>
      <c r="L164">
        <v>36.35</v>
      </c>
      <c r="M164">
        <v>5.2922763339885</v>
      </c>
      <c r="N164">
        <v>8900</v>
      </c>
      <c r="O164">
        <v>5950</v>
      </c>
      <c r="P164">
        <v>50</v>
      </c>
      <c r="Q164">
        <v>718.65</v>
      </c>
      <c r="R164">
        <v>300</v>
      </c>
      <c r="S164">
        <v>726.2</v>
      </c>
      <c r="T164">
        <v>17398.05</v>
      </c>
      <c r="U164" t="str">
        <v>CE</v>
      </c>
    </row>
    <row r="165" spans="1:21">
      <c r="A165">
        <v>409</v>
      </c>
      <c r="B165">
        <v>16700</v>
      </c>
      <c r="C165" s="1">
        <v>45036</v>
      </c>
      <c r="D165" t="str">
        <v>NIFTY</v>
      </c>
      <c r="E165" t="str">
        <v>OPTIDXNIFTY20-04-2023CE16700.00</v>
      </c>
      <c r="F165">
        <v>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1950</v>
      </c>
      <c r="O165">
        <v>1800</v>
      </c>
      <c r="P165">
        <v>150</v>
      </c>
      <c r="Q165">
        <v>745.15</v>
      </c>
      <c r="R165">
        <v>50</v>
      </c>
      <c r="S165">
        <v>776.95</v>
      </c>
      <c r="T165">
        <v>17398.05</v>
      </c>
      <c r="U165" t="str">
        <v>CE</v>
      </c>
    </row>
    <row r="166" spans="1:21">
      <c r="A166">
        <v>412</v>
      </c>
      <c r="B166">
        <v>16700</v>
      </c>
      <c r="C166" s="1">
        <v>45043</v>
      </c>
      <c r="D166" t="str">
        <v>NIFTY</v>
      </c>
      <c r="E166" t="str">
        <v>OPTIDXNIFTY27-04-2023CE16700.00</v>
      </c>
      <c r="F166">
        <v>1305</v>
      </c>
      <c r="G166">
        <v>62</v>
      </c>
      <c r="H166">
        <v>4.98793242156074</v>
      </c>
      <c r="I166">
        <v>297</v>
      </c>
      <c r="J166">
        <v>0</v>
      </c>
      <c r="K166">
        <v>800</v>
      </c>
      <c r="L166">
        <v>19.7</v>
      </c>
      <c r="M166">
        <v>2.52466999871845</v>
      </c>
      <c r="N166">
        <v>6700</v>
      </c>
      <c r="O166">
        <v>4750</v>
      </c>
      <c r="P166">
        <v>100</v>
      </c>
      <c r="Q166">
        <v>798</v>
      </c>
      <c r="R166">
        <v>50</v>
      </c>
      <c r="S166">
        <v>808.5</v>
      </c>
      <c r="T166">
        <v>17398.05</v>
      </c>
      <c r="U166" t="str">
        <v>CE</v>
      </c>
    </row>
    <row r="167" spans="1:21">
      <c r="A167">
        <v>415</v>
      </c>
      <c r="B167">
        <v>16700</v>
      </c>
      <c r="C167" s="1">
        <v>45071</v>
      </c>
      <c r="D167" t="str">
        <v>NIFTY</v>
      </c>
      <c r="E167" t="str">
        <v>OPTIDXNIFTY25-05-2023CE16700.00</v>
      </c>
      <c r="F167">
        <v>348</v>
      </c>
      <c r="G167">
        <v>109</v>
      </c>
      <c r="H167">
        <v>45.6066945606695</v>
      </c>
      <c r="I167">
        <v>174</v>
      </c>
      <c r="J167">
        <v>0</v>
      </c>
      <c r="K167">
        <v>911.8</v>
      </c>
      <c r="L167">
        <v>22.65</v>
      </c>
      <c r="M167">
        <v>2.547376708092</v>
      </c>
      <c r="N167">
        <v>5500</v>
      </c>
      <c r="O167">
        <v>4350</v>
      </c>
      <c r="P167">
        <v>250</v>
      </c>
      <c r="Q167">
        <v>734.65</v>
      </c>
      <c r="R167">
        <v>50</v>
      </c>
      <c r="S167">
        <v>914.9</v>
      </c>
      <c r="T167">
        <v>17398.05</v>
      </c>
      <c r="U167" t="str">
        <v>CE</v>
      </c>
    </row>
    <row r="168" spans="1:21">
      <c r="A168">
        <v>417</v>
      </c>
      <c r="B168">
        <v>16700</v>
      </c>
      <c r="C168" s="1">
        <v>45106</v>
      </c>
      <c r="D168" t="str">
        <v>NIFTY</v>
      </c>
      <c r="E168" t="str">
        <v>OPTIDXNIFTY29-06-2023CE16700.00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1800</v>
      </c>
      <c r="O168">
        <v>1900</v>
      </c>
      <c r="P168">
        <v>1800</v>
      </c>
      <c r="Q168">
        <v>802.85</v>
      </c>
      <c r="R168">
        <v>100</v>
      </c>
      <c r="S168">
        <v>1216.1</v>
      </c>
      <c r="T168">
        <v>17398.05</v>
      </c>
      <c r="U168" t="str">
        <v>CE</v>
      </c>
    </row>
    <row r="169" spans="1:21">
      <c r="A169">
        <v>419</v>
      </c>
      <c r="B169">
        <v>16700</v>
      </c>
      <c r="C169" s="1">
        <v>45022</v>
      </c>
      <c r="D169" t="str">
        <v>NIFTY</v>
      </c>
      <c r="E169" t="str">
        <v>OPTIDXNIFTY06-04-2023CE16700.00</v>
      </c>
      <c r="F169">
        <v>2377</v>
      </c>
      <c r="G169">
        <v>-178</v>
      </c>
      <c r="H169">
        <v>-6.96673189823875</v>
      </c>
      <c r="I169">
        <v>647</v>
      </c>
      <c r="J169">
        <v>0</v>
      </c>
      <c r="K169">
        <v>702.8</v>
      </c>
      <c r="L169">
        <v>41.8499999999999</v>
      </c>
      <c r="M169">
        <v>6.33179514335425</v>
      </c>
      <c r="N169">
        <v>72100</v>
      </c>
      <c r="O169">
        <v>13350</v>
      </c>
      <c r="P169">
        <v>3100</v>
      </c>
      <c r="Q169">
        <v>666.25</v>
      </c>
      <c r="R169">
        <v>3450</v>
      </c>
      <c r="S169">
        <v>733.55</v>
      </c>
      <c r="T169">
        <v>17398.05</v>
      </c>
      <c r="U169" t="str">
        <v>CE</v>
      </c>
    </row>
    <row r="170" spans="1:21">
      <c r="A170">
        <v>420</v>
      </c>
      <c r="B170">
        <v>16750</v>
      </c>
      <c r="C170" s="1">
        <v>45029</v>
      </c>
      <c r="D170" t="str">
        <v>NIFTY</v>
      </c>
      <c r="E170" t="str">
        <v>OPTIDXNIFTY13-04-2023CE16750.00</v>
      </c>
      <c r="F170">
        <v>113</v>
      </c>
      <c r="G170">
        <v>0</v>
      </c>
      <c r="H170">
        <v>0</v>
      </c>
      <c r="I170">
        <v>4</v>
      </c>
      <c r="J170">
        <v>0</v>
      </c>
      <c r="K170">
        <v>643.9</v>
      </c>
      <c r="L170">
        <v>4.29999999999995</v>
      </c>
      <c r="M170">
        <v>0.672295184490299</v>
      </c>
      <c r="N170">
        <v>7050</v>
      </c>
      <c r="O170">
        <v>6600</v>
      </c>
      <c r="P170">
        <v>150</v>
      </c>
      <c r="Q170">
        <v>605.05</v>
      </c>
      <c r="R170">
        <v>2350</v>
      </c>
      <c r="S170">
        <v>698.05</v>
      </c>
      <c r="T170">
        <v>17398.05</v>
      </c>
      <c r="U170" t="str">
        <v>CE</v>
      </c>
    </row>
    <row r="171" spans="1:21">
      <c r="A171">
        <v>422</v>
      </c>
      <c r="B171">
        <v>16750</v>
      </c>
      <c r="C171" s="1">
        <v>45036</v>
      </c>
      <c r="D171" t="str">
        <v>NIFTY</v>
      </c>
      <c r="E171" t="str">
        <v>OPTIDXNIFTY20-04-2023CE16750.00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1800</v>
      </c>
      <c r="O171">
        <v>1800</v>
      </c>
      <c r="P171">
        <v>1750</v>
      </c>
      <c r="Q171">
        <v>572.3</v>
      </c>
      <c r="R171">
        <v>50</v>
      </c>
      <c r="S171">
        <v>883.95</v>
      </c>
      <c r="T171">
        <v>17398.05</v>
      </c>
      <c r="U171" t="str">
        <v>CE</v>
      </c>
    </row>
    <row r="172" spans="1:21">
      <c r="A172">
        <v>424</v>
      </c>
      <c r="B172">
        <v>16750</v>
      </c>
      <c r="C172" s="1">
        <v>45043</v>
      </c>
      <c r="D172" t="str">
        <v>NIFTY</v>
      </c>
      <c r="E172" t="str">
        <v>OPTIDXNIFTY27-04-2023CE16750.00</v>
      </c>
      <c r="F172">
        <v>230</v>
      </c>
      <c r="G172">
        <v>0</v>
      </c>
      <c r="H172">
        <v>0</v>
      </c>
      <c r="I172">
        <v>1</v>
      </c>
      <c r="J172">
        <v>0</v>
      </c>
      <c r="K172">
        <v>754.5</v>
      </c>
      <c r="L172">
        <v>15.75</v>
      </c>
      <c r="M172">
        <v>2.13197969543147</v>
      </c>
      <c r="N172">
        <v>5750</v>
      </c>
      <c r="O172">
        <v>6350</v>
      </c>
      <c r="P172">
        <v>350</v>
      </c>
      <c r="Q172">
        <v>753.15</v>
      </c>
      <c r="R172">
        <v>150</v>
      </c>
      <c r="S172">
        <v>770.5</v>
      </c>
      <c r="T172">
        <v>17398.05</v>
      </c>
      <c r="U172" t="str">
        <v>CE</v>
      </c>
    </row>
    <row r="173" spans="1:21">
      <c r="A173">
        <v>427</v>
      </c>
      <c r="B173">
        <v>16750</v>
      </c>
      <c r="C173" s="1">
        <v>45022</v>
      </c>
      <c r="D173" t="str">
        <v>NIFTY</v>
      </c>
      <c r="E173" t="str">
        <v>OPTIDXNIFTY06-04-2023CE16750.00</v>
      </c>
      <c r="F173">
        <v>157</v>
      </c>
      <c r="G173">
        <v>-8</v>
      </c>
      <c r="H173">
        <v>-4.84848484848485</v>
      </c>
      <c r="I173">
        <v>29</v>
      </c>
      <c r="J173">
        <v>0</v>
      </c>
      <c r="K173">
        <v>649.9</v>
      </c>
      <c r="L173">
        <v>33.6999999999999</v>
      </c>
      <c r="M173">
        <v>5.46900357026938</v>
      </c>
      <c r="N173">
        <v>35550</v>
      </c>
      <c r="O173">
        <v>11750</v>
      </c>
      <c r="P173">
        <v>100</v>
      </c>
      <c r="Q173">
        <v>621.45</v>
      </c>
      <c r="R173">
        <v>100</v>
      </c>
      <c r="S173">
        <v>655.3</v>
      </c>
      <c r="T173">
        <v>17398.05</v>
      </c>
      <c r="U173" t="str">
        <v>CE</v>
      </c>
    </row>
    <row r="174" spans="1:21">
      <c r="A174">
        <v>431</v>
      </c>
      <c r="B174">
        <v>16750</v>
      </c>
      <c r="C174" s="1">
        <v>45071</v>
      </c>
      <c r="D174" t="str">
        <v>NIFTY</v>
      </c>
      <c r="E174" t="str">
        <v>OPTIDXNIFTY25-05-2023CE16750.00</v>
      </c>
      <c r="F174">
        <v>139</v>
      </c>
      <c r="G174">
        <v>2</v>
      </c>
      <c r="H174">
        <v>1.45985401459854</v>
      </c>
      <c r="I174">
        <v>5</v>
      </c>
      <c r="J174">
        <v>0</v>
      </c>
      <c r="K174">
        <v>858.15</v>
      </c>
      <c r="L174">
        <v>71.4</v>
      </c>
      <c r="M174">
        <v>9.07530981887512</v>
      </c>
      <c r="N174">
        <v>2300</v>
      </c>
      <c r="O174">
        <v>2100</v>
      </c>
      <c r="P174">
        <v>250</v>
      </c>
      <c r="Q174">
        <v>716.1</v>
      </c>
      <c r="R174">
        <v>100</v>
      </c>
      <c r="S174">
        <v>949.4</v>
      </c>
      <c r="T174">
        <v>17398.05</v>
      </c>
      <c r="U174" t="str">
        <v>CE</v>
      </c>
    </row>
    <row r="175" spans="1:21">
      <c r="A175">
        <v>432</v>
      </c>
      <c r="B175">
        <v>16800</v>
      </c>
      <c r="C175" s="1">
        <v>45022</v>
      </c>
      <c r="D175" t="str">
        <v>NIFTY</v>
      </c>
      <c r="E175" t="str">
        <v>OPTIDXNIFTY06-04-2023CE16800.00</v>
      </c>
      <c r="F175">
        <v>1109</v>
      </c>
      <c r="G175">
        <v>-553</v>
      </c>
      <c r="H175">
        <v>-33.2731648616125</v>
      </c>
      <c r="I175">
        <v>2464</v>
      </c>
      <c r="J175">
        <v>0</v>
      </c>
      <c r="K175">
        <v>602</v>
      </c>
      <c r="L175">
        <v>38.6</v>
      </c>
      <c r="M175">
        <v>6.8512602058928</v>
      </c>
      <c r="N175">
        <v>325900</v>
      </c>
      <c r="O175">
        <v>13250</v>
      </c>
      <c r="P175">
        <v>100</v>
      </c>
      <c r="Q175">
        <v>598.1</v>
      </c>
      <c r="R175">
        <v>100</v>
      </c>
      <c r="S175">
        <v>604</v>
      </c>
      <c r="T175">
        <v>17398.05</v>
      </c>
      <c r="U175" t="str">
        <v>CE</v>
      </c>
    </row>
    <row r="176" spans="1:21">
      <c r="A176">
        <v>435</v>
      </c>
      <c r="B176">
        <v>16800</v>
      </c>
      <c r="C176" s="1">
        <v>45036</v>
      </c>
      <c r="D176" t="str">
        <v>NIFTY</v>
      </c>
      <c r="E176" t="str">
        <v>OPTIDXNIFTY20-04-2023CE16800.00</v>
      </c>
      <c r="F176">
        <v>53</v>
      </c>
      <c r="G176">
        <v>1</v>
      </c>
      <c r="H176">
        <v>1.92307692307692</v>
      </c>
      <c r="I176">
        <v>4</v>
      </c>
      <c r="J176">
        <v>0</v>
      </c>
      <c r="K176">
        <v>625.25</v>
      </c>
      <c r="L176">
        <v>-71.2</v>
      </c>
      <c r="M176">
        <v>-10.2232751812765</v>
      </c>
      <c r="N176">
        <v>3800</v>
      </c>
      <c r="O176">
        <v>2900</v>
      </c>
      <c r="P176">
        <v>50</v>
      </c>
      <c r="Q176">
        <v>652.1</v>
      </c>
      <c r="R176">
        <v>100</v>
      </c>
      <c r="S176">
        <v>682.5</v>
      </c>
      <c r="T176">
        <v>17398.05</v>
      </c>
      <c r="U176" t="str">
        <v>CE</v>
      </c>
    </row>
    <row r="177" spans="1:21">
      <c r="A177">
        <v>437</v>
      </c>
      <c r="B177">
        <v>16800</v>
      </c>
      <c r="C177" s="1">
        <v>45043</v>
      </c>
      <c r="D177" t="str">
        <v>NIFTY</v>
      </c>
      <c r="E177" t="str">
        <v>OPTIDXNIFTY27-04-2023CE16800.00</v>
      </c>
      <c r="F177">
        <v>4017</v>
      </c>
      <c r="G177">
        <v>-28</v>
      </c>
      <c r="H177">
        <v>-0.69221260815822</v>
      </c>
      <c r="I177">
        <v>1530</v>
      </c>
      <c r="J177">
        <v>8.34</v>
      </c>
      <c r="K177">
        <v>710.05</v>
      </c>
      <c r="L177">
        <v>14.55</v>
      </c>
      <c r="M177">
        <v>2.0920201294033</v>
      </c>
      <c r="N177">
        <v>6800</v>
      </c>
      <c r="O177">
        <v>6700</v>
      </c>
      <c r="P177">
        <v>50</v>
      </c>
      <c r="Q177">
        <v>706.5</v>
      </c>
      <c r="R177">
        <v>200</v>
      </c>
      <c r="S177">
        <v>713.9</v>
      </c>
      <c r="T177">
        <v>17398.05</v>
      </c>
      <c r="U177" t="str">
        <v>CE</v>
      </c>
    </row>
    <row r="178" spans="1:21">
      <c r="A178">
        <v>439</v>
      </c>
      <c r="B178">
        <v>16800</v>
      </c>
      <c r="C178" s="1">
        <v>45071</v>
      </c>
      <c r="D178" t="str">
        <v>NIFTY</v>
      </c>
      <c r="E178" t="str">
        <v>OPTIDXNIFTY25-05-2023CE16800.00</v>
      </c>
      <c r="F178">
        <v>391</v>
      </c>
      <c r="G178">
        <v>-7</v>
      </c>
      <c r="H178">
        <v>-1.75879396984925</v>
      </c>
      <c r="I178">
        <v>105</v>
      </c>
      <c r="J178">
        <v>0</v>
      </c>
      <c r="K178">
        <v>827.25</v>
      </c>
      <c r="L178">
        <v>13.5</v>
      </c>
      <c r="M178">
        <v>1.65898617511521</v>
      </c>
      <c r="N178">
        <v>7700</v>
      </c>
      <c r="O178">
        <v>7600</v>
      </c>
      <c r="P178">
        <v>50</v>
      </c>
      <c r="Q178">
        <v>766</v>
      </c>
      <c r="R178">
        <v>100</v>
      </c>
      <c r="S178">
        <v>903.25</v>
      </c>
      <c r="T178">
        <v>17398.05</v>
      </c>
      <c r="U178" t="str">
        <v>CE</v>
      </c>
    </row>
    <row r="179" spans="1:21">
      <c r="A179">
        <v>442</v>
      </c>
      <c r="B179">
        <v>16800</v>
      </c>
      <c r="C179" s="1">
        <v>45106</v>
      </c>
      <c r="D179" t="str">
        <v>NIFTY</v>
      </c>
      <c r="E179" t="str">
        <v>OPTIDXNIFTY29-06-2023CE16800.00</v>
      </c>
      <c r="F179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2300</v>
      </c>
      <c r="O179">
        <v>2400</v>
      </c>
      <c r="P179">
        <v>500</v>
      </c>
      <c r="Q179">
        <v>904.35</v>
      </c>
      <c r="R179">
        <v>500</v>
      </c>
      <c r="S179">
        <v>947.4</v>
      </c>
      <c r="T179">
        <v>17398.05</v>
      </c>
      <c r="U179" t="str">
        <v>CE</v>
      </c>
    </row>
    <row r="180" spans="1:21">
      <c r="A180">
        <v>444</v>
      </c>
      <c r="B180">
        <v>16800</v>
      </c>
      <c r="C180" s="1">
        <v>45029</v>
      </c>
      <c r="D180" t="str">
        <v>NIFTY</v>
      </c>
      <c r="E180" t="str">
        <v>OPTIDXNIFTY13-04-2023CE16800.00</v>
      </c>
      <c r="F180">
        <v>330</v>
      </c>
      <c r="G180">
        <v>3</v>
      </c>
      <c r="H180">
        <v>0.917431192660551</v>
      </c>
      <c r="I180">
        <v>138</v>
      </c>
      <c r="J180">
        <v>0</v>
      </c>
      <c r="K180">
        <v>625.8</v>
      </c>
      <c r="L180">
        <v>28.8</v>
      </c>
      <c r="M180">
        <v>4.82412060301507</v>
      </c>
      <c r="N180">
        <v>21600</v>
      </c>
      <c r="O180">
        <v>4150</v>
      </c>
      <c r="P180">
        <v>2250</v>
      </c>
      <c r="Q180">
        <v>562.65</v>
      </c>
      <c r="R180">
        <v>300</v>
      </c>
      <c r="S180">
        <v>628.1</v>
      </c>
      <c r="T180">
        <v>17398.05</v>
      </c>
      <c r="U180" t="str">
        <v>CE</v>
      </c>
    </row>
    <row r="181" spans="1:21">
      <c r="A181">
        <v>446</v>
      </c>
      <c r="B181">
        <v>16850</v>
      </c>
      <c r="C181" s="1">
        <v>45029</v>
      </c>
      <c r="D181" t="str">
        <v>NIFTY</v>
      </c>
      <c r="E181" t="str">
        <v>OPTIDXNIFTY13-04-2023CE16850.00</v>
      </c>
      <c r="F181">
        <v>85</v>
      </c>
      <c r="G181">
        <v>3</v>
      </c>
      <c r="H181">
        <v>3.65853658536585</v>
      </c>
      <c r="I181">
        <v>10</v>
      </c>
      <c r="J181">
        <v>0</v>
      </c>
      <c r="K181">
        <v>548.15</v>
      </c>
      <c r="L181">
        <v>-55.25</v>
      </c>
      <c r="M181">
        <v>-9.1564468014584</v>
      </c>
      <c r="N181">
        <v>11750</v>
      </c>
      <c r="O181">
        <v>4150</v>
      </c>
      <c r="P181">
        <v>1000</v>
      </c>
      <c r="Q181">
        <v>510.95</v>
      </c>
      <c r="R181">
        <v>150</v>
      </c>
      <c r="S181">
        <v>579.25</v>
      </c>
      <c r="T181">
        <v>17398.05</v>
      </c>
      <c r="U181" t="str">
        <v>CE</v>
      </c>
    </row>
    <row r="182" spans="1:21">
      <c r="A182">
        <v>448</v>
      </c>
      <c r="B182">
        <v>16850</v>
      </c>
      <c r="C182" s="1">
        <v>45036</v>
      </c>
      <c r="D182" t="str">
        <v>NIFTY</v>
      </c>
      <c r="E182" t="str">
        <v>OPTIDXNIFTY20-04-2023CE16850.00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2250</v>
      </c>
      <c r="O182">
        <v>2250</v>
      </c>
      <c r="P182">
        <v>50</v>
      </c>
      <c r="Q182">
        <v>540.35</v>
      </c>
      <c r="R182">
        <v>1750</v>
      </c>
      <c r="S182">
        <v>690.7</v>
      </c>
      <c r="T182">
        <v>17398.05</v>
      </c>
      <c r="U182" t="str">
        <v>CE</v>
      </c>
    </row>
    <row r="183" spans="1:21">
      <c r="A183">
        <v>451</v>
      </c>
      <c r="B183">
        <v>16850</v>
      </c>
      <c r="C183" s="1">
        <v>45071</v>
      </c>
      <c r="D183" t="str">
        <v>NIFTY</v>
      </c>
      <c r="E183" t="str">
        <v>OPTIDXNIFTY25-05-2023CE16850.00</v>
      </c>
      <c r="F183">
        <v>94</v>
      </c>
      <c r="G183">
        <v>10</v>
      </c>
      <c r="H183">
        <v>11.9047619047619</v>
      </c>
      <c r="I183">
        <v>21</v>
      </c>
      <c r="J183">
        <v>0</v>
      </c>
      <c r="K183">
        <v>749.7</v>
      </c>
      <c r="L183">
        <v>-17.8</v>
      </c>
      <c r="M183">
        <v>-2.31921824104234</v>
      </c>
      <c r="N183">
        <v>2050</v>
      </c>
      <c r="O183">
        <v>2200</v>
      </c>
      <c r="P183">
        <v>250</v>
      </c>
      <c r="Q183">
        <v>634.15</v>
      </c>
      <c r="R183">
        <v>1750</v>
      </c>
      <c r="S183">
        <v>880.25</v>
      </c>
      <c r="T183">
        <v>17398.05</v>
      </c>
      <c r="U183" t="str">
        <v>CE</v>
      </c>
    </row>
    <row r="184" spans="1:21">
      <c r="A184">
        <v>453</v>
      </c>
      <c r="B184">
        <v>16850</v>
      </c>
      <c r="C184" s="1">
        <v>45022</v>
      </c>
      <c r="D184" t="str">
        <v>NIFTY</v>
      </c>
      <c r="E184" t="str">
        <v>OPTIDXNIFTY06-04-2023CE16850.00</v>
      </c>
      <c r="F184">
        <v>312</v>
      </c>
      <c r="G184">
        <v>-88</v>
      </c>
      <c r="H184">
        <v>-22</v>
      </c>
      <c r="I184">
        <v>592</v>
      </c>
      <c r="J184">
        <v>0</v>
      </c>
      <c r="K184">
        <v>554.3</v>
      </c>
      <c r="L184">
        <v>35.9</v>
      </c>
      <c r="M184">
        <v>6.92515432098765</v>
      </c>
      <c r="N184">
        <v>35950</v>
      </c>
      <c r="O184">
        <v>10650</v>
      </c>
      <c r="P184">
        <v>100</v>
      </c>
      <c r="Q184">
        <v>522.1</v>
      </c>
      <c r="R184">
        <v>300</v>
      </c>
      <c r="S184">
        <v>553.55</v>
      </c>
      <c r="T184">
        <v>17398.05</v>
      </c>
      <c r="U184" t="str">
        <v>CE</v>
      </c>
    </row>
    <row r="185" spans="1:21">
      <c r="A185">
        <v>456</v>
      </c>
      <c r="B185">
        <v>16850</v>
      </c>
      <c r="C185" s="1">
        <v>45043</v>
      </c>
      <c r="D185" t="str">
        <v>NIFTY</v>
      </c>
      <c r="E185" t="str">
        <v>OPTIDXNIFTY27-04-2023CE16850.00</v>
      </c>
      <c r="F185">
        <v>337</v>
      </c>
      <c r="G185">
        <v>31</v>
      </c>
      <c r="H185">
        <v>10.1307189542484</v>
      </c>
      <c r="I185">
        <v>47</v>
      </c>
      <c r="J185">
        <v>0</v>
      </c>
      <c r="K185">
        <v>671.45</v>
      </c>
      <c r="L185">
        <v>12.5500000000001</v>
      </c>
      <c r="M185">
        <v>1.90468963423889</v>
      </c>
      <c r="N185">
        <v>6450</v>
      </c>
      <c r="O185">
        <v>4000</v>
      </c>
      <c r="P185">
        <v>350</v>
      </c>
      <c r="Q185">
        <v>653.35</v>
      </c>
      <c r="R185">
        <v>50</v>
      </c>
      <c r="S185">
        <v>676.05</v>
      </c>
      <c r="T185">
        <v>17398.05</v>
      </c>
      <c r="U185" t="str">
        <v>CE</v>
      </c>
    </row>
    <row r="186" spans="1:21">
      <c r="A186">
        <v>458</v>
      </c>
      <c r="B186">
        <v>16900</v>
      </c>
      <c r="C186" s="1">
        <v>45036</v>
      </c>
      <c r="D186" t="str">
        <v>NIFTY</v>
      </c>
      <c r="E186" t="str">
        <v>OPTIDXNIFTY20-04-2023CE16900.00</v>
      </c>
      <c r="F186">
        <v>111</v>
      </c>
      <c r="G186">
        <v>-3</v>
      </c>
      <c r="H186">
        <v>-2.63157894736842</v>
      </c>
      <c r="I186">
        <v>16</v>
      </c>
      <c r="J186">
        <v>0</v>
      </c>
      <c r="K186">
        <v>561</v>
      </c>
      <c r="L186">
        <v>17.85</v>
      </c>
      <c r="M186">
        <v>3.28638497652583</v>
      </c>
      <c r="N186">
        <v>11400</v>
      </c>
      <c r="O186">
        <v>2450</v>
      </c>
      <c r="P186">
        <v>50</v>
      </c>
      <c r="Q186">
        <v>492.45</v>
      </c>
      <c r="R186">
        <v>50</v>
      </c>
      <c r="S186">
        <v>584.05</v>
      </c>
      <c r="T186">
        <v>17398.05</v>
      </c>
      <c r="U186" t="str">
        <v>CE</v>
      </c>
    </row>
    <row r="187" spans="1:21">
      <c r="A187">
        <v>459</v>
      </c>
      <c r="B187">
        <v>16900</v>
      </c>
      <c r="C187" s="1">
        <v>45071</v>
      </c>
      <c r="D187" t="str">
        <v>NIFTY</v>
      </c>
      <c r="E187" t="str">
        <v>OPTIDXNIFTY25-05-2023CE16900.00</v>
      </c>
      <c r="F187">
        <v>278</v>
      </c>
      <c r="G187">
        <v>-14</v>
      </c>
      <c r="H187">
        <v>-4.79452054794521</v>
      </c>
      <c r="I187">
        <v>44</v>
      </c>
      <c r="J187">
        <v>7.11</v>
      </c>
      <c r="K187">
        <v>749.5</v>
      </c>
      <c r="L187">
        <v>27.75</v>
      </c>
      <c r="M187">
        <v>3.84482161413232</v>
      </c>
      <c r="N187">
        <v>6200</v>
      </c>
      <c r="O187">
        <v>5200</v>
      </c>
      <c r="P187">
        <v>900</v>
      </c>
      <c r="Q187">
        <v>713.7</v>
      </c>
      <c r="R187">
        <v>50</v>
      </c>
      <c r="S187">
        <v>760.7</v>
      </c>
      <c r="T187">
        <v>17398.05</v>
      </c>
      <c r="U187" t="str">
        <v>CE</v>
      </c>
    </row>
    <row r="188" spans="1:21">
      <c r="A188">
        <v>463</v>
      </c>
      <c r="B188">
        <v>16900</v>
      </c>
      <c r="C188" s="1">
        <v>45029</v>
      </c>
      <c r="D188" t="str">
        <v>NIFTY</v>
      </c>
      <c r="E188" t="str">
        <v>OPTIDXNIFTY13-04-2023CE16900.00</v>
      </c>
      <c r="F188">
        <v>489</v>
      </c>
      <c r="G188">
        <v>-41</v>
      </c>
      <c r="H188">
        <v>-7.73584905660377</v>
      </c>
      <c r="I188">
        <v>265</v>
      </c>
      <c r="J188">
        <v>0</v>
      </c>
      <c r="K188">
        <v>531.95</v>
      </c>
      <c r="L188">
        <v>24.95</v>
      </c>
      <c r="M188">
        <v>4.92110453648916</v>
      </c>
      <c r="N188">
        <v>25050</v>
      </c>
      <c r="O188">
        <v>8900</v>
      </c>
      <c r="P188">
        <v>2200</v>
      </c>
      <c r="Q188">
        <v>459.55</v>
      </c>
      <c r="R188">
        <v>450</v>
      </c>
      <c r="S188">
        <v>574.3</v>
      </c>
      <c r="T188">
        <v>17398.05</v>
      </c>
      <c r="U188" t="str">
        <v>CE</v>
      </c>
    </row>
    <row r="189" spans="1:21">
      <c r="A189">
        <v>465</v>
      </c>
      <c r="B189">
        <v>16900</v>
      </c>
      <c r="C189" s="1">
        <v>45106</v>
      </c>
      <c r="D189" t="str">
        <v>NIFTY</v>
      </c>
      <c r="E189" t="str">
        <v>OPTIDXNIFTY29-06-2023CE16900.00</v>
      </c>
      <c r="F189">
        <v>26</v>
      </c>
      <c r="G189">
        <v>0</v>
      </c>
      <c r="H189">
        <v>0</v>
      </c>
      <c r="I189">
        <v>1</v>
      </c>
      <c r="J189">
        <v>0</v>
      </c>
      <c r="K189">
        <v>820.25</v>
      </c>
      <c r="L189">
        <v>-13.4</v>
      </c>
      <c r="M189">
        <v>-1.607389192107</v>
      </c>
      <c r="N189">
        <v>1350</v>
      </c>
      <c r="O189">
        <v>2400</v>
      </c>
      <c r="P189">
        <v>650</v>
      </c>
      <c r="Q189">
        <v>653.45</v>
      </c>
      <c r="R189">
        <v>500</v>
      </c>
      <c r="S189">
        <v>873.25</v>
      </c>
      <c r="T189">
        <v>17398.05</v>
      </c>
      <c r="U189" t="str">
        <v>CE</v>
      </c>
    </row>
    <row r="190" spans="1:21">
      <c r="A190">
        <v>467</v>
      </c>
      <c r="B190">
        <v>16900</v>
      </c>
      <c r="C190" s="1">
        <v>45022</v>
      </c>
      <c r="D190" t="str">
        <v>NIFTY</v>
      </c>
      <c r="E190" t="str">
        <v>OPTIDXNIFTY06-04-2023CE16900.00</v>
      </c>
      <c r="F190">
        <v>4015</v>
      </c>
      <c r="G190">
        <v>-461</v>
      </c>
      <c r="H190">
        <v>-10.2993744414656</v>
      </c>
      <c r="I190">
        <v>3953</v>
      </c>
      <c r="J190">
        <v>0</v>
      </c>
      <c r="K190">
        <v>501.75</v>
      </c>
      <c r="L190">
        <v>30.8</v>
      </c>
      <c r="M190">
        <v>6.53997239622041</v>
      </c>
      <c r="N190">
        <v>65050</v>
      </c>
      <c r="O190">
        <v>11300</v>
      </c>
      <c r="P190">
        <v>100</v>
      </c>
      <c r="Q190">
        <v>498.9</v>
      </c>
      <c r="R190">
        <v>100</v>
      </c>
      <c r="S190">
        <v>502.65</v>
      </c>
      <c r="T190">
        <v>17398.05</v>
      </c>
      <c r="U190" t="str">
        <v>CE</v>
      </c>
    </row>
    <row r="191" spans="1:21">
      <c r="A191">
        <v>468</v>
      </c>
      <c r="B191">
        <v>16900</v>
      </c>
      <c r="C191" s="1">
        <v>45043</v>
      </c>
      <c r="D191" t="str">
        <v>NIFTY</v>
      </c>
      <c r="E191" t="str">
        <v>OPTIDXNIFTY27-04-2023CE16900.00</v>
      </c>
      <c r="F191">
        <v>8497</v>
      </c>
      <c r="G191">
        <v>-214</v>
      </c>
      <c r="H191">
        <v>-2.45666398806107</v>
      </c>
      <c r="I191">
        <v>1842</v>
      </c>
      <c r="J191">
        <v>9.71</v>
      </c>
      <c r="K191">
        <v>625.15</v>
      </c>
      <c r="L191">
        <v>7.35000000000002</v>
      </c>
      <c r="M191">
        <v>1.18970540628035</v>
      </c>
      <c r="N191">
        <v>9150</v>
      </c>
      <c r="O191">
        <v>7700</v>
      </c>
      <c r="P191">
        <v>50</v>
      </c>
      <c r="Q191">
        <v>617.1</v>
      </c>
      <c r="R191">
        <v>200</v>
      </c>
      <c r="S191">
        <v>625.2</v>
      </c>
      <c r="T191">
        <v>17398.05</v>
      </c>
      <c r="U191" t="str">
        <v>CE</v>
      </c>
    </row>
    <row r="192" spans="1:21">
      <c r="A192">
        <v>470</v>
      </c>
      <c r="B192">
        <v>16950</v>
      </c>
      <c r="C192" s="1">
        <v>45029</v>
      </c>
      <c r="D192" t="str">
        <v>NIFTY</v>
      </c>
      <c r="E192" t="str">
        <v>OPTIDXNIFTY13-04-2023CE16950.00</v>
      </c>
      <c r="F192">
        <v>165</v>
      </c>
      <c r="G192">
        <v>-3</v>
      </c>
      <c r="H192">
        <v>-1.78571428571429</v>
      </c>
      <c r="I192">
        <v>63</v>
      </c>
      <c r="J192">
        <v>0</v>
      </c>
      <c r="K192">
        <v>489.05</v>
      </c>
      <c r="L192">
        <v>28.75</v>
      </c>
      <c r="M192">
        <v>6.2459265696285</v>
      </c>
      <c r="N192">
        <v>15400</v>
      </c>
      <c r="O192">
        <v>9400</v>
      </c>
      <c r="P192">
        <v>2100</v>
      </c>
      <c r="Q192">
        <v>408.5</v>
      </c>
      <c r="R192">
        <v>600</v>
      </c>
      <c r="S192">
        <v>506.05</v>
      </c>
      <c r="T192">
        <v>17398.05</v>
      </c>
      <c r="U192" t="str">
        <v>CE</v>
      </c>
    </row>
    <row r="193" spans="1:21">
      <c r="A193">
        <v>473</v>
      </c>
      <c r="B193">
        <v>16950</v>
      </c>
      <c r="C193" s="1">
        <v>45043</v>
      </c>
      <c r="D193" t="str">
        <v>NIFTY</v>
      </c>
      <c r="E193" t="str">
        <v>OPTIDXNIFTY27-04-2023CE16950.00</v>
      </c>
      <c r="F193">
        <v>779</v>
      </c>
      <c r="G193">
        <v>-37</v>
      </c>
      <c r="H193">
        <v>-4.5343137254902</v>
      </c>
      <c r="I193">
        <v>263</v>
      </c>
      <c r="J193">
        <v>0</v>
      </c>
      <c r="K193">
        <v>582.65</v>
      </c>
      <c r="L193">
        <v>14.55</v>
      </c>
      <c r="M193">
        <v>2.56116880830839</v>
      </c>
      <c r="N193">
        <v>7900</v>
      </c>
      <c r="O193">
        <v>6450</v>
      </c>
      <c r="P193">
        <v>150</v>
      </c>
      <c r="Q193">
        <v>567.8</v>
      </c>
      <c r="R193">
        <v>150</v>
      </c>
      <c r="S193">
        <v>588.6</v>
      </c>
      <c r="T193">
        <v>17398.05</v>
      </c>
      <c r="U193" t="str">
        <v>CE</v>
      </c>
    </row>
    <row r="194" spans="1:21">
      <c r="A194">
        <v>476</v>
      </c>
      <c r="B194">
        <v>16950</v>
      </c>
      <c r="C194" s="1">
        <v>45071</v>
      </c>
      <c r="D194" t="str">
        <v>NIFTY</v>
      </c>
      <c r="E194" t="str">
        <v>OPTIDXNIFTY25-05-2023CE16950.00</v>
      </c>
      <c r="F194">
        <v>77</v>
      </c>
      <c r="G194">
        <v>0</v>
      </c>
      <c r="H194">
        <v>0</v>
      </c>
      <c r="I194">
        <v>2</v>
      </c>
      <c r="J194">
        <v>0</v>
      </c>
      <c r="K194">
        <v>690</v>
      </c>
      <c r="L194">
        <v>-10</v>
      </c>
      <c r="M194">
        <v>-1.42857142857143</v>
      </c>
      <c r="N194">
        <v>2600</v>
      </c>
      <c r="O194">
        <v>4500</v>
      </c>
      <c r="P194">
        <v>150</v>
      </c>
      <c r="Q194">
        <v>667.2</v>
      </c>
      <c r="R194">
        <v>150</v>
      </c>
      <c r="S194">
        <v>780.5</v>
      </c>
      <c r="T194">
        <v>17398.05</v>
      </c>
      <c r="U194" t="str">
        <v>CE</v>
      </c>
    </row>
    <row r="195" spans="1:21">
      <c r="A195">
        <v>479</v>
      </c>
      <c r="B195">
        <v>16950</v>
      </c>
      <c r="C195" s="1">
        <v>45022</v>
      </c>
      <c r="D195" t="str">
        <v>NIFTY</v>
      </c>
      <c r="E195" t="str">
        <v>OPTIDXNIFTY06-04-2023CE16950.00</v>
      </c>
      <c r="F195">
        <v>1321</v>
      </c>
      <c r="G195">
        <v>-295</v>
      </c>
      <c r="H195">
        <v>-18.2549504950495</v>
      </c>
      <c r="I195">
        <v>1254</v>
      </c>
      <c r="J195">
        <v>0</v>
      </c>
      <c r="K195">
        <v>452.8</v>
      </c>
      <c r="L195">
        <v>23.9</v>
      </c>
      <c r="M195">
        <v>5.57239449755189</v>
      </c>
      <c r="N195">
        <v>78800</v>
      </c>
      <c r="O195">
        <v>14000</v>
      </c>
      <c r="P195">
        <v>100</v>
      </c>
      <c r="Q195">
        <v>450.05</v>
      </c>
      <c r="R195">
        <v>150</v>
      </c>
      <c r="S195">
        <v>467.45</v>
      </c>
      <c r="T195">
        <v>17398.05</v>
      </c>
      <c r="U195" t="str">
        <v>CE</v>
      </c>
    </row>
    <row r="196" spans="1:21">
      <c r="A196">
        <v>481</v>
      </c>
      <c r="B196">
        <v>16950</v>
      </c>
      <c r="C196" s="1">
        <v>45036</v>
      </c>
      <c r="D196" t="str">
        <v>NIFTY</v>
      </c>
      <c r="E196" t="str">
        <v>OPTIDXNIFTY20-04-2023CE16950.00</v>
      </c>
      <c r="F196">
        <v>51</v>
      </c>
      <c r="G196">
        <v>3</v>
      </c>
      <c r="H196">
        <v>6.25</v>
      </c>
      <c r="I196">
        <v>16</v>
      </c>
      <c r="J196">
        <v>0</v>
      </c>
      <c r="K196">
        <v>522</v>
      </c>
      <c r="L196">
        <v>9.85000000000002</v>
      </c>
      <c r="M196">
        <v>1.92326466855414</v>
      </c>
      <c r="N196">
        <v>2800</v>
      </c>
      <c r="O196">
        <v>1900</v>
      </c>
      <c r="P196">
        <v>50</v>
      </c>
      <c r="Q196">
        <v>522.05</v>
      </c>
      <c r="R196">
        <v>100</v>
      </c>
      <c r="S196">
        <v>607.4</v>
      </c>
      <c r="T196">
        <v>17398.05</v>
      </c>
      <c r="U196" t="str">
        <v>CE</v>
      </c>
    </row>
    <row r="197" spans="1:21">
      <c r="A197">
        <v>483</v>
      </c>
      <c r="B197">
        <v>17000</v>
      </c>
      <c r="C197" s="1">
        <v>45029</v>
      </c>
      <c r="D197" t="str">
        <v>NIFTY</v>
      </c>
      <c r="E197" t="str">
        <v>OPTIDXNIFTY13-04-2023CE17000.00</v>
      </c>
      <c r="F197">
        <v>2383</v>
      </c>
      <c r="G197">
        <v>-189</v>
      </c>
      <c r="H197">
        <v>-7.34836702954899</v>
      </c>
      <c r="I197">
        <v>4046</v>
      </c>
      <c r="J197">
        <v>0</v>
      </c>
      <c r="K197">
        <v>436</v>
      </c>
      <c r="L197">
        <v>15.45</v>
      </c>
      <c r="M197">
        <v>3.67376055165854</v>
      </c>
      <c r="N197">
        <v>43150</v>
      </c>
      <c r="O197">
        <v>6000</v>
      </c>
      <c r="P197">
        <v>50</v>
      </c>
      <c r="Q197">
        <v>435.6</v>
      </c>
      <c r="R197">
        <v>50</v>
      </c>
      <c r="S197">
        <v>441</v>
      </c>
      <c r="T197">
        <v>17398.05</v>
      </c>
      <c r="U197" t="str">
        <v>CE</v>
      </c>
    </row>
    <row r="198" spans="1:21">
      <c r="A198">
        <v>484</v>
      </c>
      <c r="B198">
        <v>17000</v>
      </c>
      <c r="C198" s="1">
        <v>45036</v>
      </c>
      <c r="D198" t="str">
        <v>NIFTY</v>
      </c>
      <c r="E198" t="str">
        <v>OPTIDXNIFTY20-04-2023CE17000.00</v>
      </c>
      <c r="F198">
        <v>523</v>
      </c>
      <c r="G198">
        <v>9</v>
      </c>
      <c r="H198">
        <v>1.75097276264591</v>
      </c>
      <c r="I198">
        <v>383</v>
      </c>
      <c r="J198">
        <v>0</v>
      </c>
      <c r="K198">
        <v>485.75</v>
      </c>
      <c r="L198">
        <v>10.65</v>
      </c>
      <c r="M198">
        <v>2.2416333403494</v>
      </c>
      <c r="N198">
        <v>46500</v>
      </c>
      <c r="O198">
        <v>4600</v>
      </c>
      <c r="P198">
        <v>50</v>
      </c>
      <c r="Q198">
        <v>475.15</v>
      </c>
      <c r="R198">
        <v>150</v>
      </c>
      <c r="S198">
        <v>487.95</v>
      </c>
      <c r="T198">
        <v>17398.05</v>
      </c>
      <c r="U198" t="str">
        <v>CE</v>
      </c>
    </row>
    <row r="199" spans="1:21">
      <c r="A199">
        <v>486</v>
      </c>
      <c r="B199">
        <v>17000</v>
      </c>
      <c r="C199" s="1">
        <v>45043</v>
      </c>
      <c r="D199" t="str">
        <v>NIFTY</v>
      </c>
      <c r="E199" t="str">
        <v>OPTIDXNIFTY27-04-2023CE17000.00</v>
      </c>
      <c r="F199">
        <v>63937</v>
      </c>
      <c r="G199">
        <v>-6289</v>
      </c>
      <c r="H199">
        <v>-8.95537265400279</v>
      </c>
      <c r="I199">
        <v>23709</v>
      </c>
      <c r="J199">
        <v>10.17</v>
      </c>
      <c r="K199">
        <v>540</v>
      </c>
      <c r="L199">
        <v>9.20000000000005</v>
      </c>
      <c r="M199">
        <v>1.73323285606632</v>
      </c>
      <c r="N199">
        <v>22200</v>
      </c>
      <c r="O199">
        <v>10550</v>
      </c>
      <c r="P199">
        <v>350</v>
      </c>
      <c r="Q199">
        <v>537.45</v>
      </c>
      <c r="R199">
        <v>50</v>
      </c>
      <c r="S199">
        <v>541.5</v>
      </c>
      <c r="T199">
        <v>17398.05</v>
      </c>
      <c r="U199" t="str">
        <v>CE</v>
      </c>
    </row>
    <row r="200" spans="1:21">
      <c r="A200">
        <v>489</v>
      </c>
      <c r="B200">
        <v>17000</v>
      </c>
      <c r="C200" s="1">
        <v>45050</v>
      </c>
      <c r="D200" t="str">
        <v>NIFTY</v>
      </c>
      <c r="E200" t="str">
        <v>OPTIDXNIFTY04-05-2023CE17000.00</v>
      </c>
      <c r="F200">
        <v>62</v>
      </c>
      <c r="G200">
        <v>-43</v>
      </c>
      <c r="H200">
        <v>-40.9523809523809</v>
      </c>
      <c r="I200">
        <v>63</v>
      </c>
      <c r="J200">
        <v>0</v>
      </c>
      <c r="K200">
        <v>588.2</v>
      </c>
      <c r="L200">
        <v>20.0500000000001</v>
      </c>
      <c r="M200">
        <v>3.52899762386695</v>
      </c>
      <c r="N200">
        <v>6450</v>
      </c>
      <c r="O200">
        <v>2250</v>
      </c>
      <c r="P200">
        <v>200</v>
      </c>
      <c r="Q200">
        <v>575</v>
      </c>
      <c r="R200">
        <v>300</v>
      </c>
      <c r="S200">
        <v>588.6</v>
      </c>
      <c r="T200">
        <v>17398.05</v>
      </c>
      <c r="U200" t="str">
        <v>CE</v>
      </c>
    </row>
    <row r="201" spans="1:21">
      <c r="A201">
        <v>491</v>
      </c>
      <c r="B201">
        <v>17000</v>
      </c>
      <c r="C201" s="1">
        <v>45071</v>
      </c>
      <c r="D201" t="str">
        <v>NIFTY</v>
      </c>
      <c r="E201" t="str">
        <v>OPTIDXNIFTY25-05-2023CE17000.00</v>
      </c>
      <c r="F201">
        <v>11040</v>
      </c>
      <c r="G201">
        <v>-734</v>
      </c>
      <c r="H201">
        <v>-6.23407508068626</v>
      </c>
      <c r="I201">
        <v>2964</v>
      </c>
      <c r="J201">
        <v>7.98</v>
      </c>
      <c r="K201">
        <v>663.95</v>
      </c>
      <c r="L201">
        <v>10.0500000000001</v>
      </c>
      <c r="M201">
        <v>1.53693225263803</v>
      </c>
      <c r="N201">
        <v>8650</v>
      </c>
      <c r="O201">
        <v>8500</v>
      </c>
      <c r="P201">
        <v>50</v>
      </c>
      <c r="Q201">
        <v>660.05</v>
      </c>
      <c r="R201">
        <v>50</v>
      </c>
      <c r="S201">
        <v>671.5</v>
      </c>
      <c r="T201">
        <v>17398.05</v>
      </c>
      <c r="U201" t="str">
        <v>CE</v>
      </c>
    </row>
    <row r="202" spans="1:21">
      <c r="A202">
        <v>493</v>
      </c>
      <c r="B202">
        <v>17000</v>
      </c>
      <c r="C202" s="1">
        <v>45106</v>
      </c>
      <c r="D202" t="str">
        <v>NIFTY</v>
      </c>
      <c r="E202" t="str">
        <v>OPTIDXNIFTY29-06-2023CE17000.00</v>
      </c>
      <c r="F202">
        <v>11061</v>
      </c>
      <c r="G202">
        <v>-89</v>
      </c>
      <c r="H202">
        <v>-0.798206278026906</v>
      </c>
      <c r="I202">
        <v>2249</v>
      </c>
      <c r="J202">
        <v>0</v>
      </c>
      <c r="K202">
        <v>779</v>
      </c>
      <c r="L202">
        <v>12</v>
      </c>
      <c r="M202">
        <v>1.5645371577575</v>
      </c>
      <c r="N202">
        <v>9300</v>
      </c>
      <c r="O202">
        <v>6400</v>
      </c>
      <c r="P202">
        <v>250</v>
      </c>
      <c r="Q202">
        <v>775</v>
      </c>
      <c r="R202">
        <v>100</v>
      </c>
      <c r="S202">
        <v>778</v>
      </c>
      <c r="T202">
        <v>17398.05</v>
      </c>
      <c r="U202" t="str">
        <v>CE</v>
      </c>
    </row>
    <row r="203" spans="1:21">
      <c r="A203">
        <v>495</v>
      </c>
      <c r="B203">
        <v>17000</v>
      </c>
      <c r="C203" s="1">
        <v>45197</v>
      </c>
      <c r="D203" t="str">
        <v>NIFTY</v>
      </c>
      <c r="E203" t="str">
        <v>OPTIDXNIFTY28-09-2023CE17000.00</v>
      </c>
      <c r="F203">
        <v>2124</v>
      </c>
      <c r="G203">
        <v>-36</v>
      </c>
      <c r="H203">
        <v>-1.66666666666667</v>
      </c>
      <c r="I203">
        <v>195</v>
      </c>
      <c r="J203">
        <v>0</v>
      </c>
      <c r="K203">
        <v>1049.8</v>
      </c>
      <c r="L203">
        <v>19.8999999999999</v>
      </c>
      <c r="M203">
        <v>1.93222642975045</v>
      </c>
      <c r="N203">
        <v>6200</v>
      </c>
      <c r="O203">
        <v>1000</v>
      </c>
      <c r="P203">
        <v>50</v>
      </c>
      <c r="Q203">
        <v>1037.45</v>
      </c>
      <c r="R203">
        <v>50</v>
      </c>
      <c r="S203">
        <v>1051.95</v>
      </c>
      <c r="T203">
        <v>17398.05</v>
      </c>
      <c r="U203" t="str">
        <v>CE</v>
      </c>
    </row>
    <row r="204" spans="1:21">
      <c r="A204">
        <v>497</v>
      </c>
      <c r="B204">
        <v>17000</v>
      </c>
      <c r="C204" s="1">
        <v>45288</v>
      </c>
      <c r="D204" t="str">
        <v>NIFTY</v>
      </c>
      <c r="E204" t="str">
        <v>OPTIDXNIFTY28-12-2023CE17000.00</v>
      </c>
      <c r="F204">
        <v>2563</v>
      </c>
      <c r="G204">
        <v>68</v>
      </c>
      <c r="H204">
        <v>2.72545090180361</v>
      </c>
      <c r="I204">
        <v>293</v>
      </c>
      <c r="J204">
        <v>0</v>
      </c>
      <c r="K204">
        <v>1278</v>
      </c>
      <c r="L204">
        <v>0.400000000000091</v>
      </c>
      <c r="M204">
        <v>0.031308703819669</v>
      </c>
      <c r="N204">
        <v>4450</v>
      </c>
      <c r="O204">
        <v>1350</v>
      </c>
      <c r="P204">
        <v>50</v>
      </c>
      <c r="Q204">
        <v>1276</v>
      </c>
      <c r="R204">
        <v>100</v>
      </c>
      <c r="S204">
        <v>1280</v>
      </c>
      <c r="T204">
        <v>17398.05</v>
      </c>
      <c r="U204" t="str">
        <v>CE</v>
      </c>
    </row>
    <row r="205" spans="1:21">
      <c r="A205">
        <v>499</v>
      </c>
      <c r="B205">
        <v>17000</v>
      </c>
      <c r="C205" s="1">
        <v>45379</v>
      </c>
      <c r="D205" t="str">
        <v>NIFTY</v>
      </c>
      <c r="E205" t="str">
        <v>OPTIDXNIFTY28-03-2024CE17000.00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17398.05</v>
      </c>
      <c r="U205" t="str">
        <v>CE</v>
      </c>
    </row>
    <row r="206" spans="1:21">
      <c r="A206">
        <v>500</v>
      </c>
      <c r="B206">
        <v>17000</v>
      </c>
      <c r="C206" s="1">
        <v>45470</v>
      </c>
      <c r="D206" t="str">
        <v>NIFTY</v>
      </c>
      <c r="E206" t="str">
        <v>OPTIDXNIFTY27-06-2024CE17000.00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17398.05</v>
      </c>
      <c r="U206" t="str">
        <v>CE</v>
      </c>
    </row>
    <row r="207" spans="1:21">
      <c r="A207">
        <v>503</v>
      </c>
      <c r="B207">
        <v>17000</v>
      </c>
      <c r="C207" s="1">
        <v>45652</v>
      </c>
      <c r="D207" t="str">
        <v>NIFTY</v>
      </c>
      <c r="E207" t="str">
        <v>OPTIDXNIFTY26-12-2024CE17000.00</v>
      </c>
      <c r="F207">
        <v>299</v>
      </c>
      <c r="G207">
        <v>6</v>
      </c>
      <c r="H207">
        <v>2.04778156996587</v>
      </c>
      <c r="I207">
        <v>10</v>
      </c>
      <c r="J207">
        <v>0</v>
      </c>
      <c r="K207">
        <v>2095</v>
      </c>
      <c r="L207">
        <v>-45</v>
      </c>
      <c r="M207">
        <v>-2.10280373831776</v>
      </c>
      <c r="N207">
        <v>350</v>
      </c>
      <c r="O207">
        <v>700</v>
      </c>
      <c r="P207">
        <v>50</v>
      </c>
      <c r="Q207">
        <v>2083.9</v>
      </c>
      <c r="R207">
        <v>200</v>
      </c>
      <c r="S207">
        <v>2145</v>
      </c>
      <c r="T207">
        <v>17398.05</v>
      </c>
      <c r="U207" t="str">
        <v>CE</v>
      </c>
    </row>
    <row r="208" spans="1:21">
      <c r="A208">
        <v>504</v>
      </c>
      <c r="B208">
        <v>17000</v>
      </c>
      <c r="C208" s="1">
        <v>45834</v>
      </c>
      <c r="D208" t="str">
        <v>NIFTY</v>
      </c>
      <c r="E208" t="str">
        <v>OPTIDXNIFTY26-06-2025CE17000.00</v>
      </c>
      <c r="F208">
        <v>59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600</v>
      </c>
      <c r="O208">
        <v>200</v>
      </c>
      <c r="P208">
        <v>50</v>
      </c>
      <c r="Q208">
        <v>2600</v>
      </c>
      <c r="R208">
        <v>50</v>
      </c>
      <c r="S208">
        <v>3199.7</v>
      </c>
      <c r="T208">
        <v>17398.05</v>
      </c>
      <c r="U208" t="str">
        <v>CE</v>
      </c>
    </row>
    <row r="209" spans="1:21">
      <c r="A209">
        <v>507</v>
      </c>
      <c r="B209">
        <v>17000</v>
      </c>
      <c r="C209" s="1">
        <v>45022</v>
      </c>
      <c r="D209" t="str">
        <v>NIFTY</v>
      </c>
      <c r="E209" t="str">
        <v>OPTIDXNIFTY06-04-2023CE17000.00</v>
      </c>
      <c r="F209">
        <v>50155</v>
      </c>
      <c r="G209">
        <v>-5695</v>
      </c>
      <c r="H209">
        <v>-10.1969561324978</v>
      </c>
      <c r="I209">
        <v>62992</v>
      </c>
      <c r="J209">
        <v>0</v>
      </c>
      <c r="K209">
        <v>401.4</v>
      </c>
      <c r="L209">
        <v>26.2</v>
      </c>
      <c r="M209">
        <v>6.98294243070362</v>
      </c>
      <c r="N209">
        <v>62650</v>
      </c>
      <c r="O209">
        <v>18000</v>
      </c>
      <c r="P209">
        <v>250</v>
      </c>
      <c r="Q209">
        <v>401.1</v>
      </c>
      <c r="R209">
        <v>300</v>
      </c>
      <c r="S209">
        <v>403</v>
      </c>
      <c r="T209">
        <v>17398.05</v>
      </c>
      <c r="U209" t="str">
        <v>CE</v>
      </c>
    </row>
    <row r="210" spans="1:21">
      <c r="A210">
        <v>513</v>
      </c>
      <c r="B210">
        <v>17000</v>
      </c>
      <c r="C210" s="1">
        <v>46015</v>
      </c>
      <c r="D210" t="str">
        <v>NIFTY</v>
      </c>
      <c r="E210" t="str">
        <v>OPTIDXNIFTY24-12-2025CE17000.00</v>
      </c>
      <c r="F210">
        <v>10</v>
      </c>
      <c r="G210">
        <v>0</v>
      </c>
      <c r="H210">
        <v>0</v>
      </c>
      <c r="I210">
        <v>1</v>
      </c>
      <c r="J210">
        <v>0</v>
      </c>
      <c r="K210">
        <v>3749</v>
      </c>
      <c r="L210">
        <v>269</v>
      </c>
      <c r="M210">
        <v>7.72988505747126</v>
      </c>
      <c r="N210">
        <v>150</v>
      </c>
      <c r="O210">
        <v>250</v>
      </c>
      <c r="P210">
        <v>50</v>
      </c>
      <c r="Q210">
        <v>3471</v>
      </c>
      <c r="R210">
        <v>50</v>
      </c>
      <c r="S210">
        <v>3570</v>
      </c>
      <c r="T210">
        <v>17398.05</v>
      </c>
      <c r="U210" t="str">
        <v>CE</v>
      </c>
    </row>
    <row r="211" spans="1:21">
      <c r="A211">
        <v>514</v>
      </c>
      <c r="B211">
        <v>17050</v>
      </c>
      <c r="C211" s="1">
        <v>45022</v>
      </c>
      <c r="D211" t="str">
        <v>NIFTY</v>
      </c>
      <c r="E211" t="str">
        <v>OPTIDXNIFTY06-04-2023CE17050.00</v>
      </c>
      <c r="F211">
        <v>6103</v>
      </c>
      <c r="G211">
        <v>-1411</v>
      </c>
      <c r="H211">
        <v>-18.7782805429864</v>
      </c>
      <c r="I211">
        <v>10004</v>
      </c>
      <c r="J211">
        <v>0</v>
      </c>
      <c r="K211">
        <v>354.9</v>
      </c>
      <c r="L211">
        <v>27.35</v>
      </c>
      <c r="M211">
        <v>8.34987024881696</v>
      </c>
      <c r="N211">
        <v>55250</v>
      </c>
      <c r="O211">
        <v>10600</v>
      </c>
      <c r="P211">
        <v>300</v>
      </c>
      <c r="Q211">
        <v>351.65</v>
      </c>
      <c r="R211">
        <v>100</v>
      </c>
      <c r="S211">
        <v>354.8</v>
      </c>
      <c r="T211">
        <v>17398.05</v>
      </c>
      <c r="U211" t="str">
        <v>CE</v>
      </c>
    </row>
    <row r="212" spans="1:21">
      <c r="A212">
        <v>517</v>
      </c>
      <c r="B212">
        <v>17050</v>
      </c>
      <c r="C212" s="1">
        <v>45036</v>
      </c>
      <c r="D212" t="str">
        <v>NIFTY</v>
      </c>
      <c r="E212" t="str">
        <v>OPTIDXNIFTY20-04-2023CE17050.00</v>
      </c>
      <c r="F212">
        <v>45</v>
      </c>
      <c r="G212">
        <v>4</v>
      </c>
      <c r="H212">
        <v>9.75609756097561</v>
      </c>
      <c r="I212">
        <v>12</v>
      </c>
      <c r="J212">
        <v>0</v>
      </c>
      <c r="K212">
        <v>425</v>
      </c>
      <c r="L212">
        <v>25</v>
      </c>
      <c r="M212">
        <v>6.25</v>
      </c>
      <c r="N212">
        <v>4000</v>
      </c>
      <c r="O212">
        <v>4300</v>
      </c>
      <c r="P212">
        <v>300</v>
      </c>
      <c r="Q212">
        <v>360.7</v>
      </c>
      <c r="R212">
        <v>150</v>
      </c>
      <c r="S212">
        <v>446.8</v>
      </c>
      <c r="T212">
        <v>17398.05</v>
      </c>
      <c r="U212" t="str">
        <v>CE</v>
      </c>
    </row>
    <row r="213" spans="1:21">
      <c r="A213">
        <v>518</v>
      </c>
      <c r="B213">
        <v>17050</v>
      </c>
      <c r="C213" s="1">
        <v>45043</v>
      </c>
      <c r="D213" t="str">
        <v>NIFTY</v>
      </c>
      <c r="E213" t="str">
        <v>OPTIDXNIFTY27-04-2023CE17050.00</v>
      </c>
      <c r="F213">
        <v>1025</v>
      </c>
      <c r="G213">
        <v>8</v>
      </c>
      <c r="H213">
        <v>0.786627335299902</v>
      </c>
      <c r="I213">
        <v>447</v>
      </c>
      <c r="J213">
        <v>0</v>
      </c>
      <c r="K213">
        <v>499.8</v>
      </c>
      <c r="L213">
        <v>13</v>
      </c>
      <c r="M213">
        <v>2.67050123253903</v>
      </c>
      <c r="N213">
        <v>5750</v>
      </c>
      <c r="O213">
        <v>6400</v>
      </c>
      <c r="P213">
        <v>50</v>
      </c>
      <c r="Q213">
        <v>491.05</v>
      </c>
      <c r="R213">
        <v>300</v>
      </c>
      <c r="S213">
        <v>499.75</v>
      </c>
      <c r="T213">
        <v>17398.05</v>
      </c>
      <c r="U213" t="str">
        <v>CE</v>
      </c>
    </row>
    <row r="214" spans="1:21">
      <c r="A214">
        <v>521</v>
      </c>
      <c r="B214">
        <v>17050</v>
      </c>
      <c r="C214" s="1">
        <v>45071</v>
      </c>
      <c r="D214" t="str">
        <v>NIFTY</v>
      </c>
      <c r="E214" t="str">
        <v>OPTIDXNIFTY25-05-2023CE17050.00</v>
      </c>
      <c r="F214">
        <v>37</v>
      </c>
      <c r="G214">
        <v>0</v>
      </c>
      <c r="H214">
        <v>0</v>
      </c>
      <c r="I214">
        <v>2</v>
      </c>
      <c r="J214">
        <v>0</v>
      </c>
      <c r="K214">
        <v>583.45</v>
      </c>
      <c r="L214">
        <v>-41.55</v>
      </c>
      <c r="M214">
        <v>-6.64799999999999</v>
      </c>
      <c r="N214">
        <v>4400</v>
      </c>
      <c r="O214">
        <v>4950</v>
      </c>
      <c r="P214">
        <v>50</v>
      </c>
      <c r="Q214">
        <v>600.1</v>
      </c>
      <c r="R214">
        <v>350</v>
      </c>
      <c r="S214">
        <v>647.25</v>
      </c>
      <c r="T214">
        <v>17398.05</v>
      </c>
      <c r="U214" t="str">
        <v>CE</v>
      </c>
    </row>
    <row r="215" spans="1:21">
      <c r="A215">
        <v>524</v>
      </c>
      <c r="B215">
        <v>17050</v>
      </c>
      <c r="C215" s="1">
        <v>45029</v>
      </c>
      <c r="D215" t="str">
        <v>NIFTY</v>
      </c>
      <c r="E215" t="str">
        <v>OPTIDXNIFTY13-04-2023CE17050.00</v>
      </c>
      <c r="F215">
        <v>334</v>
      </c>
      <c r="G215">
        <v>-30</v>
      </c>
      <c r="H215">
        <v>-8.24175824175824</v>
      </c>
      <c r="I215">
        <v>263</v>
      </c>
      <c r="J215">
        <v>0</v>
      </c>
      <c r="K215">
        <v>395</v>
      </c>
      <c r="L215">
        <v>17.3</v>
      </c>
      <c r="M215">
        <v>4.58035477892508</v>
      </c>
      <c r="N215">
        <v>22650</v>
      </c>
      <c r="O215">
        <v>5050</v>
      </c>
      <c r="P215">
        <v>200</v>
      </c>
      <c r="Q215">
        <v>306.85</v>
      </c>
      <c r="R215">
        <v>200</v>
      </c>
      <c r="S215">
        <v>398.2</v>
      </c>
      <c r="T215">
        <v>17398.05</v>
      </c>
      <c r="U215" t="str">
        <v>CE</v>
      </c>
    </row>
    <row r="216" spans="1:21">
      <c r="A216">
        <v>526</v>
      </c>
      <c r="B216">
        <v>17100</v>
      </c>
      <c r="C216" s="1">
        <v>45029</v>
      </c>
      <c r="D216" t="str">
        <v>NIFTY</v>
      </c>
      <c r="E216" t="str">
        <v>OPTIDXNIFTY13-04-2023CE17100.00</v>
      </c>
      <c r="F216">
        <v>936</v>
      </c>
      <c r="G216">
        <v>78</v>
      </c>
      <c r="H216">
        <v>9.09090909090909</v>
      </c>
      <c r="I216">
        <v>4628</v>
      </c>
      <c r="J216">
        <v>7.38</v>
      </c>
      <c r="K216">
        <v>347.65</v>
      </c>
      <c r="L216">
        <v>6.84999999999997</v>
      </c>
      <c r="M216">
        <v>2.00997652582159</v>
      </c>
      <c r="N216">
        <v>25000</v>
      </c>
      <c r="O216">
        <v>7750</v>
      </c>
      <c r="P216">
        <v>600</v>
      </c>
      <c r="Q216">
        <v>325.5</v>
      </c>
      <c r="R216">
        <v>1650</v>
      </c>
      <c r="S216">
        <v>354.2</v>
      </c>
      <c r="T216">
        <v>17398.05</v>
      </c>
      <c r="U216" t="str">
        <v>CE</v>
      </c>
    </row>
    <row r="217" spans="1:21">
      <c r="A217">
        <v>528</v>
      </c>
      <c r="B217">
        <v>17100</v>
      </c>
      <c r="C217" s="1">
        <v>45043</v>
      </c>
      <c r="D217" t="str">
        <v>NIFTY</v>
      </c>
      <c r="E217" t="str">
        <v>OPTIDXNIFTY27-04-2023CE17100.00</v>
      </c>
      <c r="F217">
        <v>25302</v>
      </c>
      <c r="G217">
        <v>-1283</v>
      </c>
      <c r="H217">
        <v>-4.82602971600527</v>
      </c>
      <c r="I217">
        <v>7614</v>
      </c>
      <c r="J217">
        <v>10.36</v>
      </c>
      <c r="K217">
        <v>453.95</v>
      </c>
      <c r="L217">
        <v>3.80000000000001</v>
      </c>
      <c r="M217">
        <v>0.844163056758861</v>
      </c>
      <c r="N217">
        <v>16250</v>
      </c>
      <c r="O217">
        <v>10850</v>
      </c>
      <c r="P217">
        <v>500</v>
      </c>
      <c r="Q217">
        <v>453.95</v>
      </c>
      <c r="R217">
        <v>100</v>
      </c>
      <c r="S217">
        <v>460</v>
      </c>
      <c r="T217">
        <v>17398.05</v>
      </c>
      <c r="U217" t="str">
        <v>CE</v>
      </c>
    </row>
    <row r="218" spans="1:21">
      <c r="A218">
        <v>531</v>
      </c>
      <c r="B218">
        <v>17100</v>
      </c>
      <c r="C218" s="1">
        <v>45050</v>
      </c>
      <c r="D218" t="str">
        <v>NIFTY</v>
      </c>
      <c r="E218" t="str">
        <v>OPTIDXNIFTY04-05-2023CE17100.00</v>
      </c>
      <c r="F218">
        <v>51</v>
      </c>
      <c r="G218">
        <v>-6</v>
      </c>
      <c r="H218">
        <v>-10.5263157894737</v>
      </c>
      <c r="I218">
        <v>23</v>
      </c>
      <c r="J218">
        <v>0</v>
      </c>
      <c r="K218">
        <v>495.75</v>
      </c>
      <c r="L218">
        <v>14.25</v>
      </c>
      <c r="M218">
        <v>2.9595015576324</v>
      </c>
      <c r="N218">
        <v>10200</v>
      </c>
      <c r="O218">
        <v>3000</v>
      </c>
      <c r="P218">
        <v>50</v>
      </c>
      <c r="Q218">
        <v>495.1</v>
      </c>
      <c r="R218">
        <v>50</v>
      </c>
      <c r="S218">
        <v>516.9</v>
      </c>
      <c r="T218">
        <v>17398.05</v>
      </c>
      <c r="U218" t="str">
        <v>CE</v>
      </c>
    </row>
    <row r="219" spans="1:21">
      <c r="A219">
        <v>532</v>
      </c>
      <c r="B219">
        <v>17100</v>
      </c>
      <c r="C219" s="1">
        <v>45071</v>
      </c>
      <c r="D219" t="str">
        <v>NIFTY</v>
      </c>
      <c r="E219" t="str">
        <v>OPTIDXNIFTY25-05-2023CE17100.00</v>
      </c>
      <c r="F219">
        <v>706</v>
      </c>
      <c r="G219">
        <v>-32</v>
      </c>
      <c r="H219">
        <v>-4.3360433604336</v>
      </c>
      <c r="I219">
        <v>232</v>
      </c>
      <c r="J219">
        <v>8.8</v>
      </c>
      <c r="K219">
        <v>593.95</v>
      </c>
      <c r="L219">
        <v>20.95</v>
      </c>
      <c r="M219">
        <v>3.65619546247819</v>
      </c>
      <c r="N219">
        <v>3550</v>
      </c>
      <c r="O219">
        <v>5600</v>
      </c>
      <c r="P219">
        <v>50</v>
      </c>
      <c r="Q219">
        <v>577.7</v>
      </c>
      <c r="R219">
        <v>50</v>
      </c>
      <c r="S219">
        <v>596.95</v>
      </c>
      <c r="T219">
        <v>17398.05</v>
      </c>
      <c r="U219" t="str">
        <v>CE</v>
      </c>
    </row>
    <row r="220" spans="1:21">
      <c r="A220">
        <v>534</v>
      </c>
      <c r="B220">
        <v>17100</v>
      </c>
      <c r="C220" s="1">
        <v>45106</v>
      </c>
      <c r="D220" t="str">
        <v>NIFTY</v>
      </c>
      <c r="E220" t="str">
        <v>OPTIDXNIFTY29-06-2023CE17100.00</v>
      </c>
      <c r="F220">
        <v>84</v>
      </c>
      <c r="G220">
        <v>35</v>
      </c>
      <c r="H220">
        <v>71.4285714285714</v>
      </c>
      <c r="I220">
        <v>45</v>
      </c>
      <c r="J220">
        <v>0</v>
      </c>
      <c r="K220">
        <v>686</v>
      </c>
      <c r="L220">
        <v>-6.64999999999998</v>
      </c>
      <c r="M220">
        <v>-0.96008084891359</v>
      </c>
      <c r="N220">
        <v>6200</v>
      </c>
      <c r="O220">
        <v>5000</v>
      </c>
      <c r="P220">
        <v>300</v>
      </c>
      <c r="Q220">
        <v>673.3</v>
      </c>
      <c r="R220">
        <v>50</v>
      </c>
      <c r="S220">
        <v>727.45</v>
      </c>
      <c r="T220">
        <v>17398.05</v>
      </c>
      <c r="U220" t="str">
        <v>CE</v>
      </c>
    </row>
    <row r="221" spans="1:21">
      <c r="A221">
        <v>537</v>
      </c>
      <c r="B221">
        <v>17100</v>
      </c>
      <c r="C221" s="1">
        <v>45022</v>
      </c>
      <c r="D221" t="str">
        <v>NIFTY</v>
      </c>
      <c r="E221" t="str">
        <v>OPTIDXNIFTY06-04-2023CE17100.00</v>
      </c>
      <c r="F221">
        <v>21070</v>
      </c>
      <c r="G221">
        <v>-6072</v>
      </c>
      <c r="H221">
        <v>-22.3712327757719</v>
      </c>
      <c r="I221">
        <v>111542</v>
      </c>
      <c r="J221">
        <v>0</v>
      </c>
      <c r="K221">
        <v>304</v>
      </c>
      <c r="L221">
        <v>14.35</v>
      </c>
      <c r="M221">
        <v>4.95425513550838</v>
      </c>
      <c r="N221">
        <v>45150</v>
      </c>
      <c r="O221">
        <v>14550</v>
      </c>
      <c r="P221">
        <v>100</v>
      </c>
      <c r="Q221">
        <v>304.05</v>
      </c>
      <c r="R221">
        <v>50</v>
      </c>
      <c r="S221">
        <v>306</v>
      </c>
      <c r="T221">
        <v>17398.05</v>
      </c>
      <c r="U221" t="str">
        <v>CE</v>
      </c>
    </row>
    <row r="222" spans="1:21">
      <c r="A222">
        <v>539</v>
      </c>
      <c r="B222">
        <v>17100</v>
      </c>
      <c r="C222" s="1">
        <v>45036</v>
      </c>
      <c r="D222" t="str">
        <v>NIFTY</v>
      </c>
      <c r="E222" t="str">
        <v>OPTIDXNIFTY20-04-2023CE17100.00</v>
      </c>
      <c r="F222">
        <v>312</v>
      </c>
      <c r="G222">
        <v>3</v>
      </c>
      <c r="H222">
        <v>0.970873786407767</v>
      </c>
      <c r="I222">
        <v>237</v>
      </c>
      <c r="J222">
        <v>8.8</v>
      </c>
      <c r="K222">
        <v>399.5</v>
      </c>
      <c r="L222">
        <v>12.4</v>
      </c>
      <c r="M222">
        <v>3.20330663911133</v>
      </c>
      <c r="N222">
        <v>23450</v>
      </c>
      <c r="O222">
        <v>8500</v>
      </c>
      <c r="P222">
        <v>50</v>
      </c>
      <c r="Q222">
        <v>392.4</v>
      </c>
      <c r="R222">
        <v>150</v>
      </c>
      <c r="S222">
        <v>407.85</v>
      </c>
      <c r="T222">
        <v>17398.05</v>
      </c>
      <c r="U222" t="str">
        <v>CE</v>
      </c>
    </row>
    <row r="223" spans="1:21">
      <c r="A223">
        <v>540</v>
      </c>
      <c r="B223">
        <v>17150</v>
      </c>
      <c r="C223" s="1">
        <v>45029</v>
      </c>
      <c r="D223" t="str">
        <v>NIFTY</v>
      </c>
      <c r="E223" t="str">
        <v>OPTIDXNIFTY13-04-2023CE17150.00</v>
      </c>
      <c r="F223">
        <v>728</v>
      </c>
      <c r="G223">
        <v>-128</v>
      </c>
      <c r="H223">
        <v>-14.9532710280374</v>
      </c>
      <c r="I223">
        <v>1428</v>
      </c>
      <c r="J223">
        <v>0</v>
      </c>
      <c r="K223">
        <v>310.5</v>
      </c>
      <c r="L223">
        <v>11.6</v>
      </c>
      <c r="M223">
        <v>3.88089662094347</v>
      </c>
      <c r="N223">
        <v>15200</v>
      </c>
      <c r="O223">
        <v>5000</v>
      </c>
      <c r="P223">
        <v>500</v>
      </c>
      <c r="Q223">
        <v>286</v>
      </c>
      <c r="R223">
        <v>50</v>
      </c>
      <c r="S223">
        <v>309.75</v>
      </c>
      <c r="T223">
        <v>17398.05</v>
      </c>
      <c r="U223" t="str">
        <v>CE</v>
      </c>
    </row>
    <row r="224" spans="1:21">
      <c r="A224">
        <v>542</v>
      </c>
      <c r="B224">
        <v>17150</v>
      </c>
      <c r="C224" s="1">
        <v>45036</v>
      </c>
      <c r="D224" t="str">
        <v>NIFTY</v>
      </c>
      <c r="E224" t="str">
        <v>OPTIDXNIFTY20-04-2023CE17150.00</v>
      </c>
      <c r="F224">
        <v>39</v>
      </c>
      <c r="G224">
        <v>-2</v>
      </c>
      <c r="H224">
        <v>-4.8780487804878</v>
      </c>
      <c r="I224">
        <v>13</v>
      </c>
      <c r="J224">
        <v>0</v>
      </c>
      <c r="K224">
        <v>366</v>
      </c>
      <c r="L224">
        <v>-0.350000000000023</v>
      </c>
      <c r="M224">
        <v>-0.0955370547290904</v>
      </c>
      <c r="N224">
        <v>19450</v>
      </c>
      <c r="O224">
        <v>9000</v>
      </c>
      <c r="P224">
        <v>100</v>
      </c>
      <c r="Q224">
        <v>343.75</v>
      </c>
      <c r="R224">
        <v>50</v>
      </c>
      <c r="S224">
        <v>366.1</v>
      </c>
      <c r="T224">
        <v>17398.05</v>
      </c>
      <c r="U224" t="str">
        <v>CE</v>
      </c>
    </row>
    <row r="225" spans="1:21">
      <c r="A225">
        <v>545</v>
      </c>
      <c r="B225">
        <v>17150</v>
      </c>
      <c r="C225" s="1">
        <v>45043</v>
      </c>
      <c r="D225" t="str">
        <v>NIFTY</v>
      </c>
      <c r="E225" t="str">
        <v>OPTIDXNIFTY27-04-2023CE17150.00</v>
      </c>
      <c r="F225">
        <v>869</v>
      </c>
      <c r="G225">
        <v>-86</v>
      </c>
      <c r="H225">
        <v>-9.00523560209424</v>
      </c>
      <c r="I225">
        <v>605</v>
      </c>
      <c r="J225">
        <v>10.3</v>
      </c>
      <c r="K225">
        <v>417.6</v>
      </c>
      <c r="L225">
        <v>7.35000000000002</v>
      </c>
      <c r="M225">
        <v>1.79159049360147</v>
      </c>
      <c r="N225">
        <v>5300</v>
      </c>
      <c r="O225">
        <v>5950</v>
      </c>
      <c r="P225">
        <v>50</v>
      </c>
      <c r="Q225">
        <v>406.6</v>
      </c>
      <c r="R225">
        <v>500</v>
      </c>
      <c r="S225">
        <v>419.7</v>
      </c>
      <c r="T225">
        <v>17398.05</v>
      </c>
      <c r="U225" t="str">
        <v>CE</v>
      </c>
    </row>
    <row r="226" spans="1:21">
      <c r="A226">
        <v>547</v>
      </c>
      <c r="B226">
        <v>17150</v>
      </c>
      <c r="C226" s="1">
        <v>45022</v>
      </c>
      <c r="D226" t="str">
        <v>NIFTY</v>
      </c>
      <c r="E226" t="str">
        <v>OPTIDXNIFTY06-04-2023CE17150.00</v>
      </c>
      <c r="F226">
        <v>7675</v>
      </c>
      <c r="G226">
        <v>-1412</v>
      </c>
      <c r="H226">
        <v>-15.5386816331022</v>
      </c>
      <c r="I226">
        <v>61288</v>
      </c>
      <c r="J226">
        <v>0</v>
      </c>
      <c r="K226">
        <v>258.95</v>
      </c>
      <c r="L226">
        <v>13</v>
      </c>
      <c r="M226">
        <v>5.28562715999187</v>
      </c>
      <c r="N226">
        <v>21400</v>
      </c>
      <c r="O226">
        <v>11900</v>
      </c>
      <c r="P226">
        <v>100</v>
      </c>
      <c r="Q226">
        <v>256.5</v>
      </c>
      <c r="R226">
        <v>750</v>
      </c>
      <c r="S226">
        <v>259</v>
      </c>
      <c r="T226">
        <v>17398.05</v>
      </c>
      <c r="U226" t="str">
        <v>CE</v>
      </c>
    </row>
    <row r="227" spans="1:21">
      <c r="A227">
        <v>549</v>
      </c>
      <c r="B227">
        <v>17150</v>
      </c>
      <c r="C227" s="1">
        <v>45071</v>
      </c>
      <c r="D227" t="str">
        <v>NIFTY</v>
      </c>
      <c r="E227" t="str">
        <v>OPTIDXNIFTY25-05-2023CE17150.00</v>
      </c>
      <c r="F227">
        <v>115</v>
      </c>
      <c r="G227">
        <v>-1</v>
      </c>
      <c r="H227">
        <v>-0.862068965517241</v>
      </c>
      <c r="I227">
        <v>9</v>
      </c>
      <c r="J227">
        <v>0</v>
      </c>
      <c r="K227">
        <v>519.35</v>
      </c>
      <c r="L227">
        <v>-32.1999999999999</v>
      </c>
      <c r="M227">
        <v>-5.83809264799201</v>
      </c>
      <c r="N227">
        <v>1450</v>
      </c>
      <c r="O227">
        <v>6300</v>
      </c>
      <c r="P227">
        <v>50</v>
      </c>
      <c r="Q227">
        <v>530.95</v>
      </c>
      <c r="R227">
        <v>50</v>
      </c>
      <c r="S227">
        <v>576.25</v>
      </c>
      <c r="T227">
        <v>17398.05</v>
      </c>
      <c r="U227" t="str">
        <v>CE</v>
      </c>
    </row>
    <row r="228" spans="1:21">
      <c r="A228">
        <v>552</v>
      </c>
      <c r="B228">
        <v>17200</v>
      </c>
      <c r="C228" s="1">
        <v>45022</v>
      </c>
      <c r="D228" t="str">
        <v>NIFTY</v>
      </c>
      <c r="E228" t="str">
        <v>OPTIDXNIFTY06-04-2023CE17200.00</v>
      </c>
      <c r="F228">
        <v>34125</v>
      </c>
      <c r="G228">
        <v>-11245</v>
      </c>
      <c r="H228">
        <v>-24.785100286533</v>
      </c>
      <c r="I228">
        <v>489477</v>
      </c>
      <c r="J228">
        <v>6.91</v>
      </c>
      <c r="K228">
        <v>212.05</v>
      </c>
      <c r="L228">
        <v>4</v>
      </c>
      <c r="M228">
        <v>1.92261475606825</v>
      </c>
      <c r="N228">
        <v>90300</v>
      </c>
      <c r="O228">
        <v>32100</v>
      </c>
      <c r="P228">
        <v>700</v>
      </c>
      <c r="Q228">
        <v>212.05</v>
      </c>
      <c r="R228">
        <v>100</v>
      </c>
      <c r="S228">
        <v>213.85</v>
      </c>
      <c r="T228">
        <v>17398.05</v>
      </c>
      <c r="U228" t="str">
        <v>CE</v>
      </c>
    </row>
    <row r="229" spans="1:21">
      <c r="A229">
        <v>555</v>
      </c>
      <c r="B229">
        <v>17200</v>
      </c>
      <c r="C229" s="1">
        <v>45029</v>
      </c>
      <c r="D229" t="str">
        <v>NIFTY</v>
      </c>
      <c r="E229" t="str">
        <v>OPTIDXNIFTY13-04-2023CE17200.00</v>
      </c>
      <c r="F229">
        <v>4635</v>
      </c>
      <c r="G229">
        <v>-688</v>
      </c>
      <c r="H229">
        <v>-12.925042269397</v>
      </c>
      <c r="I229">
        <v>13032</v>
      </c>
      <c r="J229">
        <v>8.78</v>
      </c>
      <c r="K229">
        <v>268.55</v>
      </c>
      <c r="L229">
        <v>4.85000000000002</v>
      </c>
      <c r="M229">
        <v>1.83921122487676</v>
      </c>
      <c r="N229">
        <v>12250</v>
      </c>
      <c r="O229">
        <v>8400</v>
      </c>
      <c r="P229">
        <v>50</v>
      </c>
      <c r="Q229">
        <v>265.35</v>
      </c>
      <c r="R229">
        <v>50</v>
      </c>
      <c r="S229">
        <v>268.85</v>
      </c>
      <c r="T229">
        <v>17398.05</v>
      </c>
      <c r="U229" t="str">
        <v>CE</v>
      </c>
    </row>
    <row r="230" spans="1:21">
      <c r="A230">
        <v>557</v>
      </c>
      <c r="B230">
        <v>17200</v>
      </c>
      <c r="C230" s="1">
        <v>45036</v>
      </c>
      <c r="D230" t="str">
        <v>NIFTY</v>
      </c>
      <c r="E230" t="str">
        <v>OPTIDXNIFTY20-04-2023CE17200.00</v>
      </c>
      <c r="F230">
        <v>469</v>
      </c>
      <c r="G230">
        <v>-73</v>
      </c>
      <c r="H230">
        <v>-13.4686346863469</v>
      </c>
      <c r="I230">
        <v>395</v>
      </c>
      <c r="J230">
        <v>9.63</v>
      </c>
      <c r="K230">
        <v>324.7</v>
      </c>
      <c r="L230">
        <v>9.55000000000001</v>
      </c>
      <c r="M230">
        <v>3.03030303030303</v>
      </c>
      <c r="N230">
        <v>29100</v>
      </c>
      <c r="O230">
        <v>9200</v>
      </c>
      <c r="P230">
        <v>100</v>
      </c>
      <c r="Q230">
        <v>321</v>
      </c>
      <c r="R230">
        <v>50</v>
      </c>
      <c r="S230">
        <v>324.95</v>
      </c>
      <c r="T230">
        <v>17398.05</v>
      </c>
      <c r="U230" t="str">
        <v>CE</v>
      </c>
    </row>
    <row r="231" spans="1:21">
      <c r="A231">
        <v>558</v>
      </c>
      <c r="B231">
        <v>17200</v>
      </c>
      <c r="C231" s="1">
        <v>45043</v>
      </c>
      <c r="D231" t="str">
        <v>NIFTY</v>
      </c>
      <c r="E231" t="str">
        <v>OPTIDXNIFTY27-04-2023CE17200.00</v>
      </c>
      <c r="F231">
        <v>13355</v>
      </c>
      <c r="G231">
        <v>276</v>
      </c>
      <c r="H231">
        <v>2.1102530774524</v>
      </c>
      <c r="I231">
        <v>21109</v>
      </c>
      <c r="J231">
        <v>0</v>
      </c>
      <c r="K231">
        <v>377</v>
      </c>
      <c r="L231">
        <v>2.30000000000001</v>
      </c>
      <c r="M231">
        <v>0.613824392847614</v>
      </c>
      <c r="N231">
        <v>21100</v>
      </c>
      <c r="O231">
        <v>19800</v>
      </c>
      <c r="P231">
        <v>100</v>
      </c>
      <c r="Q231">
        <v>376.25</v>
      </c>
      <c r="R231">
        <v>700</v>
      </c>
      <c r="S231">
        <v>377</v>
      </c>
      <c r="T231">
        <v>17398.05</v>
      </c>
      <c r="U231" t="str">
        <v>CE</v>
      </c>
    </row>
    <row r="232" spans="1:21">
      <c r="A232">
        <v>560</v>
      </c>
      <c r="B232">
        <v>17200</v>
      </c>
      <c r="C232" s="1">
        <v>45050</v>
      </c>
      <c r="D232" t="str">
        <v>NIFTY</v>
      </c>
      <c r="E232" t="str">
        <v>OPTIDXNIFTY04-05-2023CE17200.00</v>
      </c>
      <c r="F232">
        <v>306</v>
      </c>
      <c r="G232">
        <v>44</v>
      </c>
      <c r="H232">
        <v>16.793893129771</v>
      </c>
      <c r="I232">
        <v>298</v>
      </c>
      <c r="J232">
        <v>0</v>
      </c>
      <c r="K232">
        <v>431.95</v>
      </c>
      <c r="L232">
        <v>11.2</v>
      </c>
      <c r="M232">
        <v>2.66191325014854</v>
      </c>
      <c r="N232">
        <v>12350</v>
      </c>
      <c r="O232">
        <v>5700</v>
      </c>
      <c r="P232">
        <v>100</v>
      </c>
      <c r="Q232">
        <v>424.35</v>
      </c>
      <c r="R232">
        <v>150</v>
      </c>
      <c r="S232">
        <v>430.85</v>
      </c>
      <c r="T232">
        <v>17398.05</v>
      </c>
      <c r="U232" t="str">
        <v>CE</v>
      </c>
    </row>
    <row r="233" spans="1:21">
      <c r="A233">
        <v>562</v>
      </c>
      <c r="B233">
        <v>17200</v>
      </c>
      <c r="C233" s="1">
        <v>45071</v>
      </c>
      <c r="D233" t="str">
        <v>NIFTY</v>
      </c>
      <c r="E233" t="str">
        <v>OPTIDXNIFTY25-05-2023CE17200.00</v>
      </c>
      <c r="F233">
        <v>1513</v>
      </c>
      <c r="G233">
        <v>-83</v>
      </c>
      <c r="H233">
        <v>-5.20050125313283</v>
      </c>
      <c r="I233">
        <v>784</v>
      </c>
      <c r="J233">
        <v>9.04</v>
      </c>
      <c r="K233">
        <v>518.6</v>
      </c>
      <c r="L233">
        <v>10.3</v>
      </c>
      <c r="M233">
        <v>2.02636238441865</v>
      </c>
      <c r="N233">
        <v>4250</v>
      </c>
      <c r="O233">
        <v>5700</v>
      </c>
      <c r="P233">
        <v>150</v>
      </c>
      <c r="Q233">
        <v>518.6</v>
      </c>
      <c r="R233">
        <v>500</v>
      </c>
      <c r="S233">
        <v>529.95</v>
      </c>
      <c r="T233">
        <v>17398.05</v>
      </c>
      <c r="U233" t="str">
        <v>CE</v>
      </c>
    </row>
    <row r="234" spans="1:21">
      <c r="A234">
        <v>564</v>
      </c>
      <c r="B234">
        <v>17200</v>
      </c>
      <c r="C234" s="1">
        <v>45106</v>
      </c>
      <c r="D234" t="str">
        <v>NIFTY</v>
      </c>
      <c r="E234" t="str">
        <v>OPTIDXNIFTY29-06-2023CE17200.00</v>
      </c>
      <c r="F234">
        <v>244</v>
      </c>
      <c r="G234">
        <v>123</v>
      </c>
      <c r="H234">
        <v>101.652892561983</v>
      </c>
      <c r="I234">
        <v>175</v>
      </c>
      <c r="J234">
        <v>0</v>
      </c>
      <c r="K234">
        <v>645.55</v>
      </c>
      <c r="L234">
        <v>22.5</v>
      </c>
      <c r="M234">
        <v>3.61126715351898</v>
      </c>
      <c r="N234">
        <v>5850</v>
      </c>
      <c r="O234">
        <v>5850</v>
      </c>
      <c r="P234">
        <v>300</v>
      </c>
      <c r="Q234">
        <v>630.5</v>
      </c>
      <c r="R234">
        <v>350</v>
      </c>
      <c r="S234">
        <v>641.05</v>
      </c>
      <c r="T234">
        <v>17398.05</v>
      </c>
      <c r="U234" t="str">
        <v>CE</v>
      </c>
    </row>
    <row r="235" spans="1:21">
      <c r="A235">
        <v>567</v>
      </c>
      <c r="B235">
        <v>17250</v>
      </c>
      <c r="C235" s="1">
        <v>45022</v>
      </c>
      <c r="D235" t="str">
        <v>NIFTY</v>
      </c>
      <c r="E235" t="str">
        <v>OPTIDXNIFTY06-04-2023CE17250.00</v>
      </c>
      <c r="F235">
        <v>14250</v>
      </c>
      <c r="G235">
        <v>-3371</v>
      </c>
      <c r="H235">
        <v>-19.1305828273083</v>
      </c>
      <c r="I235">
        <v>387470</v>
      </c>
      <c r="J235">
        <v>8.62</v>
      </c>
      <c r="K235">
        <v>170.3</v>
      </c>
      <c r="L235">
        <v>-0.349999999999994</v>
      </c>
      <c r="M235">
        <v>-0.20509815411661</v>
      </c>
      <c r="N235">
        <v>35550</v>
      </c>
      <c r="O235">
        <v>23300</v>
      </c>
      <c r="P235">
        <v>50</v>
      </c>
      <c r="Q235">
        <v>169</v>
      </c>
      <c r="R235">
        <v>250</v>
      </c>
      <c r="S235">
        <v>170.3</v>
      </c>
      <c r="T235">
        <v>17398.05</v>
      </c>
      <c r="U235" t="str">
        <v>CE</v>
      </c>
    </row>
    <row r="236" spans="1:21">
      <c r="A236">
        <v>569</v>
      </c>
      <c r="B236">
        <v>17250</v>
      </c>
      <c r="C236" s="1">
        <v>45029</v>
      </c>
      <c r="D236" t="str">
        <v>NIFTY</v>
      </c>
      <c r="E236" t="str">
        <v>OPTIDXNIFTY13-04-2023CE17250.00</v>
      </c>
      <c r="F236">
        <v>907</v>
      </c>
      <c r="G236">
        <v>-62</v>
      </c>
      <c r="H236">
        <v>-6.39834881320949</v>
      </c>
      <c r="I236">
        <v>5130</v>
      </c>
      <c r="J236">
        <v>9.29</v>
      </c>
      <c r="K236">
        <v>230</v>
      </c>
      <c r="L236">
        <v>1.69999999999999</v>
      </c>
      <c r="M236">
        <v>0.744634253175641</v>
      </c>
      <c r="N236">
        <v>11350</v>
      </c>
      <c r="O236">
        <v>8300</v>
      </c>
      <c r="P236">
        <v>100</v>
      </c>
      <c r="Q236">
        <v>230</v>
      </c>
      <c r="R236">
        <v>50</v>
      </c>
      <c r="S236">
        <v>231</v>
      </c>
      <c r="T236">
        <v>17398.05</v>
      </c>
      <c r="U236" t="str">
        <v>CE</v>
      </c>
    </row>
    <row r="237" spans="1:21">
      <c r="A237">
        <v>570</v>
      </c>
      <c r="B237">
        <v>17250</v>
      </c>
      <c r="C237" s="1">
        <v>45036</v>
      </c>
      <c r="D237" t="str">
        <v>NIFTY</v>
      </c>
      <c r="E237" t="str">
        <v>OPTIDXNIFTY20-04-2023CE17250.00</v>
      </c>
      <c r="F237">
        <v>94</v>
      </c>
      <c r="G237">
        <v>-6</v>
      </c>
      <c r="H237">
        <v>-6</v>
      </c>
      <c r="I237">
        <v>55</v>
      </c>
      <c r="J237">
        <v>0</v>
      </c>
      <c r="K237">
        <v>288.75</v>
      </c>
      <c r="L237">
        <v>13.65</v>
      </c>
      <c r="M237">
        <v>4.96183206106869</v>
      </c>
      <c r="N237">
        <v>26000</v>
      </c>
      <c r="O237">
        <v>7300</v>
      </c>
      <c r="P237">
        <v>500</v>
      </c>
      <c r="Q237">
        <v>270.7</v>
      </c>
      <c r="R237">
        <v>100</v>
      </c>
      <c r="S237">
        <v>292.25</v>
      </c>
      <c r="T237">
        <v>17398.05</v>
      </c>
      <c r="U237" t="str">
        <v>CE</v>
      </c>
    </row>
    <row r="238" spans="1:21">
      <c r="A238">
        <v>572</v>
      </c>
      <c r="B238">
        <v>17250</v>
      </c>
      <c r="C238" s="1">
        <v>45043</v>
      </c>
      <c r="D238" t="str">
        <v>NIFTY</v>
      </c>
      <c r="E238" t="str">
        <v>OPTIDXNIFTY27-04-2023CE17250.00</v>
      </c>
      <c r="F238">
        <v>1847</v>
      </c>
      <c r="G238">
        <v>35</v>
      </c>
      <c r="H238">
        <v>1.93156732891832</v>
      </c>
      <c r="I238">
        <v>1450</v>
      </c>
      <c r="J238">
        <v>10.36</v>
      </c>
      <c r="K238">
        <v>342</v>
      </c>
      <c r="L238">
        <v>2.35000000000002</v>
      </c>
      <c r="M238">
        <v>0.691888708965118</v>
      </c>
      <c r="N238">
        <v>5450</v>
      </c>
      <c r="O238">
        <v>7150</v>
      </c>
      <c r="P238">
        <v>50</v>
      </c>
      <c r="Q238">
        <v>336.3</v>
      </c>
      <c r="R238">
        <v>150</v>
      </c>
      <c r="S238">
        <v>343.3</v>
      </c>
      <c r="T238">
        <v>17398.05</v>
      </c>
      <c r="U238" t="str">
        <v>CE</v>
      </c>
    </row>
    <row r="239" spans="1:21">
      <c r="A239">
        <v>575</v>
      </c>
      <c r="B239">
        <v>17250</v>
      </c>
      <c r="C239" s="1">
        <v>45050</v>
      </c>
      <c r="D239" t="str">
        <v>NIFTY</v>
      </c>
      <c r="E239" t="str">
        <v>OPTIDXNIFTY04-05-2023CE17250.00</v>
      </c>
      <c r="F239">
        <v>22</v>
      </c>
      <c r="G239">
        <v>22</v>
      </c>
      <c r="H239">
        <v>0</v>
      </c>
      <c r="I239">
        <v>30</v>
      </c>
      <c r="J239">
        <v>0</v>
      </c>
      <c r="K239">
        <v>395.8</v>
      </c>
      <c r="L239">
        <v>-23.95</v>
      </c>
      <c r="M239">
        <v>-5.70577724836212</v>
      </c>
      <c r="N239">
        <v>1550</v>
      </c>
      <c r="O239">
        <v>700</v>
      </c>
      <c r="P239">
        <v>50</v>
      </c>
      <c r="Q239">
        <v>378.85</v>
      </c>
      <c r="R239">
        <v>50</v>
      </c>
      <c r="S239">
        <v>408.8</v>
      </c>
      <c r="T239">
        <v>17398.05</v>
      </c>
      <c r="U239" t="str">
        <v>CE</v>
      </c>
    </row>
    <row r="240" spans="1:21">
      <c r="A240">
        <v>576</v>
      </c>
      <c r="B240">
        <v>17250</v>
      </c>
      <c r="C240" s="1">
        <v>45071</v>
      </c>
      <c r="D240" t="str">
        <v>NIFTY</v>
      </c>
      <c r="E240" t="str">
        <v>OPTIDXNIFTY25-05-2023CE17250.00</v>
      </c>
      <c r="F240">
        <v>98</v>
      </c>
      <c r="G240">
        <v>-21</v>
      </c>
      <c r="H240">
        <v>-17.6470588235294</v>
      </c>
      <c r="I240">
        <v>56</v>
      </c>
      <c r="J240">
        <v>9.32</v>
      </c>
      <c r="K240">
        <v>488</v>
      </c>
      <c r="L240">
        <v>7.55000000000001</v>
      </c>
      <c r="M240">
        <v>1.57144343844313</v>
      </c>
      <c r="N240">
        <v>4650</v>
      </c>
      <c r="O240">
        <v>6250</v>
      </c>
      <c r="P240">
        <v>50</v>
      </c>
      <c r="Q240">
        <v>467.2</v>
      </c>
      <c r="R240">
        <v>50</v>
      </c>
      <c r="S240">
        <v>509.7</v>
      </c>
      <c r="T240">
        <v>17398.05</v>
      </c>
      <c r="U240" t="str">
        <v>CE</v>
      </c>
    </row>
    <row r="241" spans="1:21">
      <c r="A241">
        <v>579</v>
      </c>
      <c r="B241">
        <v>17300</v>
      </c>
      <c r="C241" s="1">
        <v>45022</v>
      </c>
      <c r="D241" t="str">
        <v>NIFTY</v>
      </c>
      <c r="E241" t="str">
        <v>OPTIDXNIFTY06-04-2023CE17300.00</v>
      </c>
      <c r="F241">
        <v>59924</v>
      </c>
      <c r="G241">
        <v>-9156</v>
      </c>
      <c r="H241">
        <v>-13.2541980312681</v>
      </c>
      <c r="I241">
        <v>2041042</v>
      </c>
      <c r="J241">
        <v>0</v>
      </c>
      <c r="K241">
        <v>129.2</v>
      </c>
      <c r="L241">
        <v>-6.80000000000001</v>
      </c>
      <c r="M241">
        <v>-5.00000000000001</v>
      </c>
      <c r="N241">
        <v>194950</v>
      </c>
      <c r="O241">
        <v>195100</v>
      </c>
      <c r="P241">
        <v>50</v>
      </c>
      <c r="Q241">
        <v>129.1</v>
      </c>
      <c r="R241">
        <v>1450</v>
      </c>
      <c r="S241">
        <v>130</v>
      </c>
      <c r="T241">
        <v>17398.05</v>
      </c>
      <c r="U241" t="str">
        <v>CE</v>
      </c>
    </row>
    <row r="242" spans="1:21">
      <c r="A242">
        <v>581</v>
      </c>
      <c r="B242">
        <v>17300</v>
      </c>
      <c r="C242" s="1">
        <v>45029</v>
      </c>
      <c r="D242" t="str">
        <v>NIFTY</v>
      </c>
      <c r="E242" t="str">
        <v>OPTIDXNIFTY13-04-2023CE17300.00</v>
      </c>
      <c r="F242">
        <v>6123</v>
      </c>
      <c r="G242">
        <v>-265</v>
      </c>
      <c r="H242">
        <v>-4.1484032561052</v>
      </c>
      <c r="I242">
        <v>50312</v>
      </c>
      <c r="J242">
        <v>0</v>
      </c>
      <c r="K242">
        <v>195</v>
      </c>
      <c r="L242">
        <v>-0.300000000000011</v>
      </c>
      <c r="M242">
        <v>-0.153609831029192</v>
      </c>
      <c r="N242">
        <v>15350</v>
      </c>
      <c r="O242">
        <v>16650</v>
      </c>
      <c r="P242">
        <v>50</v>
      </c>
      <c r="Q242">
        <v>193.05</v>
      </c>
      <c r="R242">
        <v>50</v>
      </c>
      <c r="S242">
        <v>195.9</v>
      </c>
      <c r="T242">
        <v>17398.05</v>
      </c>
      <c r="U242" t="str">
        <v>CE</v>
      </c>
    </row>
    <row r="243" spans="1:21">
      <c r="A243">
        <v>584</v>
      </c>
      <c r="B243">
        <v>17300</v>
      </c>
      <c r="C243" s="1">
        <v>45043</v>
      </c>
      <c r="D243" t="str">
        <v>NIFTY</v>
      </c>
      <c r="E243" t="str">
        <v>OPTIDXNIFTY27-04-2023CE17300.00</v>
      </c>
      <c r="F243">
        <v>19751</v>
      </c>
      <c r="G243">
        <v>1268</v>
      </c>
      <c r="H243">
        <v>6.86035816696424</v>
      </c>
      <c r="I243">
        <v>39579</v>
      </c>
      <c r="J243">
        <v>0</v>
      </c>
      <c r="K243">
        <v>306.5</v>
      </c>
      <c r="L243">
        <v>0.850000000000023</v>
      </c>
      <c r="M243">
        <v>0.278095861279248</v>
      </c>
      <c r="N243">
        <v>35250</v>
      </c>
      <c r="O243">
        <v>21900</v>
      </c>
      <c r="P243">
        <v>250</v>
      </c>
      <c r="Q243">
        <v>305</v>
      </c>
      <c r="R243">
        <v>900</v>
      </c>
      <c r="S243">
        <v>306.5</v>
      </c>
      <c r="T243">
        <v>17398.05</v>
      </c>
      <c r="U243" t="str">
        <v>CE</v>
      </c>
    </row>
    <row r="244" spans="1:21">
      <c r="A244">
        <v>585</v>
      </c>
      <c r="B244">
        <v>17300</v>
      </c>
      <c r="C244" s="1">
        <v>45050</v>
      </c>
      <c r="D244" t="str">
        <v>NIFTY</v>
      </c>
      <c r="E244" t="str">
        <v>OPTIDXNIFTY04-05-2023CE17300.00</v>
      </c>
      <c r="F244">
        <v>123</v>
      </c>
      <c r="G244">
        <v>-3</v>
      </c>
      <c r="H244">
        <v>-2.38095238095238</v>
      </c>
      <c r="I244">
        <v>180</v>
      </c>
      <c r="J244">
        <v>10.71</v>
      </c>
      <c r="K244">
        <v>360.5</v>
      </c>
      <c r="L244">
        <v>4.35000000000002</v>
      </c>
      <c r="M244">
        <v>1.22139547943283</v>
      </c>
      <c r="N244">
        <v>12700</v>
      </c>
      <c r="O244">
        <v>3400</v>
      </c>
      <c r="P244">
        <v>50</v>
      </c>
      <c r="Q244">
        <v>353.8</v>
      </c>
      <c r="R244">
        <v>50</v>
      </c>
      <c r="S244">
        <v>359.45</v>
      </c>
      <c r="T244">
        <v>17398.05</v>
      </c>
      <c r="U244" t="str">
        <v>CE</v>
      </c>
    </row>
    <row r="245" spans="1:21">
      <c r="A245">
        <v>588</v>
      </c>
      <c r="B245">
        <v>17300</v>
      </c>
      <c r="C245" s="1">
        <v>45071</v>
      </c>
      <c r="D245" t="str">
        <v>NIFTY</v>
      </c>
      <c r="E245" t="str">
        <v>OPTIDXNIFTY25-05-2023CE17300.00</v>
      </c>
      <c r="F245">
        <v>1862</v>
      </c>
      <c r="G245">
        <v>-7</v>
      </c>
      <c r="H245">
        <v>-0.374531835205993</v>
      </c>
      <c r="I245">
        <v>725</v>
      </c>
      <c r="J245">
        <v>0</v>
      </c>
      <c r="K245">
        <v>452.95</v>
      </c>
      <c r="L245">
        <v>13.55</v>
      </c>
      <c r="M245">
        <v>3.08375056895767</v>
      </c>
      <c r="N245">
        <v>4300</v>
      </c>
      <c r="O245">
        <v>6000</v>
      </c>
      <c r="P245">
        <v>200</v>
      </c>
      <c r="Q245">
        <v>449.5</v>
      </c>
      <c r="R245">
        <v>50</v>
      </c>
      <c r="S245">
        <v>452.9</v>
      </c>
      <c r="T245">
        <v>17398.05</v>
      </c>
      <c r="U245" t="str">
        <v>CE</v>
      </c>
    </row>
    <row r="246" spans="1:21">
      <c r="A246">
        <v>589</v>
      </c>
      <c r="B246">
        <v>17300</v>
      </c>
      <c r="C246" s="1">
        <v>45106</v>
      </c>
      <c r="D246" t="str">
        <v>NIFTY</v>
      </c>
      <c r="E246" t="str">
        <v>OPTIDXNIFTY29-06-2023CE17300.00</v>
      </c>
      <c r="F246">
        <v>264</v>
      </c>
      <c r="G246">
        <v>120</v>
      </c>
      <c r="H246">
        <v>83.3333333333333</v>
      </c>
      <c r="I246">
        <v>258</v>
      </c>
      <c r="J246">
        <v>0</v>
      </c>
      <c r="K246">
        <v>574</v>
      </c>
      <c r="L246">
        <v>15.25</v>
      </c>
      <c r="M246">
        <v>2.72930648769575</v>
      </c>
      <c r="N246">
        <v>6000</v>
      </c>
      <c r="O246">
        <v>4050</v>
      </c>
      <c r="P246">
        <v>200</v>
      </c>
      <c r="Q246">
        <v>565.05</v>
      </c>
      <c r="R246">
        <v>50</v>
      </c>
      <c r="S246">
        <v>576.5</v>
      </c>
      <c r="T246">
        <v>17398.05</v>
      </c>
      <c r="U246" t="str">
        <v>CE</v>
      </c>
    </row>
    <row r="247" spans="1:21">
      <c r="A247">
        <v>591</v>
      </c>
      <c r="B247">
        <v>17300</v>
      </c>
      <c r="C247" s="1">
        <v>45036</v>
      </c>
      <c r="D247" t="str">
        <v>NIFTY</v>
      </c>
      <c r="E247" t="str">
        <v>OPTIDXNIFTY20-04-2023CE17300.00</v>
      </c>
      <c r="F247">
        <v>474</v>
      </c>
      <c r="G247">
        <v>1</v>
      </c>
      <c r="H247">
        <v>0.211416490486258</v>
      </c>
      <c r="I247">
        <v>1815</v>
      </c>
      <c r="J247">
        <v>9.55</v>
      </c>
      <c r="K247">
        <v>251.35</v>
      </c>
      <c r="L247">
        <v>1.5</v>
      </c>
      <c r="M247">
        <v>0.600360216129678</v>
      </c>
      <c r="N247">
        <v>22500</v>
      </c>
      <c r="O247">
        <v>8600</v>
      </c>
      <c r="P247">
        <v>50</v>
      </c>
      <c r="Q247">
        <v>247.15</v>
      </c>
      <c r="R247">
        <v>50</v>
      </c>
      <c r="S247">
        <v>252.95</v>
      </c>
      <c r="T247">
        <v>17398.05</v>
      </c>
      <c r="U247" t="str">
        <v>CE</v>
      </c>
    </row>
    <row r="248" spans="1:21">
      <c r="A248">
        <v>594</v>
      </c>
      <c r="B248">
        <v>17350</v>
      </c>
      <c r="C248" s="1">
        <v>45029</v>
      </c>
      <c r="D248" t="str">
        <v>NIFTY</v>
      </c>
      <c r="E248" t="str">
        <v>OPTIDXNIFTY13-04-2023CE17350.00</v>
      </c>
      <c r="F248">
        <v>3568</v>
      </c>
      <c r="G248">
        <v>1813</v>
      </c>
      <c r="H248">
        <v>103.304843304843</v>
      </c>
      <c r="I248">
        <v>34091</v>
      </c>
      <c r="J248">
        <v>9.38</v>
      </c>
      <c r="K248">
        <v>160.2</v>
      </c>
      <c r="L248">
        <v>-5.95000000000002</v>
      </c>
      <c r="M248">
        <v>-3.5811014143846</v>
      </c>
      <c r="N248">
        <v>11650</v>
      </c>
      <c r="O248">
        <v>19400</v>
      </c>
      <c r="P248">
        <v>50</v>
      </c>
      <c r="Q248">
        <v>160.25</v>
      </c>
      <c r="R248">
        <v>50</v>
      </c>
      <c r="S248">
        <v>162.8</v>
      </c>
      <c r="T248">
        <v>17398.05</v>
      </c>
      <c r="U248" t="str">
        <v>CE</v>
      </c>
    </row>
    <row r="249" spans="1:21">
      <c r="A249">
        <v>596</v>
      </c>
      <c r="B249">
        <v>17350</v>
      </c>
      <c r="C249" s="1">
        <v>45036</v>
      </c>
      <c r="D249" t="str">
        <v>NIFTY</v>
      </c>
      <c r="E249" t="str">
        <v>OPTIDXNIFTY20-04-2023CE17350.00</v>
      </c>
      <c r="F249">
        <v>169</v>
      </c>
      <c r="G249">
        <v>139</v>
      </c>
      <c r="H249">
        <v>463.333333333333</v>
      </c>
      <c r="I249">
        <v>788</v>
      </c>
      <c r="J249">
        <v>9.52</v>
      </c>
      <c r="K249">
        <v>208.65</v>
      </c>
      <c r="L249">
        <v>-9.15000000000001</v>
      </c>
      <c r="M249">
        <v>-4.20110192837466</v>
      </c>
      <c r="N249">
        <v>21050</v>
      </c>
      <c r="O249">
        <v>9100</v>
      </c>
      <c r="P249">
        <v>50</v>
      </c>
      <c r="Q249">
        <v>213.35</v>
      </c>
      <c r="R249">
        <v>100</v>
      </c>
      <c r="S249">
        <v>219</v>
      </c>
      <c r="T249">
        <v>17398.05</v>
      </c>
      <c r="U249" t="str">
        <v>CE</v>
      </c>
    </row>
    <row r="250" spans="1:21">
      <c r="A250">
        <v>598</v>
      </c>
      <c r="B250">
        <v>17350</v>
      </c>
      <c r="C250" s="1">
        <v>45050</v>
      </c>
      <c r="D250" t="str">
        <v>NIFTY</v>
      </c>
      <c r="E250" t="str">
        <v>OPTIDXNIFTY04-05-2023CE17350.00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650</v>
      </c>
      <c r="O250">
        <v>100</v>
      </c>
      <c r="P250">
        <v>200</v>
      </c>
      <c r="Q250">
        <v>308.5</v>
      </c>
      <c r="R250">
        <v>100</v>
      </c>
      <c r="S250">
        <v>351.45</v>
      </c>
      <c r="T250">
        <v>17398.05</v>
      </c>
      <c r="U250" t="str">
        <v>CE</v>
      </c>
    </row>
    <row r="251" spans="1:21">
      <c r="A251">
        <v>599</v>
      </c>
      <c r="B251">
        <v>17350</v>
      </c>
      <c r="C251" s="1">
        <v>45071</v>
      </c>
      <c r="D251" t="str">
        <v>NIFTY</v>
      </c>
      <c r="E251" t="str">
        <v>OPTIDXNIFTY25-05-2023CE17350.00</v>
      </c>
      <c r="F251">
        <v>161</v>
      </c>
      <c r="G251">
        <v>-15</v>
      </c>
      <c r="H251">
        <v>-8.52272727272727</v>
      </c>
      <c r="I251">
        <v>108</v>
      </c>
      <c r="J251">
        <v>9.4</v>
      </c>
      <c r="K251">
        <v>420.05</v>
      </c>
      <c r="L251">
        <v>9</v>
      </c>
      <c r="M251">
        <v>2.18951465758424</v>
      </c>
      <c r="N251">
        <v>4700</v>
      </c>
      <c r="O251">
        <v>5150</v>
      </c>
      <c r="P251">
        <v>650</v>
      </c>
      <c r="Q251">
        <v>398.55</v>
      </c>
      <c r="R251">
        <v>550</v>
      </c>
      <c r="S251">
        <v>435.1</v>
      </c>
      <c r="T251">
        <v>17398.05</v>
      </c>
      <c r="U251" t="str">
        <v>CE</v>
      </c>
    </row>
    <row r="252" spans="1:21">
      <c r="A252">
        <v>602</v>
      </c>
      <c r="B252">
        <v>17350</v>
      </c>
      <c r="C252" s="1">
        <v>45022</v>
      </c>
      <c r="D252" t="str">
        <v>NIFTY</v>
      </c>
      <c r="E252" t="str">
        <v>OPTIDXNIFTY06-04-2023CE17350.00</v>
      </c>
      <c r="F252">
        <v>61084</v>
      </c>
      <c r="G252">
        <v>9588</v>
      </c>
      <c r="H252">
        <v>18.6189218580084</v>
      </c>
      <c r="I252">
        <v>2281469</v>
      </c>
      <c r="J252">
        <v>9.19</v>
      </c>
      <c r="K252">
        <v>95</v>
      </c>
      <c r="L252">
        <v>-10.1</v>
      </c>
      <c r="M252">
        <v>-9.60989533777354</v>
      </c>
      <c r="N252">
        <v>106950</v>
      </c>
      <c r="O252">
        <v>306500</v>
      </c>
      <c r="P252">
        <v>50</v>
      </c>
      <c r="Q252">
        <v>93.3</v>
      </c>
      <c r="R252">
        <v>4450</v>
      </c>
      <c r="S252">
        <v>95</v>
      </c>
      <c r="T252">
        <v>17398.05</v>
      </c>
      <c r="U252" t="str">
        <v>CE</v>
      </c>
    </row>
    <row r="253" spans="1:21">
      <c r="A253">
        <v>605</v>
      </c>
      <c r="B253">
        <v>17350</v>
      </c>
      <c r="C253" s="1">
        <v>45043</v>
      </c>
      <c r="D253" t="str">
        <v>NIFTY</v>
      </c>
      <c r="E253" t="str">
        <v>OPTIDXNIFTY27-04-2023CE17350.00</v>
      </c>
      <c r="F253">
        <v>2154</v>
      </c>
      <c r="G253">
        <v>582</v>
      </c>
      <c r="H253">
        <v>37.0229007633588</v>
      </c>
      <c r="I253">
        <v>10505</v>
      </c>
      <c r="J253">
        <v>0</v>
      </c>
      <c r="K253">
        <v>265.65</v>
      </c>
      <c r="L253">
        <v>-5.20000000000005</v>
      </c>
      <c r="M253">
        <v>-1.91988185342442</v>
      </c>
      <c r="N253">
        <v>11150</v>
      </c>
      <c r="O253">
        <v>10200</v>
      </c>
      <c r="P253">
        <v>100</v>
      </c>
      <c r="Q253">
        <v>266</v>
      </c>
      <c r="R253">
        <v>50</v>
      </c>
      <c r="S253">
        <v>274.6</v>
      </c>
      <c r="T253">
        <v>17398.05</v>
      </c>
      <c r="U253" t="str">
        <v>CE</v>
      </c>
    </row>
    <row r="254" spans="1:21">
      <c r="A254">
        <v>606</v>
      </c>
      <c r="B254">
        <v>17400</v>
      </c>
      <c r="C254" s="1">
        <v>45036</v>
      </c>
      <c r="D254" t="str">
        <v>NIFTY</v>
      </c>
      <c r="E254" t="str">
        <v>OPTIDXNIFTY20-04-2023CE17400.00</v>
      </c>
      <c r="F254">
        <v>812</v>
      </c>
      <c r="G254">
        <v>426</v>
      </c>
      <c r="H254">
        <v>110.362694300518</v>
      </c>
      <c r="I254">
        <v>2444</v>
      </c>
      <c r="J254">
        <v>0</v>
      </c>
      <c r="K254">
        <v>189.75</v>
      </c>
      <c r="L254">
        <v>2.90000000000001</v>
      </c>
      <c r="M254">
        <v>1.55204709660156</v>
      </c>
      <c r="N254">
        <v>25050</v>
      </c>
      <c r="O254">
        <v>14100</v>
      </c>
      <c r="P254">
        <v>50</v>
      </c>
      <c r="Q254">
        <v>185.5</v>
      </c>
      <c r="R254">
        <v>50</v>
      </c>
      <c r="S254">
        <v>189.7</v>
      </c>
      <c r="T254">
        <v>17398.05</v>
      </c>
      <c r="U254" t="str">
        <v>CE</v>
      </c>
    </row>
    <row r="255" spans="1:21">
      <c r="A255">
        <v>608</v>
      </c>
      <c r="B255">
        <v>17400</v>
      </c>
      <c r="C255" s="1">
        <v>45022</v>
      </c>
      <c r="D255" t="str">
        <v>NIFTY</v>
      </c>
      <c r="E255" t="str">
        <v>OPTIDXNIFTY06-04-2023CE17400.00</v>
      </c>
      <c r="F255">
        <v>141887</v>
      </c>
      <c r="G255">
        <v>47748</v>
      </c>
      <c r="H255">
        <v>50.7207427314928</v>
      </c>
      <c r="I255">
        <v>3899969</v>
      </c>
      <c r="J255">
        <v>0</v>
      </c>
      <c r="K255">
        <v>65</v>
      </c>
      <c r="L255">
        <v>-13.75</v>
      </c>
      <c r="M255">
        <v>-17.4603174603175</v>
      </c>
      <c r="N255">
        <v>262250</v>
      </c>
      <c r="O255">
        <v>854800</v>
      </c>
      <c r="P255">
        <v>50</v>
      </c>
      <c r="Q255">
        <v>64.55</v>
      </c>
      <c r="R255">
        <v>5650</v>
      </c>
      <c r="S255">
        <v>66</v>
      </c>
      <c r="T255">
        <v>17398.05</v>
      </c>
      <c r="U255" t="str">
        <v>CE</v>
      </c>
    </row>
    <row r="256" spans="1:21">
      <c r="A256">
        <v>610</v>
      </c>
      <c r="B256">
        <v>17400</v>
      </c>
      <c r="C256" s="1">
        <v>45071</v>
      </c>
      <c r="D256" t="str">
        <v>NIFTY</v>
      </c>
      <c r="E256" t="str">
        <v>OPTIDXNIFTY25-05-2023CE17400.00</v>
      </c>
      <c r="F256">
        <v>1511</v>
      </c>
      <c r="G256">
        <v>97</v>
      </c>
      <c r="H256">
        <v>6.85997171145686</v>
      </c>
      <c r="I256">
        <v>1364</v>
      </c>
      <c r="J256">
        <v>0</v>
      </c>
      <c r="K256">
        <v>388.45</v>
      </c>
      <c r="L256">
        <v>10.95</v>
      </c>
      <c r="M256">
        <v>2.90066225165563</v>
      </c>
      <c r="N256">
        <v>7500</v>
      </c>
      <c r="O256">
        <v>4350</v>
      </c>
      <c r="P256">
        <v>50</v>
      </c>
      <c r="Q256">
        <v>377.9</v>
      </c>
      <c r="R256">
        <v>500</v>
      </c>
      <c r="S256">
        <v>391.95</v>
      </c>
      <c r="T256">
        <v>17398.05</v>
      </c>
      <c r="U256" t="str">
        <v>CE</v>
      </c>
    </row>
    <row r="257" spans="1:21">
      <c r="A257">
        <v>613</v>
      </c>
      <c r="B257">
        <v>17400</v>
      </c>
      <c r="C257" s="1">
        <v>45106</v>
      </c>
      <c r="D257" t="str">
        <v>NIFTY</v>
      </c>
      <c r="E257" t="str">
        <v>OPTIDXNIFTY29-06-2023CE17400.00</v>
      </c>
      <c r="F257">
        <v>214</v>
      </c>
      <c r="G257">
        <v>130</v>
      </c>
      <c r="H257">
        <v>154.761904761905</v>
      </c>
      <c r="I257">
        <v>199</v>
      </c>
      <c r="J257">
        <v>7.51</v>
      </c>
      <c r="K257">
        <v>508</v>
      </c>
      <c r="L257">
        <v>17.35</v>
      </c>
      <c r="M257">
        <v>3.5361255477428</v>
      </c>
      <c r="N257">
        <v>6600</v>
      </c>
      <c r="O257">
        <v>5350</v>
      </c>
      <c r="P257">
        <v>100</v>
      </c>
      <c r="Q257">
        <v>505.5</v>
      </c>
      <c r="R257">
        <v>50</v>
      </c>
      <c r="S257">
        <v>521.3</v>
      </c>
      <c r="T257">
        <v>17398.05</v>
      </c>
      <c r="U257" t="str">
        <v>CE</v>
      </c>
    </row>
    <row r="258" spans="1:21">
      <c r="A258">
        <v>614</v>
      </c>
      <c r="B258">
        <v>17400</v>
      </c>
      <c r="C258" s="1">
        <v>45043</v>
      </c>
      <c r="D258" t="str">
        <v>NIFTY</v>
      </c>
      <c r="E258" t="str">
        <v>OPTIDXNIFTY27-04-2023CE17400.00</v>
      </c>
      <c r="F258">
        <v>20713</v>
      </c>
      <c r="G258">
        <v>6642</v>
      </c>
      <c r="H258">
        <v>47.2034681259328</v>
      </c>
      <c r="I258">
        <v>66433</v>
      </c>
      <c r="J258">
        <v>10.09</v>
      </c>
      <c r="K258">
        <v>241.5</v>
      </c>
      <c r="L258">
        <v>1.34999999999999</v>
      </c>
      <c r="M258">
        <v>0.562148657089317</v>
      </c>
      <c r="N258">
        <v>41050</v>
      </c>
      <c r="O258">
        <v>36250</v>
      </c>
      <c r="P258">
        <v>150</v>
      </c>
      <c r="Q258">
        <v>233.55</v>
      </c>
      <c r="R258">
        <v>1150</v>
      </c>
      <c r="S258">
        <v>241.5</v>
      </c>
      <c r="T258">
        <v>17398.05</v>
      </c>
      <c r="U258" t="str">
        <v>CE</v>
      </c>
    </row>
    <row r="259" spans="1:21">
      <c r="A259">
        <v>617</v>
      </c>
      <c r="B259">
        <v>17400</v>
      </c>
      <c r="C259" s="1">
        <v>45029</v>
      </c>
      <c r="D259" t="str">
        <v>NIFTY</v>
      </c>
      <c r="E259" t="str">
        <v>OPTIDXNIFTY13-04-2023CE17400.00</v>
      </c>
      <c r="F259">
        <v>12047</v>
      </c>
      <c r="G259">
        <v>5846</v>
      </c>
      <c r="H259">
        <v>94.2751169166263</v>
      </c>
      <c r="I259">
        <v>86739</v>
      </c>
      <c r="J259">
        <v>0</v>
      </c>
      <c r="K259">
        <v>135.95</v>
      </c>
      <c r="L259">
        <v>-1.80000000000001</v>
      </c>
      <c r="M259">
        <v>-1.30671506352088</v>
      </c>
      <c r="N259">
        <v>28950</v>
      </c>
      <c r="O259">
        <v>39600</v>
      </c>
      <c r="P259">
        <v>250</v>
      </c>
      <c r="Q259">
        <v>133</v>
      </c>
      <c r="R259">
        <v>50</v>
      </c>
      <c r="S259">
        <v>135.9</v>
      </c>
      <c r="T259">
        <v>17398.05</v>
      </c>
      <c r="U259" t="str">
        <v>CE</v>
      </c>
    </row>
    <row r="260" spans="1:21">
      <c r="A260">
        <v>618</v>
      </c>
      <c r="B260">
        <v>17400</v>
      </c>
      <c r="C260" s="1">
        <v>45050</v>
      </c>
      <c r="D260" t="str">
        <v>NIFTY</v>
      </c>
      <c r="E260" t="str">
        <v>OPTIDXNIFTY04-05-2023CE17400.00</v>
      </c>
      <c r="F260">
        <v>53</v>
      </c>
      <c r="G260">
        <v>-8</v>
      </c>
      <c r="H260">
        <v>-13.1147540983607</v>
      </c>
      <c r="I260">
        <v>154</v>
      </c>
      <c r="J260">
        <v>10.59</v>
      </c>
      <c r="K260">
        <v>286.45</v>
      </c>
      <c r="L260">
        <v>-6.5</v>
      </c>
      <c r="M260">
        <v>-2.21880867042157</v>
      </c>
      <c r="N260">
        <v>12800</v>
      </c>
      <c r="O260">
        <v>4800</v>
      </c>
      <c r="P260">
        <v>50</v>
      </c>
      <c r="Q260">
        <v>286.8</v>
      </c>
      <c r="R260">
        <v>50</v>
      </c>
      <c r="S260">
        <v>294.5</v>
      </c>
      <c r="T260">
        <v>17398.05</v>
      </c>
      <c r="U260" t="str">
        <v>CE</v>
      </c>
    </row>
    <row r="261" spans="1:21">
      <c r="A261">
        <v>621</v>
      </c>
      <c r="B261">
        <v>17450</v>
      </c>
      <c r="C261" s="1">
        <v>45043</v>
      </c>
      <c r="D261" t="str">
        <v>NIFTY</v>
      </c>
      <c r="E261" t="str">
        <v>OPTIDXNIFTY27-04-2023CE17450.00</v>
      </c>
      <c r="F261">
        <v>2964</v>
      </c>
      <c r="G261">
        <v>501</v>
      </c>
      <c r="H261">
        <v>20.3410475030451</v>
      </c>
      <c r="I261">
        <v>8242</v>
      </c>
      <c r="J261">
        <v>0</v>
      </c>
      <c r="K261">
        <v>204.9</v>
      </c>
      <c r="L261">
        <v>-7</v>
      </c>
      <c r="M261">
        <v>-3.30344502123643</v>
      </c>
      <c r="N261">
        <v>10900</v>
      </c>
      <c r="O261">
        <v>5850</v>
      </c>
      <c r="P261">
        <v>50</v>
      </c>
      <c r="Q261">
        <v>205.05</v>
      </c>
      <c r="R261">
        <v>100</v>
      </c>
      <c r="S261">
        <v>213</v>
      </c>
      <c r="T261">
        <v>17398.05</v>
      </c>
      <c r="U261" t="str">
        <v>CE</v>
      </c>
    </row>
    <row r="262" spans="1:21">
      <c r="A262">
        <v>623</v>
      </c>
      <c r="B262">
        <v>17450</v>
      </c>
      <c r="C262" s="1">
        <v>45071</v>
      </c>
      <c r="D262" t="str">
        <v>NIFTY</v>
      </c>
      <c r="E262" t="str">
        <v>OPTIDXNIFTY25-05-2023CE17450.00</v>
      </c>
      <c r="F262">
        <v>136</v>
      </c>
      <c r="G262">
        <v>1</v>
      </c>
      <c r="H262">
        <v>0.740740740740741</v>
      </c>
      <c r="I262">
        <v>71</v>
      </c>
      <c r="J262">
        <v>0</v>
      </c>
      <c r="K262">
        <v>357</v>
      </c>
      <c r="L262">
        <v>5.89999999999998</v>
      </c>
      <c r="M262">
        <v>1.68043292509256</v>
      </c>
      <c r="N262">
        <v>5200</v>
      </c>
      <c r="O262">
        <v>4650</v>
      </c>
      <c r="P262">
        <v>50</v>
      </c>
      <c r="Q262">
        <v>337.6</v>
      </c>
      <c r="R262">
        <v>50</v>
      </c>
      <c r="S262">
        <v>374.45</v>
      </c>
      <c r="T262">
        <v>17398.05</v>
      </c>
      <c r="U262" t="str">
        <v>CE</v>
      </c>
    </row>
    <row r="263" spans="1:21">
      <c r="A263">
        <v>626</v>
      </c>
      <c r="B263">
        <v>17450</v>
      </c>
      <c r="C263" s="1">
        <v>45036</v>
      </c>
      <c r="D263" t="str">
        <v>NIFTY</v>
      </c>
      <c r="E263" t="str">
        <v>OPTIDXNIFTY20-04-2023CE17450.00</v>
      </c>
      <c r="F263">
        <v>138</v>
      </c>
      <c r="G263">
        <v>124</v>
      </c>
      <c r="H263">
        <v>885.714285714286</v>
      </c>
      <c r="I263">
        <v>364</v>
      </c>
      <c r="J263">
        <v>9.59</v>
      </c>
      <c r="K263">
        <v>159.75</v>
      </c>
      <c r="L263">
        <v>-24.8</v>
      </c>
      <c r="M263">
        <v>-13.4380926578163</v>
      </c>
      <c r="N263">
        <v>25850</v>
      </c>
      <c r="O263">
        <v>9150</v>
      </c>
      <c r="P263">
        <v>50</v>
      </c>
      <c r="Q263">
        <v>156.65</v>
      </c>
      <c r="R263">
        <v>50</v>
      </c>
      <c r="S263">
        <v>163.5</v>
      </c>
      <c r="T263">
        <v>17398.05</v>
      </c>
      <c r="U263" t="str">
        <v>CE</v>
      </c>
    </row>
    <row r="264" spans="1:21">
      <c r="A264">
        <v>627</v>
      </c>
      <c r="B264">
        <v>17450</v>
      </c>
      <c r="C264" s="1">
        <v>45050</v>
      </c>
      <c r="D264" t="str">
        <v>NIFTY</v>
      </c>
      <c r="E264" t="str">
        <v>OPTIDXNIFTY04-05-2023CE17450.00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2600</v>
      </c>
      <c r="O264">
        <v>1100</v>
      </c>
      <c r="P264">
        <v>900</v>
      </c>
      <c r="Q264">
        <v>135.35</v>
      </c>
      <c r="R264">
        <v>1000</v>
      </c>
      <c r="S264">
        <v>276.75</v>
      </c>
      <c r="T264">
        <v>17398.05</v>
      </c>
      <c r="U264" t="str">
        <v>CE</v>
      </c>
    </row>
    <row r="265" spans="1:21">
      <c r="A265">
        <v>629</v>
      </c>
      <c r="B265">
        <v>17450</v>
      </c>
      <c r="C265" s="1">
        <v>45022</v>
      </c>
      <c r="D265" t="str">
        <v>NIFTY</v>
      </c>
      <c r="E265" t="str">
        <v>OPTIDXNIFTY06-04-2023CE17450.00</v>
      </c>
      <c r="F265">
        <v>80865</v>
      </c>
      <c r="G265">
        <v>38501</v>
      </c>
      <c r="H265">
        <v>90.8814087432726</v>
      </c>
      <c r="I265">
        <v>1753551</v>
      </c>
      <c r="J265">
        <v>0</v>
      </c>
      <c r="K265">
        <v>42.7</v>
      </c>
      <c r="L265">
        <v>-14.15</v>
      </c>
      <c r="M265">
        <v>-24.8900615655233</v>
      </c>
      <c r="N265">
        <v>199650</v>
      </c>
      <c r="O265">
        <v>377300</v>
      </c>
      <c r="P265">
        <v>50</v>
      </c>
      <c r="Q265">
        <v>42.1</v>
      </c>
      <c r="R265">
        <v>550</v>
      </c>
      <c r="S265">
        <v>42.7</v>
      </c>
      <c r="T265">
        <v>17398.05</v>
      </c>
      <c r="U265" t="str">
        <v>CE</v>
      </c>
    </row>
    <row r="266" spans="1:21">
      <c r="A266">
        <v>632</v>
      </c>
      <c r="B266">
        <v>17450</v>
      </c>
      <c r="C266" s="1">
        <v>45029</v>
      </c>
      <c r="D266" t="str">
        <v>NIFTY</v>
      </c>
      <c r="E266" t="str">
        <v>OPTIDXNIFTY13-04-2023CE17450.00</v>
      </c>
      <c r="F266">
        <v>2984</v>
      </c>
      <c r="G266">
        <v>1001</v>
      </c>
      <c r="H266">
        <v>50.4790721129602</v>
      </c>
      <c r="I266">
        <v>20136</v>
      </c>
      <c r="J266">
        <v>9.53</v>
      </c>
      <c r="K266">
        <v>105.1</v>
      </c>
      <c r="L266">
        <v>-8.90000000000001</v>
      </c>
      <c r="M266">
        <v>-7.80701754385965</v>
      </c>
      <c r="N266">
        <v>118900</v>
      </c>
      <c r="O266">
        <v>11250</v>
      </c>
      <c r="P266">
        <v>1050</v>
      </c>
      <c r="Q266">
        <v>105.1</v>
      </c>
      <c r="R266">
        <v>50</v>
      </c>
      <c r="S266">
        <v>107.95</v>
      </c>
      <c r="T266">
        <v>17398.05</v>
      </c>
      <c r="U266" t="str">
        <v>CE</v>
      </c>
    </row>
    <row r="267" spans="1:21">
      <c r="A267">
        <v>633</v>
      </c>
      <c r="B267">
        <v>17500</v>
      </c>
      <c r="C267" s="1">
        <v>45043</v>
      </c>
      <c r="D267" t="str">
        <v>NIFTY</v>
      </c>
      <c r="E267" t="str">
        <v>OPTIDXNIFTY27-04-2023CE17500.00</v>
      </c>
      <c r="F267">
        <v>35038</v>
      </c>
      <c r="G267">
        <v>2481</v>
      </c>
      <c r="H267">
        <v>7.62048100254937</v>
      </c>
      <c r="I267">
        <v>73540</v>
      </c>
      <c r="J267">
        <v>9.88</v>
      </c>
      <c r="K267">
        <v>183</v>
      </c>
      <c r="L267">
        <v>-1.84999999999999</v>
      </c>
      <c r="M267">
        <v>-1.00081146875845</v>
      </c>
      <c r="N267">
        <v>60900</v>
      </c>
      <c r="O267">
        <v>71050</v>
      </c>
      <c r="P267">
        <v>100</v>
      </c>
      <c r="Q267">
        <v>183</v>
      </c>
      <c r="R267">
        <v>50</v>
      </c>
      <c r="S267">
        <v>184.95</v>
      </c>
      <c r="T267">
        <v>17398.05</v>
      </c>
      <c r="U267" t="str">
        <v>CE</v>
      </c>
    </row>
    <row r="268" spans="1:21">
      <c r="A268">
        <v>636</v>
      </c>
      <c r="B268">
        <v>17500</v>
      </c>
      <c r="C268" s="1">
        <v>45050</v>
      </c>
      <c r="D268" t="str">
        <v>NIFTY</v>
      </c>
      <c r="E268" t="str">
        <v>OPTIDXNIFTY04-05-2023CE17500.00</v>
      </c>
      <c r="F268">
        <v>35</v>
      </c>
      <c r="G268">
        <v>25</v>
      </c>
      <c r="H268">
        <v>250</v>
      </c>
      <c r="I268">
        <v>221</v>
      </c>
      <c r="J268">
        <v>10.22</v>
      </c>
      <c r="K268">
        <v>232.35</v>
      </c>
      <c r="L268">
        <v>-5.55000000000001</v>
      </c>
      <c r="M268">
        <v>-2.3329129886507</v>
      </c>
      <c r="N268">
        <v>8700</v>
      </c>
      <c r="O268">
        <v>5650</v>
      </c>
      <c r="P268">
        <v>250</v>
      </c>
      <c r="Q268">
        <v>231.85</v>
      </c>
      <c r="R268">
        <v>50</v>
      </c>
      <c r="S268">
        <v>236.45</v>
      </c>
      <c r="T268">
        <v>17398.05</v>
      </c>
      <c r="U268" t="str">
        <v>CE</v>
      </c>
    </row>
    <row r="269" spans="1:21">
      <c r="A269">
        <v>637</v>
      </c>
      <c r="B269">
        <v>17500</v>
      </c>
      <c r="C269" s="1">
        <v>45071</v>
      </c>
      <c r="D269" t="str">
        <v>NIFTY</v>
      </c>
      <c r="E269" t="str">
        <v>OPTIDXNIFTY25-05-2023CE17500.00</v>
      </c>
      <c r="F269">
        <v>7910</v>
      </c>
      <c r="G269">
        <v>4</v>
      </c>
      <c r="H269">
        <v>0.0505944852011131</v>
      </c>
      <c r="I269">
        <v>6501</v>
      </c>
      <c r="J269">
        <v>9.54</v>
      </c>
      <c r="K269">
        <v>329</v>
      </c>
      <c r="L269">
        <v>8.25</v>
      </c>
      <c r="M269">
        <v>2.57209664848012</v>
      </c>
      <c r="N269">
        <v>18350</v>
      </c>
      <c r="O269">
        <v>9150</v>
      </c>
      <c r="P269">
        <v>200</v>
      </c>
      <c r="Q269">
        <v>327.15</v>
      </c>
      <c r="R269">
        <v>350</v>
      </c>
      <c r="S269">
        <v>330</v>
      </c>
      <c r="T269">
        <v>17398.05</v>
      </c>
      <c r="U269" t="str">
        <v>CE</v>
      </c>
    </row>
    <row r="270" spans="1:21">
      <c r="A270">
        <v>639</v>
      </c>
      <c r="B270">
        <v>17500</v>
      </c>
      <c r="C270" s="1">
        <v>45106</v>
      </c>
      <c r="D270" t="str">
        <v>NIFTY</v>
      </c>
      <c r="E270" t="str">
        <v>OPTIDXNIFTY29-06-2023CE17500.00</v>
      </c>
      <c r="F270">
        <v>1549</v>
      </c>
      <c r="G270">
        <v>811</v>
      </c>
      <c r="H270">
        <v>109.891598915989</v>
      </c>
      <c r="I270">
        <v>1407</v>
      </c>
      <c r="J270">
        <v>7.86</v>
      </c>
      <c r="K270">
        <v>450</v>
      </c>
      <c r="L270">
        <v>15.7</v>
      </c>
      <c r="M270">
        <v>3.6150126640571</v>
      </c>
      <c r="N270">
        <v>8200</v>
      </c>
      <c r="O270">
        <v>7700</v>
      </c>
      <c r="P270">
        <v>350</v>
      </c>
      <c r="Q270">
        <v>447.35</v>
      </c>
      <c r="R270">
        <v>350</v>
      </c>
      <c r="S270">
        <v>450</v>
      </c>
      <c r="T270">
        <v>17398.05</v>
      </c>
      <c r="U270" t="str">
        <v>CE</v>
      </c>
    </row>
    <row r="271" spans="1:21">
      <c r="A271">
        <v>642</v>
      </c>
      <c r="B271">
        <v>17500</v>
      </c>
      <c r="C271" s="1">
        <v>45022</v>
      </c>
      <c r="D271" t="str">
        <v>NIFTY</v>
      </c>
      <c r="E271" t="str">
        <v>OPTIDXNIFTY06-04-2023CE17500.00</v>
      </c>
      <c r="F271">
        <v>160029</v>
      </c>
      <c r="G271">
        <v>47028</v>
      </c>
      <c r="H271">
        <v>41.6173308200812</v>
      </c>
      <c r="I271">
        <v>2742761</v>
      </c>
      <c r="J271">
        <v>9.38</v>
      </c>
      <c r="K271">
        <v>25.8</v>
      </c>
      <c r="L271">
        <v>-13</v>
      </c>
      <c r="M271">
        <v>-33.5051546391753</v>
      </c>
      <c r="N271">
        <v>380750</v>
      </c>
      <c r="O271">
        <v>1100050</v>
      </c>
      <c r="P271">
        <v>11300</v>
      </c>
      <c r="Q271">
        <v>25</v>
      </c>
      <c r="R271">
        <v>850</v>
      </c>
      <c r="S271">
        <v>25.8</v>
      </c>
      <c r="T271">
        <v>17398.05</v>
      </c>
      <c r="U271" t="str">
        <v>CE</v>
      </c>
    </row>
    <row r="272" spans="1:21">
      <c r="A272">
        <v>643</v>
      </c>
      <c r="B272">
        <v>17500</v>
      </c>
      <c r="C272" s="1">
        <v>45029</v>
      </c>
      <c r="D272" t="str">
        <v>NIFTY</v>
      </c>
      <c r="E272" t="str">
        <v>OPTIDXNIFTY13-04-2023CE17500.00</v>
      </c>
      <c r="F272">
        <v>15827</v>
      </c>
      <c r="G272">
        <v>6451</v>
      </c>
      <c r="H272">
        <v>68.8033276450512</v>
      </c>
      <c r="I272">
        <v>89970</v>
      </c>
      <c r="J272">
        <v>0</v>
      </c>
      <c r="K272">
        <v>83</v>
      </c>
      <c r="L272">
        <v>-7.84999999999999</v>
      </c>
      <c r="M272">
        <v>-8.64061640066042</v>
      </c>
      <c r="N272">
        <v>137850</v>
      </c>
      <c r="O272">
        <v>85150</v>
      </c>
      <c r="P272">
        <v>1750</v>
      </c>
      <c r="Q272">
        <v>83.25</v>
      </c>
      <c r="R272">
        <v>1100</v>
      </c>
      <c r="S272">
        <v>84.3</v>
      </c>
      <c r="T272">
        <v>17398.05</v>
      </c>
      <c r="U272" t="str">
        <v>CE</v>
      </c>
    </row>
    <row r="273" spans="1:21">
      <c r="A273">
        <v>646</v>
      </c>
      <c r="B273">
        <v>17500</v>
      </c>
      <c r="C273" s="1">
        <v>45036</v>
      </c>
      <c r="D273" t="str">
        <v>NIFTY</v>
      </c>
      <c r="E273" t="str">
        <v>OPTIDXNIFTY20-04-2023CE17500.00</v>
      </c>
      <c r="F273">
        <v>1742</v>
      </c>
      <c r="G273">
        <v>648</v>
      </c>
      <c r="H273">
        <v>59.2321755027422</v>
      </c>
      <c r="I273">
        <v>3372</v>
      </c>
      <c r="J273">
        <v>0</v>
      </c>
      <c r="K273">
        <v>131.2</v>
      </c>
      <c r="L273">
        <v>-3.60000000000002</v>
      </c>
      <c r="M273">
        <v>-2.67062314540061</v>
      </c>
      <c r="N273">
        <v>29200</v>
      </c>
      <c r="O273">
        <v>16450</v>
      </c>
      <c r="P273">
        <v>50</v>
      </c>
      <c r="Q273">
        <v>131.55</v>
      </c>
      <c r="R273">
        <v>250</v>
      </c>
      <c r="S273">
        <v>135</v>
      </c>
      <c r="T273">
        <v>17398.05</v>
      </c>
      <c r="U273" t="str">
        <v>CE</v>
      </c>
    </row>
    <row r="274" spans="1:21">
      <c r="A274">
        <v>647</v>
      </c>
      <c r="B274">
        <v>17500</v>
      </c>
      <c r="C274" s="1">
        <v>45288</v>
      </c>
      <c r="D274" t="str">
        <v>NIFTY</v>
      </c>
      <c r="E274" t="str">
        <v>OPTIDXNIFTY28-12-2023CE17500.00</v>
      </c>
      <c r="F274">
        <v>2066</v>
      </c>
      <c r="G274">
        <v>161</v>
      </c>
      <c r="H274">
        <v>8.45144356955381</v>
      </c>
      <c r="I274">
        <v>489</v>
      </c>
      <c r="J274">
        <v>0</v>
      </c>
      <c r="K274">
        <v>945.25</v>
      </c>
      <c r="L274">
        <v>2.20000000000005</v>
      </c>
      <c r="M274">
        <v>0.233285615821011</v>
      </c>
      <c r="N274">
        <v>1400</v>
      </c>
      <c r="O274">
        <v>400</v>
      </c>
      <c r="P274">
        <v>50</v>
      </c>
      <c r="Q274">
        <v>931.4</v>
      </c>
      <c r="R274">
        <v>50</v>
      </c>
      <c r="S274">
        <v>946</v>
      </c>
      <c r="T274">
        <v>17398.05</v>
      </c>
      <c r="U274" t="str">
        <v>CE</v>
      </c>
    </row>
    <row r="275" spans="1:21">
      <c r="A275">
        <v>650</v>
      </c>
      <c r="B275">
        <v>17550</v>
      </c>
      <c r="C275" s="1">
        <v>45036</v>
      </c>
      <c r="D275" t="str">
        <v>NIFTY</v>
      </c>
      <c r="E275" t="str">
        <v>OPTIDXNIFTY20-04-2023CE17550.00</v>
      </c>
      <c r="F275">
        <v>132</v>
      </c>
      <c r="G275">
        <v>132</v>
      </c>
      <c r="H275">
        <v>0</v>
      </c>
      <c r="I275">
        <v>573</v>
      </c>
      <c r="J275">
        <v>9.56</v>
      </c>
      <c r="K275">
        <v>112</v>
      </c>
      <c r="L275">
        <v>-107.15</v>
      </c>
      <c r="M275">
        <v>-48.8934519735341</v>
      </c>
      <c r="N275">
        <v>26650</v>
      </c>
      <c r="O275">
        <v>8650</v>
      </c>
      <c r="P275">
        <v>50</v>
      </c>
      <c r="Q275">
        <v>110</v>
      </c>
      <c r="R275">
        <v>550</v>
      </c>
      <c r="S275">
        <v>112</v>
      </c>
      <c r="T275">
        <v>17398.05</v>
      </c>
      <c r="U275" t="str">
        <v>CE</v>
      </c>
    </row>
    <row r="276" spans="1:21">
      <c r="A276">
        <v>651</v>
      </c>
      <c r="B276">
        <v>17550</v>
      </c>
      <c r="C276" s="1">
        <v>45043</v>
      </c>
      <c r="D276" t="str">
        <v>NIFTY</v>
      </c>
      <c r="E276" t="str">
        <v>OPTIDXNIFTY27-04-2023CE17550.00</v>
      </c>
      <c r="F276">
        <v>2035</v>
      </c>
      <c r="G276">
        <v>-236</v>
      </c>
      <c r="H276">
        <v>-10.3918978423602</v>
      </c>
      <c r="I276">
        <v>3912</v>
      </c>
      <c r="J276">
        <v>0</v>
      </c>
      <c r="K276">
        <v>152.4</v>
      </c>
      <c r="L276">
        <v>-6.04999999999998</v>
      </c>
      <c r="M276">
        <v>-3.81823919217418</v>
      </c>
      <c r="N276">
        <v>21200</v>
      </c>
      <c r="O276">
        <v>6300</v>
      </c>
      <c r="P276">
        <v>1800</v>
      </c>
      <c r="Q276">
        <v>152.4</v>
      </c>
      <c r="R276">
        <v>100</v>
      </c>
      <c r="S276">
        <v>158</v>
      </c>
      <c r="T276">
        <v>17398.05</v>
      </c>
      <c r="U276" t="str">
        <v>CE</v>
      </c>
    </row>
    <row r="277" spans="1:21">
      <c r="A277">
        <v>653</v>
      </c>
      <c r="B277">
        <v>17550</v>
      </c>
      <c r="C277" s="1">
        <v>45050</v>
      </c>
      <c r="D277" t="str">
        <v>NIFTY</v>
      </c>
      <c r="E277" t="str">
        <v>OPTIDXNIFTY04-05-2023CE17550.00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3350</v>
      </c>
      <c r="O277">
        <v>550</v>
      </c>
      <c r="P277">
        <v>900</v>
      </c>
      <c r="Q277">
        <v>87.25</v>
      </c>
      <c r="R277">
        <v>400</v>
      </c>
      <c r="S277">
        <v>249.55</v>
      </c>
      <c r="T277">
        <v>17398.05</v>
      </c>
      <c r="U277" t="str">
        <v>CE</v>
      </c>
    </row>
    <row r="278" spans="1:21">
      <c r="A278">
        <v>654</v>
      </c>
      <c r="B278">
        <v>17550</v>
      </c>
      <c r="C278" s="1">
        <v>45071</v>
      </c>
      <c r="D278" t="str">
        <v>NIFTY</v>
      </c>
      <c r="E278" t="str">
        <v>OPTIDXNIFTY25-05-2023CE17550.00</v>
      </c>
      <c r="F278">
        <v>172</v>
      </c>
      <c r="G278">
        <v>23</v>
      </c>
      <c r="H278">
        <v>15.4362416107383</v>
      </c>
      <c r="I278">
        <v>70</v>
      </c>
      <c r="J278">
        <v>0</v>
      </c>
      <c r="K278">
        <v>300</v>
      </c>
      <c r="L278">
        <v>6.39999999999998</v>
      </c>
      <c r="M278">
        <v>2.17983651226157</v>
      </c>
      <c r="N278">
        <v>4500</v>
      </c>
      <c r="O278">
        <v>4050</v>
      </c>
      <c r="P278">
        <v>900</v>
      </c>
      <c r="Q278">
        <v>266.95</v>
      </c>
      <c r="R278">
        <v>50</v>
      </c>
      <c r="S278">
        <v>312.85</v>
      </c>
      <c r="T278">
        <v>17398.05</v>
      </c>
      <c r="U278" t="str">
        <v>CE</v>
      </c>
    </row>
    <row r="279" spans="1:21">
      <c r="A279">
        <v>658</v>
      </c>
      <c r="B279">
        <v>17550</v>
      </c>
      <c r="C279" s="1">
        <v>45029</v>
      </c>
      <c r="D279" t="str">
        <v>NIFTY</v>
      </c>
      <c r="E279" t="str">
        <v>OPTIDXNIFTY13-04-2023CE17550.00</v>
      </c>
      <c r="F279">
        <v>4576</v>
      </c>
      <c r="G279">
        <v>763</v>
      </c>
      <c r="H279">
        <v>20.0104904274849</v>
      </c>
      <c r="I279">
        <v>27459</v>
      </c>
      <c r="J279">
        <v>0</v>
      </c>
      <c r="K279">
        <v>65.35</v>
      </c>
      <c r="L279">
        <v>-5.60000000000001</v>
      </c>
      <c r="M279">
        <v>-7.89288231148698</v>
      </c>
      <c r="N279">
        <v>119800</v>
      </c>
      <c r="O279">
        <v>11800</v>
      </c>
      <c r="P279">
        <v>50</v>
      </c>
      <c r="Q279">
        <v>62.9</v>
      </c>
      <c r="R279">
        <v>50</v>
      </c>
      <c r="S279">
        <v>65.3</v>
      </c>
      <c r="T279">
        <v>17398.05</v>
      </c>
      <c r="U279" t="str">
        <v>CE</v>
      </c>
    </row>
    <row r="280" spans="1:21">
      <c r="A280">
        <v>659</v>
      </c>
      <c r="B280">
        <v>17550</v>
      </c>
      <c r="C280" s="1">
        <v>45022</v>
      </c>
      <c r="D280" t="str">
        <v>NIFTY</v>
      </c>
      <c r="E280" t="str">
        <v>OPTIDXNIFTY06-04-2023CE17550.00</v>
      </c>
      <c r="F280">
        <v>79901</v>
      </c>
      <c r="G280">
        <v>17249</v>
      </c>
      <c r="H280">
        <v>27.5314435293367</v>
      </c>
      <c r="I280">
        <v>1350292</v>
      </c>
      <c r="J280">
        <v>0</v>
      </c>
      <c r="K280">
        <v>13.6</v>
      </c>
      <c r="L280">
        <v>-12.05</v>
      </c>
      <c r="M280">
        <v>-46.9785575048733</v>
      </c>
      <c r="N280">
        <v>263250</v>
      </c>
      <c r="O280">
        <v>299650</v>
      </c>
      <c r="P280">
        <v>450</v>
      </c>
      <c r="Q280">
        <v>13.6</v>
      </c>
      <c r="R280">
        <v>300</v>
      </c>
      <c r="S280">
        <v>13.65</v>
      </c>
      <c r="T280">
        <v>17398.05</v>
      </c>
      <c r="U280" t="str">
        <v>CE</v>
      </c>
    </row>
    <row r="281" spans="1:21">
      <c r="A281">
        <v>662</v>
      </c>
      <c r="B281">
        <v>17600</v>
      </c>
      <c r="C281" s="1">
        <v>45036</v>
      </c>
      <c r="D281" t="str">
        <v>NIFTY</v>
      </c>
      <c r="E281" t="str">
        <v>OPTIDXNIFTY20-04-2023CE17600.00</v>
      </c>
      <c r="F281">
        <v>1079</v>
      </c>
      <c r="G281">
        <v>895</v>
      </c>
      <c r="H281">
        <v>486.413043478261</v>
      </c>
      <c r="I281">
        <v>2713</v>
      </c>
      <c r="J281">
        <v>0</v>
      </c>
      <c r="K281">
        <v>87.95</v>
      </c>
      <c r="L281">
        <v>-5.84999999999999</v>
      </c>
      <c r="M281">
        <v>-6.2366737739872</v>
      </c>
      <c r="N281">
        <v>25100</v>
      </c>
      <c r="O281">
        <v>11350</v>
      </c>
      <c r="P281">
        <v>50</v>
      </c>
      <c r="Q281">
        <v>88.15</v>
      </c>
      <c r="R281">
        <v>50</v>
      </c>
      <c r="S281">
        <v>91.95</v>
      </c>
      <c r="T281">
        <v>17398.05</v>
      </c>
      <c r="U281" t="str">
        <v>CE</v>
      </c>
    </row>
    <row r="282" spans="1:21">
      <c r="A282">
        <v>663</v>
      </c>
      <c r="B282">
        <v>17600</v>
      </c>
      <c r="C282" s="1">
        <v>45043</v>
      </c>
      <c r="D282" t="str">
        <v>NIFTY</v>
      </c>
      <c r="E282" t="str">
        <v>OPTIDXNIFTY27-04-2023CE17600.00</v>
      </c>
      <c r="F282">
        <v>18488</v>
      </c>
      <c r="G282">
        <v>-758</v>
      </c>
      <c r="H282">
        <v>-3.93848072326717</v>
      </c>
      <c r="I282">
        <v>37195</v>
      </c>
      <c r="J282">
        <v>9.72</v>
      </c>
      <c r="K282">
        <v>134.15</v>
      </c>
      <c r="L282">
        <v>-0.75</v>
      </c>
      <c r="M282">
        <v>-0.555967383246849</v>
      </c>
      <c r="N282">
        <v>28200</v>
      </c>
      <c r="O282">
        <v>39500</v>
      </c>
      <c r="P282">
        <v>200</v>
      </c>
      <c r="Q282">
        <v>132.6</v>
      </c>
      <c r="R282">
        <v>200</v>
      </c>
      <c r="S282">
        <v>134.15</v>
      </c>
      <c r="T282">
        <v>17398.05</v>
      </c>
      <c r="U282" t="str">
        <v>CE</v>
      </c>
    </row>
    <row r="283" spans="1:21">
      <c r="A283">
        <v>665</v>
      </c>
      <c r="B283">
        <v>17600</v>
      </c>
      <c r="C283" s="1">
        <v>45050</v>
      </c>
      <c r="D283" t="str">
        <v>NIFTY</v>
      </c>
      <c r="E283" t="str">
        <v>OPTIDXNIFTY04-05-2023CE17600.00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4350</v>
      </c>
      <c r="O283">
        <v>250</v>
      </c>
      <c r="P283">
        <v>900</v>
      </c>
      <c r="Q283">
        <v>69.55</v>
      </c>
      <c r="R283">
        <v>200</v>
      </c>
      <c r="S283">
        <v>215.5</v>
      </c>
      <c r="T283">
        <v>17398.05</v>
      </c>
      <c r="U283" t="str">
        <v>CE</v>
      </c>
    </row>
    <row r="284" spans="1:21">
      <c r="A284">
        <v>666</v>
      </c>
      <c r="B284">
        <v>17600</v>
      </c>
      <c r="C284" s="1">
        <v>45022</v>
      </c>
      <c r="D284" t="str">
        <v>NIFTY</v>
      </c>
      <c r="E284" t="str">
        <v>OPTIDXNIFTY06-04-2023CE17600.00</v>
      </c>
      <c r="F284">
        <v>143969</v>
      </c>
      <c r="G284">
        <v>40406</v>
      </c>
      <c r="H284">
        <v>39.0158647393374</v>
      </c>
      <c r="I284">
        <v>1832332</v>
      </c>
      <c r="J284">
        <v>9.31</v>
      </c>
      <c r="K284">
        <v>7.3</v>
      </c>
      <c r="L284">
        <v>-8.9</v>
      </c>
      <c r="M284">
        <v>-54.9382716049383</v>
      </c>
      <c r="N284">
        <v>376200</v>
      </c>
      <c r="O284">
        <v>605500</v>
      </c>
      <c r="P284">
        <v>50</v>
      </c>
      <c r="Q284">
        <v>6.9</v>
      </c>
      <c r="R284">
        <v>150</v>
      </c>
      <c r="S284">
        <v>7.3</v>
      </c>
      <c r="T284">
        <v>17398.05</v>
      </c>
      <c r="U284" t="str">
        <v>CE</v>
      </c>
    </row>
    <row r="285" spans="1:21">
      <c r="A285">
        <v>668</v>
      </c>
      <c r="B285">
        <v>17600</v>
      </c>
      <c r="C285" s="1">
        <v>45106</v>
      </c>
      <c r="D285" t="str">
        <v>NIFTY</v>
      </c>
      <c r="E285" t="str">
        <v>OPTIDXNIFTY29-06-2023CE17600.00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3500</v>
      </c>
      <c r="O285">
        <v>0</v>
      </c>
      <c r="P285">
        <v>300</v>
      </c>
      <c r="Q285">
        <v>363.35</v>
      </c>
      <c r="R285">
        <v>0</v>
      </c>
      <c r="S285">
        <v>0</v>
      </c>
      <c r="T285">
        <v>17398.05</v>
      </c>
      <c r="U285" t="str">
        <v>CE</v>
      </c>
    </row>
    <row r="286" spans="1:21">
      <c r="A286">
        <v>670</v>
      </c>
      <c r="B286">
        <v>17600</v>
      </c>
      <c r="C286" s="1">
        <v>45029</v>
      </c>
      <c r="D286" t="str">
        <v>NIFTY</v>
      </c>
      <c r="E286" t="str">
        <v>OPTIDXNIFTY13-04-2023CE17600.00</v>
      </c>
      <c r="F286">
        <v>20313</v>
      </c>
      <c r="G286">
        <v>6562</v>
      </c>
      <c r="H286">
        <v>47.7201658061232</v>
      </c>
      <c r="I286">
        <v>97309</v>
      </c>
      <c r="J286">
        <v>9.44</v>
      </c>
      <c r="K286">
        <v>48.05</v>
      </c>
      <c r="L286">
        <v>-8.1</v>
      </c>
      <c r="M286">
        <v>-14.4256455921638</v>
      </c>
      <c r="N286">
        <v>172250</v>
      </c>
      <c r="O286">
        <v>102950</v>
      </c>
      <c r="P286">
        <v>550</v>
      </c>
      <c r="Q286">
        <v>48.05</v>
      </c>
      <c r="R286">
        <v>50</v>
      </c>
      <c r="S286">
        <v>49.05</v>
      </c>
      <c r="T286">
        <v>17398.05</v>
      </c>
      <c r="U286" t="str">
        <v>CE</v>
      </c>
    </row>
    <row r="287" spans="1:21">
      <c r="A287">
        <v>673</v>
      </c>
      <c r="B287">
        <v>17600</v>
      </c>
      <c r="C287" s="1">
        <v>45071</v>
      </c>
      <c r="D287" t="str">
        <v>NIFTY</v>
      </c>
      <c r="E287" t="str">
        <v>OPTIDXNIFTY25-05-2023CE17600.00</v>
      </c>
      <c r="F287">
        <v>1893</v>
      </c>
      <c r="G287">
        <v>9</v>
      </c>
      <c r="H287">
        <v>0.477707006369427</v>
      </c>
      <c r="I287">
        <v>1571</v>
      </c>
      <c r="J287">
        <v>9.45</v>
      </c>
      <c r="K287">
        <v>270</v>
      </c>
      <c r="L287">
        <v>5.10000000000002</v>
      </c>
      <c r="M287">
        <v>1.92525481313704</v>
      </c>
      <c r="N287">
        <v>4950</v>
      </c>
      <c r="O287">
        <v>4950</v>
      </c>
      <c r="P287">
        <v>50</v>
      </c>
      <c r="Q287">
        <v>266.45</v>
      </c>
      <c r="R287">
        <v>50</v>
      </c>
      <c r="S287">
        <v>272.25</v>
      </c>
      <c r="T287">
        <v>17398.05</v>
      </c>
      <c r="U287" t="str">
        <v>CE</v>
      </c>
    </row>
    <row r="288" spans="1:21">
      <c r="A288">
        <v>674</v>
      </c>
      <c r="B288">
        <v>17650</v>
      </c>
      <c r="C288" s="1">
        <v>45029</v>
      </c>
      <c r="D288" t="str">
        <v>NIFTY</v>
      </c>
      <c r="E288" t="str">
        <v>OPTIDXNIFTY13-04-2023CE17650.00</v>
      </c>
      <c r="F288">
        <v>5416</v>
      </c>
      <c r="G288">
        <v>2967</v>
      </c>
      <c r="H288">
        <v>121.151490404247</v>
      </c>
      <c r="I288">
        <v>30317</v>
      </c>
      <c r="J288">
        <v>0</v>
      </c>
      <c r="K288">
        <v>36.5</v>
      </c>
      <c r="L288">
        <v>-6.55</v>
      </c>
      <c r="M288">
        <v>-15.2148664343786</v>
      </c>
      <c r="N288">
        <v>168050</v>
      </c>
      <c r="O288">
        <v>19350</v>
      </c>
      <c r="P288">
        <v>50</v>
      </c>
      <c r="Q288">
        <v>35.05</v>
      </c>
      <c r="R288">
        <v>400</v>
      </c>
      <c r="S288">
        <v>37</v>
      </c>
      <c r="T288">
        <v>17398.05</v>
      </c>
      <c r="U288" t="str">
        <v>CE</v>
      </c>
    </row>
    <row r="289" spans="1:21">
      <c r="A289">
        <v>676</v>
      </c>
      <c r="B289">
        <v>17650</v>
      </c>
      <c r="C289" s="1">
        <v>45043</v>
      </c>
      <c r="D289" t="str">
        <v>NIFTY</v>
      </c>
      <c r="E289" t="str">
        <v>OPTIDXNIFTY27-04-2023CE17650.00</v>
      </c>
      <c r="F289">
        <v>2530</v>
      </c>
      <c r="G289">
        <v>259</v>
      </c>
      <c r="H289">
        <v>11.404667547336</v>
      </c>
      <c r="I289">
        <v>4576</v>
      </c>
      <c r="J289">
        <v>9.59</v>
      </c>
      <c r="K289">
        <v>112.5</v>
      </c>
      <c r="L289">
        <v>-3.8</v>
      </c>
      <c r="M289">
        <v>-3.26741186586414</v>
      </c>
      <c r="N289">
        <v>7350</v>
      </c>
      <c r="O289">
        <v>5300</v>
      </c>
      <c r="P289">
        <v>50</v>
      </c>
      <c r="Q289">
        <v>110.05</v>
      </c>
      <c r="R289">
        <v>600</v>
      </c>
      <c r="S289">
        <v>116</v>
      </c>
      <c r="T289">
        <v>17398.05</v>
      </c>
      <c r="U289" t="str">
        <v>CE</v>
      </c>
    </row>
    <row r="290" spans="1:21">
      <c r="A290">
        <v>678</v>
      </c>
      <c r="B290">
        <v>17650</v>
      </c>
      <c r="C290" s="1">
        <v>45050</v>
      </c>
      <c r="D290" t="str">
        <v>NIFTY</v>
      </c>
      <c r="E290" t="str">
        <v>OPTIDXNIFTY04-05-2023CE17650.00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1550</v>
      </c>
      <c r="O290">
        <v>350</v>
      </c>
      <c r="P290">
        <v>50</v>
      </c>
      <c r="Q290">
        <v>59.05</v>
      </c>
      <c r="R290">
        <v>50</v>
      </c>
      <c r="S290">
        <v>239.8</v>
      </c>
      <c r="T290">
        <v>17398.05</v>
      </c>
      <c r="U290" t="str">
        <v>CE</v>
      </c>
    </row>
    <row r="291" spans="1:21">
      <c r="A291">
        <v>680</v>
      </c>
      <c r="B291">
        <v>17650</v>
      </c>
      <c r="C291" s="1">
        <v>45071</v>
      </c>
      <c r="D291" t="str">
        <v>NIFTY</v>
      </c>
      <c r="E291" t="str">
        <v>OPTIDXNIFTY25-05-2023CE17650.00</v>
      </c>
      <c r="F291">
        <v>435</v>
      </c>
      <c r="G291">
        <v>-45</v>
      </c>
      <c r="H291">
        <v>-9.375</v>
      </c>
      <c r="I291">
        <v>130</v>
      </c>
      <c r="J291">
        <v>0</v>
      </c>
      <c r="K291">
        <v>243.85</v>
      </c>
      <c r="L291">
        <v>4.65000000000001</v>
      </c>
      <c r="M291">
        <v>1.94397993311037</v>
      </c>
      <c r="N291">
        <v>4400</v>
      </c>
      <c r="O291">
        <v>2500</v>
      </c>
      <c r="P291">
        <v>900</v>
      </c>
      <c r="Q291">
        <v>216.25</v>
      </c>
      <c r="R291">
        <v>50</v>
      </c>
      <c r="S291">
        <v>249.95</v>
      </c>
      <c r="T291">
        <v>17398.05</v>
      </c>
      <c r="U291" t="str">
        <v>CE</v>
      </c>
    </row>
    <row r="292" spans="1:21">
      <c r="A292">
        <v>683</v>
      </c>
      <c r="B292">
        <v>17650</v>
      </c>
      <c r="C292" s="1">
        <v>45022</v>
      </c>
      <c r="D292" t="str">
        <v>NIFTY</v>
      </c>
      <c r="E292" t="str">
        <v>OPTIDXNIFTY06-04-2023CE17650.00</v>
      </c>
      <c r="F292">
        <v>114526</v>
      </c>
      <c r="G292">
        <v>47802</v>
      </c>
      <c r="H292">
        <v>71.6413884059709</v>
      </c>
      <c r="I292">
        <v>1005724</v>
      </c>
      <c r="J292">
        <v>9.47</v>
      </c>
      <c r="K292">
        <v>3.65</v>
      </c>
      <c r="L292">
        <v>-5.95</v>
      </c>
      <c r="M292">
        <v>-61.9791666666667</v>
      </c>
      <c r="N292">
        <v>248350</v>
      </c>
      <c r="O292">
        <v>208150</v>
      </c>
      <c r="P292">
        <v>50</v>
      </c>
      <c r="Q292">
        <v>3.65</v>
      </c>
      <c r="R292">
        <v>1700</v>
      </c>
      <c r="S292">
        <v>3.7</v>
      </c>
      <c r="T292">
        <v>17398.05</v>
      </c>
      <c r="U292" t="str">
        <v>CE</v>
      </c>
    </row>
    <row r="293" spans="1:21">
      <c r="A293">
        <v>685</v>
      </c>
      <c r="B293">
        <v>17650</v>
      </c>
      <c r="C293" s="1">
        <v>45036</v>
      </c>
      <c r="D293" t="str">
        <v>NIFTY</v>
      </c>
      <c r="E293" t="str">
        <v>OPTIDXNIFTY20-04-2023CE17650.00</v>
      </c>
      <c r="F293">
        <v>34</v>
      </c>
      <c r="G293">
        <v>34</v>
      </c>
      <c r="H293">
        <v>0</v>
      </c>
      <c r="I293">
        <v>51</v>
      </c>
      <c r="J293">
        <v>0</v>
      </c>
      <c r="K293">
        <v>71.5</v>
      </c>
      <c r="L293">
        <v>-117.55</v>
      </c>
      <c r="M293">
        <v>-62.1793176408358</v>
      </c>
      <c r="N293">
        <v>18800</v>
      </c>
      <c r="O293">
        <v>3650</v>
      </c>
      <c r="P293">
        <v>50</v>
      </c>
      <c r="Q293">
        <v>71.35</v>
      </c>
      <c r="R293">
        <v>100</v>
      </c>
      <c r="S293">
        <v>84.3</v>
      </c>
      <c r="T293">
        <v>17398.05</v>
      </c>
      <c r="U293" t="str">
        <v>CE</v>
      </c>
    </row>
    <row r="294" spans="1:21">
      <c r="A294">
        <v>686</v>
      </c>
      <c r="B294">
        <v>17700</v>
      </c>
      <c r="C294" s="1">
        <v>45036</v>
      </c>
      <c r="D294" t="str">
        <v>NIFTY</v>
      </c>
      <c r="E294" t="str">
        <v>OPTIDXNIFTY20-04-2023CE17700.00</v>
      </c>
      <c r="F294">
        <v>236</v>
      </c>
      <c r="G294">
        <v>236</v>
      </c>
      <c r="H294">
        <v>0</v>
      </c>
      <c r="I294">
        <v>666</v>
      </c>
      <c r="J294">
        <v>9.38</v>
      </c>
      <c r="K294">
        <v>58.45</v>
      </c>
      <c r="L294">
        <v>-116.75</v>
      </c>
      <c r="M294">
        <v>-66.6381278538813</v>
      </c>
      <c r="N294">
        <v>18050</v>
      </c>
      <c r="O294">
        <v>7650</v>
      </c>
      <c r="P294">
        <v>100</v>
      </c>
      <c r="Q294">
        <v>50.55</v>
      </c>
      <c r="R294">
        <v>800</v>
      </c>
      <c r="S294">
        <v>58.45</v>
      </c>
      <c r="T294">
        <v>17398.05</v>
      </c>
      <c r="U294" t="str">
        <v>CE</v>
      </c>
    </row>
    <row r="295" spans="1:21">
      <c r="A295">
        <v>688</v>
      </c>
      <c r="B295">
        <v>17700</v>
      </c>
      <c r="C295" s="1">
        <v>45050</v>
      </c>
      <c r="D295" t="str">
        <v>NIFTY</v>
      </c>
      <c r="E295" t="str">
        <v>OPTIDXNIFTY04-05-2023CE17700.00</v>
      </c>
      <c r="F295">
        <v>1</v>
      </c>
      <c r="G295">
        <v>1</v>
      </c>
      <c r="H295">
        <v>0</v>
      </c>
      <c r="I295">
        <v>2</v>
      </c>
      <c r="J295">
        <v>0</v>
      </c>
      <c r="K295">
        <v>119.55</v>
      </c>
      <c r="L295">
        <v>-122.65</v>
      </c>
      <c r="M295">
        <v>-50.6399669694467</v>
      </c>
      <c r="N295">
        <v>7750</v>
      </c>
      <c r="O295">
        <v>3350</v>
      </c>
      <c r="P295">
        <v>750</v>
      </c>
      <c r="Q295">
        <v>119.7</v>
      </c>
      <c r="R295">
        <v>50</v>
      </c>
      <c r="S295">
        <v>483.4</v>
      </c>
      <c r="T295">
        <v>17398.05</v>
      </c>
      <c r="U295" t="str">
        <v>CE</v>
      </c>
    </row>
    <row r="296" spans="1:21">
      <c r="A296">
        <v>690</v>
      </c>
      <c r="B296">
        <v>17700</v>
      </c>
      <c r="C296" s="1">
        <v>45071</v>
      </c>
      <c r="D296" t="str">
        <v>NIFTY</v>
      </c>
      <c r="E296" t="str">
        <v>OPTIDXNIFTY25-05-2023CE17700.00</v>
      </c>
      <c r="F296">
        <v>2225</v>
      </c>
      <c r="G296">
        <v>144</v>
      </c>
      <c r="H296">
        <v>6.91975012013455</v>
      </c>
      <c r="I296">
        <v>1031</v>
      </c>
      <c r="J296">
        <v>9.42</v>
      </c>
      <c r="K296">
        <v>221</v>
      </c>
      <c r="L296">
        <v>4.90000000000001</v>
      </c>
      <c r="M296">
        <v>2.2674687644609</v>
      </c>
      <c r="N296">
        <v>11400</v>
      </c>
      <c r="O296">
        <v>4250</v>
      </c>
      <c r="P296">
        <v>100</v>
      </c>
      <c r="Q296">
        <v>220.4</v>
      </c>
      <c r="R296">
        <v>50</v>
      </c>
      <c r="S296">
        <v>224.95</v>
      </c>
      <c r="T296">
        <v>17398.05</v>
      </c>
      <c r="U296" t="str">
        <v>CE</v>
      </c>
    </row>
    <row r="297" spans="1:21">
      <c r="A297">
        <v>691</v>
      </c>
      <c r="B297">
        <v>17700</v>
      </c>
      <c r="C297" s="1">
        <v>45106</v>
      </c>
      <c r="D297" t="str">
        <v>NIFTY</v>
      </c>
      <c r="E297" t="str">
        <v>OPTIDXNIFTY29-06-2023CE17700.00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2800</v>
      </c>
      <c r="O297">
        <v>0</v>
      </c>
      <c r="P297">
        <v>900</v>
      </c>
      <c r="Q297">
        <v>298.9</v>
      </c>
      <c r="R297">
        <v>0</v>
      </c>
      <c r="S297">
        <v>0</v>
      </c>
      <c r="T297">
        <v>17398.05</v>
      </c>
      <c r="U297" t="str">
        <v>CE</v>
      </c>
    </row>
    <row r="298" spans="1:21">
      <c r="A298">
        <v>694</v>
      </c>
      <c r="B298">
        <v>17700</v>
      </c>
      <c r="C298" s="1">
        <v>45029</v>
      </c>
      <c r="D298" t="str">
        <v>NIFTY</v>
      </c>
      <c r="E298" t="str">
        <v>OPTIDXNIFTY13-04-2023CE17700.00</v>
      </c>
      <c r="F298">
        <v>15398</v>
      </c>
      <c r="G298">
        <v>7317</v>
      </c>
      <c r="H298">
        <v>90.5457245390422</v>
      </c>
      <c r="I298">
        <v>63103</v>
      </c>
      <c r="J298">
        <v>9.44</v>
      </c>
      <c r="K298">
        <v>26.45</v>
      </c>
      <c r="L298">
        <v>-6.65</v>
      </c>
      <c r="M298">
        <v>-20.0906344410876</v>
      </c>
      <c r="N298">
        <v>158100</v>
      </c>
      <c r="O298">
        <v>43400</v>
      </c>
      <c r="P298">
        <v>50</v>
      </c>
      <c r="Q298">
        <v>25.1</v>
      </c>
      <c r="R298">
        <v>200</v>
      </c>
      <c r="S298">
        <v>26.45</v>
      </c>
      <c r="T298">
        <v>17398.05</v>
      </c>
      <c r="U298" t="str">
        <v>CE</v>
      </c>
    </row>
    <row r="299" spans="1:21">
      <c r="A299">
        <v>696</v>
      </c>
      <c r="B299">
        <v>17700</v>
      </c>
      <c r="C299" s="1">
        <v>45043</v>
      </c>
      <c r="D299" t="str">
        <v>NIFTY</v>
      </c>
      <c r="E299" t="str">
        <v>OPTIDXNIFTY27-04-2023CE17700.00</v>
      </c>
      <c r="F299">
        <v>18823</v>
      </c>
      <c r="G299">
        <v>1746</v>
      </c>
      <c r="H299">
        <v>10.2242782690168</v>
      </c>
      <c r="I299">
        <v>30414</v>
      </c>
      <c r="J299">
        <v>0</v>
      </c>
      <c r="K299">
        <v>91.6</v>
      </c>
      <c r="L299">
        <v>-4.80000000000001</v>
      </c>
      <c r="M299">
        <v>-4.97925311203321</v>
      </c>
      <c r="N299">
        <v>27550</v>
      </c>
      <c r="O299">
        <v>15250</v>
      </c>
      <c r="P299">
        <v>200</v>
      </c>
      <c r="Q299">
        <v>91</v>
      </c>
      <c r="R299">
        <v>350</v>
      </c>
      <c r="S299">
        <v>94</v>
      </c>
      <c r="T299">
        <v>17398.05</v>
      </c>
      <c r="U299" t="str">
        <v>CE</v>
      </c>
    </row>
    <row r="300" spans="1:21">
      <c r="A300">
        <v>698</v>
      </c>
      <c r="B300">
        <v>17700</v>
      </c>
      <c r="C300" s="1">
        <v>45022</v>
      </c>
      <c r="D300" t="str">
        <v>NIFTY</v>
      </c>
      <c r="E300" t="str">
        <v>OPTIDXNIFTY06-04-2023CE17700.00</v>
      </c>
      <c r="F300">
        <v>187326</v>
      </c>
      <c r="G300">
        <v>58763</v>
      </c>
      <c r="H300">
        <v>45.707551939516</v>
      </c>
      <c r="I300">
        <v>1338022</v>
      </c>
      <c r="J300">
        <v>0</v>
      </c>
      <c r="K300">
        <v>2.2</v>
      </c>
      <c r="L300">
        <v>-4.25</v>
      </c>
      <c r="M300">
        <v>-65.8914728682171</v>
      </c>
      <c r="N300">
        <v>460700</v>
      </c>
      <c r="O300">
        <v>384200</v>
      </c>
      <c r="P300">
        <v>100</v>
      </c>
      <c r="Q300">
        <v>2.25</v>
      </c>
      <c r="R300">
        <v>200</v>
      </c>
      <c r="S300">
        <v>2.4</v>
      </c>
      <c r="T300">
        <v>17398.05</v>
      </c>
      <c r="U300" t="str">
        <v>CE</v>
      </c>
    </row>
    <row r="301" spans="1:21">
      <c r="A301">
        <v>699</v>
      </c>
      <c r="B301">
        <v>17750</v>
      </c>
      <c r="C301" s="1">
        <v>45036</v>
      </c>
      <c r="D301" t="str">
        <v>NIFTY</v>
      </c>
      <c r="E301" t="str">
        <v>OPTIDXNIFTY20-04-2023CE17750.00</v>
      </c>
      <c r="F301">
        <v>105</v>
      </c>
      <c r="G301">
        <v>104</v>
      </c>
      <c r="H301">
        <v>10400</v>
      </c>
      <c r="I301">
        <v>289</v>
      </c>
      <c r="J301">
        <v>0</v>
      </c>
      <c r="K301">
        <v>46.05</v>
      </c>
      <c r="L301">
        <v>-109.2</v>
      </c>
      <c r="M301">
        <v>-70.3381642512077</v>
      </c>
      <c r="N301">
        <v>22300</v>
      </c>
      <c r="O301">
        <v>4750</v>
      </c>
      <c r="P301">
        <v>50</v>
      </c>
      <c r="Q301">
        <v>43.05</v>
      </c>
      <c r="R301">
        <v>850</v>
      </c>
      <c r="S301">
        <v>45.85</v>
      </c>
      <c r="T301">
        <v>17398.05</v>
      </c>
      <c r="U301" t="str">
        <v>CE</v>
      </c>
    </row>
    <row r="302" spans="1:21">
      <c r="A302">
        <v>701</v>
      </c>
      <c r="B302">
        <v>17750</v>
      </c>
      <c r="C302" s="1">
        <v>45043</v>
      </c>
      <c r="D302" t="str">
        <v>NIFTY</v>
      </c>
      <c r="E302" t="str">
        <v>OPTIDXNIFTY27-04-2023CE17750.00</v>
      </c>
      <c r="F302">
        <v>3073</v>
      </c>
      <c r="G302">
        <v>227</v>
      </c>
      <c r="H302">
        <v>7.97610681658468</v>
      </c>
      <c r="I302">
        <v>8866</v>
      </c>
      <c r="J302">
        <v>9.48</v>
      </c>
      <c r="K302">
        <v>77.55</v>
      </c>
      <c r="L302">
        <v>-3.7</v>
      </c>
      <c r="M302">
        <v>-4.55384615384616</v>
      </c>
      <c r="N302">
        <v>3600</v>
      </c>
      <c r="O302">
        <v>5050</v>
      </c>
      <c r="P302">
        <v>50</v>
      </c>
      <c r="Q302">
        <v>75.65</v>
      </c>
      <c r="R302">
        <v>150</v>
      </c>
      <c r="S302">
        <v>77.95</v>
      </c>
      <c r="T302">
        <v>17398.05</v>
      </c>
      <c r="U302" t="str">
        <v>CE</v>
      </c>
    </row>
    <row r="303" spans="1:21">
      <c r="A303">
        <v>703</v>
      </c>
      <c r="B303">
        <v>17750</v>
      </c>
      <c r="C303" s="1">
        <v>45050</v>
      </c>
      <c r="D303" t="str">
        <v>NIFTY</v>
      </c>
      <c r="E303" t="str">
        <v>OPTIDXNIFTY04-05-2023CE17750.00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1550</v>
      </c>
      <c r="O303">
        <v>450</v>
      </c>
      <c r="P303">
        <v>50</v>
      </c>
      <c r="Q303">
        <v>45.55</v>
      </c>
      <c r="R303">
        <v>50</v>
      </c>
      <c r="S303">
        <v>244.8</v>
      </c>
      <c r="T303">
        <v>17398.05</v>
      </c>
      <c r="U303" t="str">
        <v>CE</v>
      </c>
    </row>
    <row r="304" spans="1:21">
      <c r="A304">
        <v>704</v>
      </c>
      <c r="B304">
        <v>17750</v>
      </c>
      <c r="C304" s="1">
        <v>45022</v>
      </c>
      <c r="D304" t="str">
        <v>NIFTY</v>
      </c>
      <c r="E304" t="str">
        <v>OPTIDXNIFTY06-04-2023CE17750.00</v>
      </c>
      <c r="F304">
        <v>40836</v>
      </c>
      <c r="G304">
        <v>9883</v>
      </c>
      <c r="H304">
        <v>31.9290537266178</v>
      </c>
      <c r="I304">
        <v>596267</v>
      </c>
      <c r="J304">
        <v>10.61</v>
      </c>
      <c r="K304">
        <v>1.5</v>
      </c>
      <c r="L304">
        <v>-2.2</v>
      </c>
      <c r="M304">
        <v>-59.4594594594595</v>
      </c>
      <c r="N304">
        <v>280800</v>
      </c>
      <c r="O304">
        <v>141300</v>
      </c>
      <c r="P304">
        <v>850</v>
      </c>
      <c r="Q304">
        <v>1.5</v>
      </c>
      <c r="R304">
        <v>50</v>
      </c>
      <c r="S304">
        <v>1.55</v>
      </c>
      <c r="T304">
        <v>17398.05</v>
      </c>
      <c r="U304" t="str">
        <v>CE</v>
      </c>
    </row>
    <row r="305" spans="1:21">
      <c r="A305">
        <v>707</v>
      </c>
      <c r="B305">
        <v>17750</v>
      </c>
      <c r="C305" s="1">
        <v>45029</v>
      </c>
      <c r="D305" t="str">
        <v>NIFTY</v>
      </c>
      <c r="E305" t="str">
        <v>OPTIDXNIFTY13-04-2023CE17750.00</v>
      </c>
      <c r="F305">
        <v>11284</v>
      </c>
      <c r="G305">
        <v>7068</v>
      </c>
      <c r="H305">
        <v>167.647058823529</v>
      </c>
      <c r="I305">
        <v>33109</v>
      </c>
      <c r="J305">
        <v>9.58</v>
      </c>
      <c r="K305">
        <v>20.1</v>
      </c>
      <c r="L305">
        <v>-5.5</v>
      </c>
      <c r="M305">
        <v>-21.484375</v>
      </c>
      <c r="N305">
        <v>156400</v>
      </c>
      <c r="O305">
        <v>14350</v>
      </c>
      <c r="P305">
        <v>50</v>
      </c>
      <c r="Q305">
        <v>18.8</v>
      </c>
      <c r="R305">
        <v>1350</v>
      </c>
      <c r="S305">
        <v>20.1</v>
      </c>
      <c r="T305">
        <v>17398.05</v>
      </c>
      <c r="U305" t="str">
        <v>CE</v>
      </c>
    </row>
    <row r="306" spans="1:21">
      <c r="A306">
        <v>710</v>
      </c>
      <c r="B306">
        <v>17750</v>
      </c>
      <c r="C306" s="1">
        <v>45071</v>
      </c>
      <c r="D306" t="str">
        <v>NIFTY</v>
      </c>
      <c r="E306" t="str">
        <v>OPTIDXNIFTY25-05-2023CE17750.00</v>
      </c>
      <c r="F306">
        <v>604</v>
      </c>
      <c r="G306">
        <v>426</v>
      </c>
      <c r="H306">
        <v>239.325842696629</v>
      </c>
      <c r="I306">
        <v>799</v>
      </c>
      <c r="J306">
        <v>9.33</v>
      </c>
      <c r="K306">
        <v>195.7</v>
      </c>
      <c r="L306">
        <v>0.299999999999983</v>
      </c>
      <c r="M306">
        <v>0.153531218014321</v>
      </c>
      <c r="N306">
        <v>2250</v>
      </c>
      <c r="O306">
        <v>3050</v>
      </c>
      <c r="P306">
        <v>50</v>
      </c>
      <c r="Q306">
        <v>185.95</v>
      </c>
      <c r="R306">
        <v>450</v>
      </c>
      <c r="S306">
        <v>214.55</v>
      </c>
      <c r="T306">
        <v>17398.05</v>
      </c>
      <c r="U306" t="str">
        <v>CE</v>
      </c>
    </row>
    <row r="307" spans="1:21">
      <c r="A307">
        <v>712</v>
      </c>
      <c r="B307">
        <v>17800</v>
      </c>
      <c r="C307" s="1">
        <v>45029</v>
      </c>
      <c r="D307" t="str">
        <v>NIFTY</v>
      </c>
      <c r="E307" t="str">
        <v>OPTIDXNIFTY13-04-2023CE17800.00</v>
      </c>
      <c r="F307">
        <v>10160</v>
      </c>
      <c r="G307">
        <v>4755</v>
      </c>
      <c r="H307">
        <v>87.9740980573543</v>
      </c>
      <c r="I307">
        <v>50130</v>
      </c>
      <c r="J307">
        <v>9.67</v>
      </c>
      <c r="K307">
        <v>14</v>
      </c>
      <c r="L307">
        <v>-5.05</v>
      </c>
      <c r="M307">
        <v>-26.509186351706</v>
      </c>
      <c r="N307">
        <v>180750</v>
      </c>
      <c r="O307">
        <v>20350</v>
      </c>
      <c r="P307">
        <v>2900</v>
      </c>
      <c r="Q307">
        <v>14</v>
      </c>
      <c r="R307">
        <v>750</v>
      </c>
      <c r="S307">
        <v>14.35</v>
      </c>
      <c r="T307">
        <v>17398.05</v>
      </c>
      <c r="U307" t="str">
        <v>CE</v>
      </c>
    </row>
    <row r="308" spans="1:21">
      <c r="A308">
        <v>714</v>
      </c>
      <c r="B308">
        <v>17800</v>
      </c>
      <c r="C308" s="1">
        <v>45036</v>
      </c>
      <c r="D308" t="str">
        <v>NIFTY</v>
      </c>
      <c r="E308" t="str">
        <v>OPTIDXNIFTY20-04-2023CE17800.00</v>
      </c>
      <c r="F308">
        <v>2218</v>
      </c>
      <c r="G308">
        <v>1216</v>
      </c>
      <c r="H308">
        <v>121.357285429142</v>
      </c>
      <c r="I308">
        <v>4464</v>
      </c>
      <c r="J308">
        <v>9.31</v>
      </c>
      <c r="K308">
        <v>35</v>
      </c>
      <c r="L308">
        <v>-6.2</v>
      </c>
      <c r="M308">
        <v>-15.0485436893204</v>
      </c>
      <c r="N308">
        <v>30050</v>
      </c>
      <c r="O308">
        <v>11850</v>
      </c>
      <c r="P308">
        <v>50</v>
      </c>
      <c r="Q308">
        <v>34.25</v>
      </c>
      <c r="R308">
        <v>100</v>
      </c>
      <c r="S308">
        <v>35</v>
      </c>
      <c r="T308">
        <v>17398.05</v>
      </c>
      <c r="U308" t="str">
        <v>CE</v>
      </c>
    </row>
    <row r="309" spans="1:21">
      <c r="A309">
        <v>715</v>
      </c>
      <c r="B309">
        <v>17800</v>
      </c>
      <c r="C309" s="1">
        <v>45043</v>
      </c>
      <c r="D309" t="str">
        <v>NIFTY</v>
      </c>
      <c r="E309" t="str">
        <v>OPTIDXNIFTY27-04-2023CE17800.00</v>
      </c>
      <c r="F309">
        <v>27983</v>
      </c>
      <c r="G309">
        <v>2303</v>
      </c>
      <c r="H309">
        <v>8.96806853582554</v>
      </c>
      <c r="I309">
        <v>36591</v>
      </c>
      <c r="J309">
        <v>0</v>
      </c>
      <c r="K309">
        <v>64</v>
      </c>
      <c r="L309">
        <v>-3.59999999999999</v>
      </c>
      <c r="M309">
        <v>-5.32544378698224</v>
      </c>
      <c r="N309">
        <v>31350</v>
      </c>
      <c r="O309">
        <v>31850</v>
      </c>
      <c r="P309">
        <v>450</v>
      </c>
      <c r="Q309">
        <v>62.25</v>
      </c>
      <c r="R309">
        <v>400</v>
      </c>
      <c r="S309">
        <v>63.9</v>
      </c>
      <c r="T309">
        <v>17398.05</v>
      </c>
      <c r="U309" t="str">
        <v>CE</v>
      </c>
    </row>
    <row r="310" spans="1:21">
      <c r="A310">
        <v>718</v>
      </c>
      <c r="B310">
        <v>17800</v>
      </c>
      <c r="C310" s="1">
        <v>45050</v>
      </c>
      <c r="D310" t="str">
        <v>NIFTY</v>
      </c>
      <c r="E310" t="str">
        <v>OPTIDXNIFTY04-05-2023CE17800.00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9750</v>
      </c>
      <c r="O310">
        <v>400</v>
      </c>
      <c r="P310">
        <v>900</v>
      </c>
      <c r="Q310">
        <v>75.35</v>
      </c>
      <c r="R310">
        <v>200</v>
      </c>
      <c r="S310">
        <v>120.1</v>
      </c>
      <c r="T310">
        <v>17398.05</v>
      </c>
      <c r="U310" t="str">
        <v>CE</v>
      </c>
    </row>
    <row r="311" spans="1:21">
      <c r="A311">
        <v>719</v>
      </c>
      <c r="B311">
        <v>17800</v>
      </c>
      <c r="C311" s="1">
        <v>45071</v>
      </c>
      <c r="D311" t="str">
        <v>NIFTY</v>
      </c>
      <c r="E311" t="str">
        <v>OPTIDXNIFTY25-05-2023CE17800.00</v>
      </c>
      <c r="F311">
        <v>5247</v>
      </c>
      <c r="G311">
        <v>-323</v>
      </c>
      <c r="H311">
        <v>-5.79892280071813</v>
      </c>
      <c r="I311">
        <v>3369</v>
      </c>
      <c r="J311">
        <v>9.31</v>
      </c>
      <c r="K311">
        <v>179.6</v>
      </c>
      <c r="L311">
        <v>6.09999999999999</v>
      </c>
      <c r="M311">
        <v>3.51585014409222</v>
      </c>
      <c r="N311">
        <v>8950</v>
      </c>
      <c r="O311">
        <v>11200</v>
      </c>
      <c r="P311">
        <v>50</v>
      </c>
      <c r="Q311">
        <v>176.05</v>
      </c>
      <c r="R311">
        <v>50</v>
      </c>
      <c r="S311">
        <v>179.95</v>
      </c>
      <c r="T311">
        <v>17398.05</v>
      </c>
      <c r="U311" t="str">
        <v>CE</v>
      </c>
    </row>
    <row r="312" spans="1:21">
      <c r="A312">
        <v>722</v>
      </c>
      <c r="B312">
        <v>17800</v>
      </c>
      <c r="C312" s="1">
        <v>45106</v>
      </c>
      <c r="D312" t="str">
        <v>NIFTY</v>
      </c>
      <c r="E312" t="str">
        <v>OPTIDXNIFTY29-06-2023CE17800.00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1150</v>
      </c>
      <c r="O312">
        <v>0</v>
      </c>
      <c r="P312">
        <v>100</v>
      </c>
      <c r="Q312">
        <v>264.95</v>
      </c>
      <c r="R312">
        <v>0</v>
      </c>
      <c r="S312">
        <v>0</v>
      </c>
      <c r="T312">
        <v>17398.05</v>
      </c>
      <c r="U312" t="str">
        <v>CE</v>
      </c>
    </row>
    <row r="313" spans="1:21">
      <c r="A313">
        <v>724</v>
      </c>
      <c r="B313">
        <v>17800</v>
      </c>
      <c r="C313" s="1">
        <v>45022</v>
      </c>
      <c r="D313" t="str">
        <v>NIFTY</v>
      </c>
      <c r="E313" t="str">
        <v>OPTIDXNIFTY06-04-2023CE17800.00</v>
      </c>
      <c r="F313">
        <v>110803</v>
      </c>
      <c r="G313">
        <v>27023</v>
      </c>
      <c r="H313">
        <v>32.2547147290523</v>
      </c>
      <c r="I313">
        <v>973473</v>
      </c>
      <c r="J313">
        <v>0</v>
      </c>
      <c r="K313">
        <v>1.05</v>
      </c>
      <c r="L313">
        <v>-1.7</v>
      </c>
      <c r="M313">
        <v>-61.8181818181818</v>
      </c>
      <c r="N313">
        <v>1360250</v>
      </c>
      <c r="O313">
        <v>645150</v>
      </c>
      <c r="P313">
        <v>144000</v>
      </c>
      <c r="Q313">
        <v>1.05</v>
      </c>
      <c r="R313">
        <v>100600</v>
      </c>
      <c r="S313">
        <v>1.1</v>
      </c>
      <c r="T313">
        <v>17398.05</v>
      </c>
      <c r="U313" t="str">
        <v>CE</v>
      </c>
    </row>
    <row r="314" spans="1:21">
      <c r="A314">
        <v>725</v>
      </c>
      <c r="B314">
        <v>17850</v>
      </c>
      <c r="C314" s="1">
        <v>45029</v>
      </c>
      <c r="D314" t="str">
        <v>NIFTY</v>
      </c>
      <c r="E314" t="str">
        <v>OPTIDXNIFTY13-04-2023CE17850.00</v>
      </c>
      <c r="F314">
        <v>3282</v>
      </c>
      <c r="G314">
        <v>2503</v>
      </c>
      <c r="H314">
        <v>321.309370988447</v>
      </c>
      <c r="I314">
        <v>13700</v>
      </c>
      <c r="J314">
        <v>9.76</v>
      </c>
      <c r="K314">
        <v>10</v>
      </c>
      <c r="L314">
        <v>-4.25</v>
      </c>
      <c r="M314">
        <v>-29.8245614035088</v>
      </c>
      <c r="N314">
        <v>153300</v>
      </c>
      <c r="O314">
        <v>6250</v>
      </c>
      <c r="P314">
        <v>50</v>
      </c>
      <c r="Q314">
        <v>9.9</v>
      </c>
      <c r="R314">
        <v>400</v>
      </c>
      <c r="S314">
        <v>10.4</v>
      </c>
      <c r="T314">
        <v>17398.05</v>
      </c>
      <c r="U314" t="str">
        <v>CE</v>
      </c>
    </row>
    <row r="315" spans="1:21">
      <c r="A315">
        <v>728</v>
      </c>
      <c r="B315">
        <v>17850</v>
      </c>
      <c r="C315" s="1">
        <v>45036</v>
      </c>
      <c r="D315" t="str">
        <v>NIFTY</v>
      </c>
      <c r="E315" t="str">
        <v>OPTIDXNIFTY20-04-2023CE17850.00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18550</v>
      </c>
      <c r="O315">
        <v>2850</v>
      </c>
      <c r="P315">
        <v>50</v>
      </c>
      <c r="Q315">
        <v>23.25</v>
      </c>
      <c r="R315">
        <v>600</v>
      </c>
      <c r="S315">
        <v>61.85</v>
      </c>
      <c r="T315">
        <v>17398.05</v>
      </c>
      <c r="U315" t="str">
        <v>CE</v>
      </c>
    </row>
    <row r="316" spans="1:21">
      <c r="A316">
        <v>730</v>
      </c>
      <c r="B316">
        <v>17850</v>
      </c>
      <c r="C316" s="1">
        <v>45043</v>
      </c>
      <c r="D316" t="str">
        <v>NIFTY</v>
      </c>
      <c r="E316" t="str">
        <v>OPTIDXNIFTY27-04-2023CE17850.00</v>
      </c>
      <c r="F316">
        <v>2189</v>
      </c>
      <c r="G316">
        <v>582</v>
      </c>
      <c r="H316">
        <v>36.2165525824518</v>
      </c>
      <c r="I316">
        <v>5604</v>
      </c>
      <c r="J316">
        <v>9.38</v>
      </c>
      <c r="K316">
        <v>51.3</v>
      </c>
      <c r="L316">
        <v>-6.15000000000001</v>
      </c>
      <c r="M316">
        <v>-10.7049608355091</v>
      </c>
      <c r="N316">
        <v>6550</v>
      </c>
      <c r="O316">
        <v>3700</v>
      </c>
      <c r="P316">
        <v>50</v>
      </c>
      <c r="Q316">
        <v>45.15</v>
      </c>
      <c r="R316">
        <v>1300</v>
      </c>
      <c r="S316">
        <v>51.3</v>
      </c>
      <c r="T316">
        <v>17398.05</v>
      </c>
      <c r="U316" t="str">
        <v>CE</v>
      </c>
    </row>
    <row r="317" spans="1:21">
      <c r="A317">
        <v>731</v>
      </c>
      <c r="B317">
        <v>17850</v>
      </c>
      <c r="C317" s="1">
        <v>45050</v>
      </c>
      <c r="D317" t="str">
        <v>NIFTY</v>
      </c>
      <c r="E317" t="str">
        <v>OPTIDXNIFTY04-05-2023CE17850.00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1750</v>
      </c>
      <c r="O317">
        <v>500</v>
      </c>
      <c r="P317">
        <v>50</v>
      </c>
      <c r="Q317">
        <v>39</v>
      </c>
      <c r="R317">
        <v>200</v>
      </c>
      <c r="S317">
        <v>135.85</v>
      </c>
      <c r="T317">
        <v>17398.05</v>
      </c>
      <c r="U317" t="str">
        <v>CE</v>
      </c>
    </row>
    <row r="318" spans="1:21">
      <c r="A318">
        <v>733</v>
      </c>
      <c r="B318">
        <v>17850</v>
      </c>
      <c r="C318" s="1">
        <v>45071</v>
      </c>
      <c r="D318" t="str">
        <v>NIFTY</v>
      </c>
      <c r="E318" t="str">
        <v>OPTIDXNIFTY25-05-2023CE17850.00</v>
      </c>
      <c r="F318">
        <v>55</v>
      </c>
      <c r="G318">
        <v>55</v>
      </c>
      <c r="H318">
        <v>0</v>
      </c>
      <c r="I318">
        <v>63</v>
      </c>
      <c r="J318">
        <v>9.15</v>
      </c>
      <c r="K318">
        <v>155.25</v>
      </c>
      <c r="L318">
        <v>-501.1</v>
      </c>
      <c r="M318">
        <v>-76.3464614915822</v>
      </c>
      <c r="N318">
        <v>3600</v>
      </c>
      <c r="O318">
        <v>2800</v>
      </c>
      <c r="P318">
        <v>50</v>
      </c>
      <c r="Q318">
        <v>143.25</v>
      </c>
      <c r="R318">
        <v>50</v>
      </c>
      <c r="S318">
        <v>171.8</v>
      </c>
      <c r="T318">
        <v>17398.05</v>
      </c>
      <c r="U318" t="str">
        <v>CE</v>
      </c>
    </row>
    <row r="319" spans="1:21">
      <c r="A319">
        <v>735</v>
      </c>
      <c r="B319">
        <v>17850</v>
      </c>
      <c r="C319" s="1">
        <v>45022</v>
      </c>
      <c r="D319" t="str">
        <v>NIFTY</v>
      </c>
      <c r="E319" t="str">
        <v>OPTIDXNIFTY06-04-2023CE17850.00</v>
      </c>
      <c r="F319">
        <v>49314</v>
      </c>
      <c r="G319">
        <v>6954</v>
      </c>
      <c r="H319">
        <v>16.4164305949008</v>
      </c>
      <c r="I319">
        <v>295014</v>
      </c>
      <c r="J319">
        <v>12.53</v>
      </c>
      <c r="K319">
        <v>0.95</v>
      </c>
      <c r="L319">
        <v>-1.1</v>
      </c>
      <c r="M319">
        <v>-53.6585365853659</v>
      </c>
      <c r="N319">
        <v>332200</v>
      </c>
      <c r="O319">
        <v>101500</v>
      </c>
      <c r="P319">
        <v>6850</v>
      </c>
      <c r="Q319">
        <v>0.95</v>
      </c>
      <c r="R319">
        <v>50</v>
      </c>
      <c r="S319">
        <v>1.15</v>
      </c>
      <c r="T319">
        <v>17398.05</v>
      </c>
      <c r="U319" t="str">
        <v>CE</v>
      </c>
    </row>
    <row r="320" spans="1:21">
      <c r="A320">
        <v>738</v>
      </c>
      <c r="B320">
        <v>17900</v>
      </c>
      <c r="C320" s="1">
        <v>45022</v>
      </c>
      <c r="D320" t="str">
        <v>NIFTY</v>
      </c>
      <c r="E320" t="str">
        <v>OPTIDXNIFTY06-04-2023CE17900.00</v>
      </c>
      <c r="F320">
        <v>72723</v>
      </c>
      <c r="G320">
        <v>15704</v>
      </c>
      <c r="H320">
        <v>27.54169662744</v>
      </c>
      <c r="I320">
        <v>341157</v>
      </c>
      <c r="J320">
        <v>0</v>
      </c>
      <c r="K320">
        <v>0.85</v>
      </c>
      <c r="L320">
        <v>-0.75</v>
      </c>
      <c r="M320">
        <v>-46.875</v>
      </c>
      <c r="N320">
        <v>1373200</v>
      </c>
      <c r="O320">
        <v>327500</v>
      </c>
      <c r="P320">
        <v>152700</v>
      </c>
      <c r="Q320">
        <v>0.85</v>
      </c>
      <c r="R320">
        <v>149600</v>
      </c>
      <c r="S320">
        <v>0.9</v>
      </c>
      <c r="T320">
        <v>17398.05</v>
      </c>
      <c r="U320" t="str">
        <v>CE</v>
      </c>
    </row>
    <row r="321" spans="1:21">
      <c r="A321">
        <v>740</v>
      </c>
      <c r="B321">
        <v>17900</v>
      </c>
      <c r="C321" s="1">
        <v>45036</v>
      </c>
      <c r="D321" t="str">
        <v>NIFTY</v>
      </c>
      <c r="E321" t="str">
        <v>OPTIDXNIFTY20-04-2023CE17900.00</v>
      </c>
      <c r="F321">
        <v>297</v>
      </c>
      <c r="G321">
        <v>297</v>
      </c>
      <c r="H321">
        <v>0</v>
      </c>
      <c r="I321">
        <v>541</v>
      </c>
      <c r="J321">
        <v>9.41</v>
      </c>
      <c r="K321">
        <v>20.45</v>
      </c>
      <c r="L321">
        <v>-107.4</v>
      </c>
      <c r="M321">
        <v>-84.0046929996089</v>
      </c>
      <c r="N321">
        <v>16300</v>
      </c>
      <c r="O321">
        <v>1850</v>
      </c>
      <c r="P321">
        <v>500</v>
      </c>
      <c r="Q321">
        <v>20.45</v>
      </c>
      <c r="R321">
        <v>50</v>
      </c>
      <c r="S321">
        <v>22.8</v>
      </c>
      <c r="T321">
        <v>17398.05</v>
      </c>
      <c r="U321" t="str">
        <v>CE</v>
      </c>
    </row>
    <row r="322" spans="1:21">
      <c r="A322">
        <v>742</v>
      </c>
      <c r="B322">
        <v>17900</v>
      </c>
      <c r="C322" s="1">
        <v>45043</v>
      </c>
      <c r="D322" t="str">
        <v>NIFTY</v>
      </c>
      <c r="E322" t="str">
        <v>OPTIDXNIFTY27-04-2023CE17900.00</v>
      </c>
      <c r="F322">
        <v>15232</v>
      </c>
      <c r="G322">
        <v>1948</v>
      </c>
      <c r="H322">
        <v>14.6642577536886</v>
      </c>
      <c r="I322">
        <v>20509</v>
      </c>
      <c r="J322">
        <v>0</v>
      </c>
      <c r="K322">
        <v>41.6</v>
      </c>
      <c r="L322">
        <v>-5.9</v>
      </c>
      <c r="M322">
        <v>-12.4210526315789</v>
      </c>
      <c r="N322">
        <v>36900</v>
      </c>
      <c r="O322">
        <v>11050</v>
      </c>
      <c r="P322">
        <v>300</v>
      </c>
      <c r="Q322">
        <v>41.6</v>
      </c>
      <c r="R322">
        <v>50</v>
      </c>
      <c r="S322">
        <v>42.45</v>
      </c>
      <c r="T322">
        <v>17398.05</v>
      </c>
      <c r="U322" t="str">
        <v>CE</v>
      </c>
    </row>
    <row r="323" spans="1:21">
      <c r="A323">
        <v>743</v>
      </c>
      <c r="B323">
        <v>17900</v>
      </c>
      <c r="C323" s="1">
        <v>45050</v>
      </c>
      <c r="D323" t="str">
        <v>NIFTY</v>
      </c>
      <c r="E323" t="str">
        <v>OPTIDXNIFTY04-05-2023CE17900.00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10450</v>
      </c>
      <c r="O323">
        <v>200</v>
      </c>
      <c r="P323">
        <v>50</v>
      </c>
      <c r="Q323">
        <v>51.65</v>
      </c>
      <c r="R323">
        <v>100</v>
      </c>
      <c r="S323">
        <v>104</v>
      </c>
      <c r="T323">
        <v>17398.05</v>
      </c>
      <c r="U323" t="str">
        <v>CE</v>
      </c>
    </row>
    <row r="324" spans="1:21">
      <c r="A324">
        <v>745</v>
      </c>
      <c r="B324">
        <v>17900</v>
      </c>
      <c r="C324" s="1">
        <v>45071</v>
      </c>
      <c r="D324" t="str">
        <v>NIFTY</v>
      </c>
      <c r="E324" t="str">
        <v>OPTIDXNIFTY25-05-2023CE17900.00</v>
      </c>
      <c r="F324">
        <v>2297</v>
      </c>
      <c r="G324">
        <v>-49</v>
      </c>
      <c r="H324">
        <v>-2.08866155157715</v>
      </c>
      <c r="I324">
        <v>1237</v>
      </c>
      <c r="J324">
        <v>0</v>
      </c>
      <c r="K324">
        <v>142.4</v>
      </c>
      <c r="L324">
        <v>3.30000000000001</v>
      </c>
      <c r="M324">
        <v>2.37239396117902</v>
      </c>
      <c r="N324">
        <v>3250</v>
      </c>
      <c r="O324">
        <v>600</v>
      </c>
      <c r="P324">
        <v>350</v>
      </c>
      <c r="Q324">
        <v>143</v>
      </c>
      <c r="R324">
        <v>50</v>
      </c>
      <c r="S324">
        <v>148.8</v>
      </c>
      <c r="T324">
        <v>17398.05</v>
      </c>
      <c r="U324" t="str">
        <v>CE</v>
      </c>
    </row>
    <row r="325" spans="1:21">
      <c r="A325">
        <v>746</v>
      </c>
      <c r="B325">
        <v>17900</v>
      </c>
      <c r="C325" s="1">
        <v>45106</v>
      </c>
      <c r="D325" t="str">
        <v>NIFTY</v>
      </c>
      <c r="E325" t="str">
        <v>OPTIDXNIFTY29-06-2023CE17900.00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1500</v>
      </c>
      <c r="O325">
        <v>0</v>
      </c>
      <c r="P325">
        <v>1500</v>
      </c>
      <c r="Q325">
        <v>229.65</v>
      </c>
      <c r="R325">
        <v>0</v>
      </c>
      <c r="S325">
        <v>0</v>
      </c>
      <c r="T325">
        <v>17398.05</v>
      </c>
      <c r="U325" t="str">
        <v>CE</v>
      </c>
    </row>
    <row r="326" spans="1:21">
      <c r="A326">
        <v>748</v>
      </c>
      <c r="B326">
        <v>17900</v>
      </c>
      <c r="C326" s="1">
        <v>45029</v>
      </c>
      <c r="D326" t="str">
        <v>NIFTY</v>
      </c>
      <c r="E326" t="str">
        <v>OPTIDXNIFTY13-04-2023CE17900.00</v>
      </c>
      <c r="F326">
        <v>8029</v>
      </c>
      <c r="G326">
        <v>2445</v>
      </c>
      <c r="H326">
        <v>43.7858166189112</v>
      </c>
      <c r="I326">
        <v>27194</v>
      </c>
      <c r="J326">
        <v>0</v>
      </c>
      <c r="K326">
        <v>8.25</v>
      </c>
      <c r="L326">
        <v>-3.15</v>
      </c>
      <c r="M326">
        <v>-27.6315789473684</v>
      </c>
      <c r="N326">
        <v>128400</v>
      </c>
      <c r="O326">
        <v>40000</v>
      </c>
      <c r="P326">
        <v>50</v>
      </c>
      <c r="Q326">
        <v>7.5</v>
      </c>
      <c r="R326">
        <v>50</v>
      </c>
      <c r="S326">
        <v>8.25</v>
      </c>
      <c r="T326">
        <v>17398.05</v>
      </c>
      <c r="U326" t="str">
        <v>CE</v>
      </c>
    </row>
    <row r="327" spans="1:21">
      <c r="A327">
        <v>751</v>
      </c>
      <c r="B327">
        <v>17950</v>
      </c>
      <c r="C327" s="1">
        <v>45029</v>
      </c>
      <c r="D327" t="str">
        <v>NIFTY</v>
      </c>
      <c r="E327" t="str">
        <v>OPTIDXNIFTY13-04-2023CE17950.00</v>
      </c>
      <c r="F327">
        <v>1494</v>
      </c>
      <c r="G327">
        <v>587</v>
      </c>
      <c r="H327">
        <v>64.7188533627343</v>
      </c>
      <c r="I327">
        <v>7658</v>
      </c>
      <c r="J327">
        <v>10.26</v>
      </c>
      <c r="K327">
        <v>6.05</v>
      </c>
      <c r="L327">
        <v>-2.9</v>
      </c>
      <c r="M327">
        <v>-32.4022346368715</v>
      </c>
      <c r="N327">
        <v>137000</v>
      </c>
      <c r="O327">
        <v>6800</v>
      </c>
      <c r="P327">
        <v>800</v>
      </c>
      <c r="Q327">
        <v>5.55</v>
      </c>
      <c r="R327">
        <v>50</v>
      </c>
      <c r="S327">
        <v>6.05</v>
      </c>
      <c r="T327">
        <v>17398.05</v>
      </c>
      <c r="U327" t="str">
        <v>CE</v>
      </c>
    </row>
    <row r="328" spans="1:21">
      <c r="A328">
        <v>752</v>
      </c>
      <c r="B328">
        <v>17950</v>
      </c>
      <c r="C328" s="1">
        <v>45036</v>
      </c>
      <c r="D328" t="str">
        <v>NIFTY</v>
      </c>
      <c r="E328" t="str">
        <v>OPTIDXNIFTY20-04-2023CE17950.00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15700</v>
      </c>
      <c r="O328">
        <v>3050</v>
      </c>
      <c r="P328">
        <v>50</v>
      </c>
      <c r="Q328">
        <v>12.75</v>
      </c>
      <c r="R328">
        <v>2550</v>
      </c>
      <c r="S328">
        <v>63.15</v>
      </c>
      <c r="T328">
        <v>17398.05</v>
      </c>
      <c r="U328" t="str">
        <v>CE</v>
      </c>
    </row>
    <row r="329" spans="1:21">
      <c r="A329">
        <v>754</v>
      </c>
      <c r="B329">
        <v>17950</v>
      </c>
      <c r="C329" s="1">
        <v>45050</v>
      </c>
      <c r="D329" t="str">
        <v>NIFTY</v>
      </c>
      <c r="E329" t="str">
        <v>OPTIDXNIFTY04-05-2023CE17950.00</v>
      </c>
      <c r="F329">
        <v>11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8900</v>
      </c>
      <c r="O329">
        <v>600</v>
      </c>
      <c r="P329">
        <v>50</v>
      </c>
      <c r="Q329">
        <v>28.15</v>
      </c>
      <c r="R329">
        <v>200</v>
      </c>
      <c r="S329">
        <v>117.2</v>
      </c>
      <c r="T329">
        <v>17398.05</v>
      </c>
      <c r="U329" t="str">
        <v>CE</v>
      </c>
    </row>
    <row r="330" spans="1:21">
      <c r="A330">
        <v>755</v>
      </c>
      <c r="B330">
        <v>17950</v>
      </c>
      <c r="C330" s="1">
        <v>45071</v>
      </c>
      <c r="D330" t="str">
        <v>NIFTY</v>
      </c>
      <c r="E330" t="str">
        <v>OPTIDXNIFTY25-05-2023CE17950.00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1800</v>
      </c>
      <c r="O330">
        <v>0</v>
      </c>
      <c r="P330">
        <v>900</v>
      </c>
      <c r="Q330">
        <v>120.15</v>
      </c>
      <c r="R330">
        <v>0</v>
      </c>
      <c r="S330">
        <v>0</v>
      </c>
      <c r="T330">
        <v>17398.05</v>
      </c>
      <c r="U330" t="str">
        <v>CE</v>
      </c>
    </row>
    <row r="331" spans="1:21">
      <c r="A331">
        <v>758</v>
      </c>
      <c r="B331">
        <v>17950</v>
      </c>
      <c r="C331" s="1">
        <v>45106</v>
      </c>
      <c r="D331" t="str">
        <v>NIFTY</v>
      </c>
      <c r="E331" t="str">
        <v>OPTIDXNIFTY29-06-2023CE17950.00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17398.05</v>
      </c>
      <c r="U331" t="str">
        <v>CE</v>
      </c>
    </row>
    <row r="332" spans="1:21">
      <c r="A332">
        <v>760</v>
      </c>
      <c r="B332">
        <v>17950</v>
      </c>
      <c r="C332" s="1">
        <v>45022</v>
      </c>
      <c r="D332" t="str">
        <v>NIFTY</v>
      </c>
      <c r="E332" t="str">
        <v>OPTIDXNIFTY06-04-2023CE17950.00</v>
      </c>
      <c r="F332">
        <v>8770</v>
      </c>
      <c r="G332">
        <v>-8115</v>
      </c>
      <c r="H332">
        <v>-48.0604086467279</v>
      </c>
      <c r="I332">
        <v>157238</v>
      </c>
      <c r="J332">
        <v>0</v>
      </c>
      <c r="K332">
        <v>0.8</v>
      </c>
      <c r="L332">
        <v>-0.6</v>
      </c>
      <c r="M332">
        <v>-42.8571428571428</v>
      </c>
      <c r="N332">
        <v>275200</v>
      </c>
      <c r="O332">
        <v>63950</v>
      </c>
      <c r="P332">
        <v>8350</v>
      </c>
      <c r="Q332">
        <v>0.8</v>
      </c>
      <c r="R332">
        <v>1550</v>
      </c>
      <c r="S332">
        <v>0.85</v>
      </c>
      <c r="T332">
        <v>17398.05</v>
      </c>
      <c r="U332" t="str">
        <v>CE</v>
      </c>
    </row>
    <row r="333" spans="1:21">
      <c r="A333">
        <v>761</v>
      </c>
      <c r="B333">
        <v>17950</v>
      </c>
      <c r="C333" s="1">
        <v>45043</v>
      </c>
      <c r="D333" t="str">
        <v>NIFTY</v>
      </c>
      <c r="E333" t="str">
        <v>OPTIDXNIFTY27-04-2023CE17950.00</v>
      </c>
      <c r="F333">
        <v>2313</v>
      </c>
      <c r="G333">
        <v>-217</v>
      </c>
      <c r="H333">
        <v>-8.57707509881423</v>
      </c>
      <c r="I333">
        <v>5302</v>
      </c>
      <c r="J333">
        <v>0</v>
      </c>
      <c r="K333">
        <v>34.95</v>
      </c>
      <c r="L333">
        <v>-5.5</v>
      </c>
      <c r="M333">
        <v>-13.5970333745365</v>
      </c>
      <c r="N333">
        <v>22000</v>
      </c>
      <c r="O333">
        <v>2800</v>
      </c>
      <c r="P333">
        <v>50</v>
      </c>
      <c r="Q333">
        <v>32.05</v>
      </c>
      <c r="R333">
        <v>1250</v>
      </c>
      <c r="S333">
        <v>35.45</v>
      </c>
      <c r="T333">
        <v>17398.05</v>
      </c>
      <c r="U333" t="str">
        <v>CE</v>
      </c>
    </row>
    <row r="334" spans="1:21">
      <c r="A334">
        <v>764</v>
      </c>
      <c r="B334">
        <v>18000</v>
      </c>
      <c r="C334" s="1">
        <v>45652</v>
      </c>
      <c r="D334" t="str">
        <v>NIFTY</v>
      </c>
      <c r="E334" t="str">
        <v>OPTIDXNIFTY26-12-2024CE18000.00</v>
      </c>
      <c r="F334">
        <v>346</v>
      </c>
      <c r="G334">
        <v>7</v>
      </c>
      <c r="H334">
        <v>2.06489675516224</v>
      </c>
      <c r="I334">
        <v>28</v>
      </c>
      <c r="J334">
        <v>0</v>
      </c>
      <c r="K334">
        <v>1554.1</v>
      </c>
      <c r="L334">
        <v>9.09999999999991</v>
      </c>
      <c r="M334">
        <v>0.588996763754039</v>
      </c>
      <c r="N334">
        <v>150</v>
      </c>
      <c r="O334">
        <v>3200</v>
      </c>
      <c r="P334">
        <v>50</v>
      </c>
      <c r="Q334">
        <v>1560</v>
      </c>
      <c r="R334">
        <v>100</v>
      </c>
      <c r="S334">
        <v>1575</v>
      </c>
      <c r="T334">
        <v>17398.05</v>
      </c>
      <c r="U334" t="str">
        <v>CE</v>
      </c>
    </row>
    <row r="335" spans="1:21">
      <c r="A335">
        <v>766</v>
      </c>
      <c r="B335">
        <v>18000</v>
      </c>
      <c r="C335" s="1">
        <v>45036</v>
      </c>
      <c r="D335" t="str">
        <v>NIFTY</v>
      </c>
      <c r="E335" t="str">
        <v>OPTIDXNIFTY20-04-2023CE18000.00</v>
      </c>
      <c r="F335">
        <v>5163</v>
      </c>
      <c r="G335">
        <v>3325</v>
      </c>
      <c r="H335">
        <v>180.903155603917</v>
      </c>
      <c r="I335">
        <v>10483</v>
      </c>
      <c r="J335">
        <v>9.47</v>
      </c>
      <c r="K335">
        <v>12.75</v>
      </c>
      <c r="L335">
        <v>-4.4</v>
      </c>
      <c r="M335">
        <v>-25.6559766763848</v>
      </c>
      <c r="N335">
        <v>34900</v>
      </c>
      <c r="O335">
        <v>39250</v>
      </c>
      <c r="P335">
        <v>50</v>
      </c>
      <c r="Q335">
        <v>11.65</v>
      </c>
      <c r="R335">
        <v>50</v>
      </c>
      <c r="S335">
        <v>12.75</v>
      </c>
      <c r="T335">
        <v>17398.05</v>
      </c>
      <c r="U335" t="str">
        <v>CE</v>
      </c>
    </row>
    <row r="336" spans="1:21">
      <c r="A336">
        <v>768</v>
      </c>
      <c r="B336">
        <v>18000</v>
      </c>
      <c r="C336" s="1">
        <v>45050</v>
      </c>
      <c r="D336" t="str">
        <v>NIFTY</v>
      </c>
      <c r="E336" t="str">
        <v>OPTIDXNIFTY04-05-2023CE18000.00</v>
      </c>
      <c r="F336">
        <v>233</v>
      </c>
      <c r="G336">
        <v>204</v>
      </c>
      <c r="H336">
        <v>703.448275862069</v>
      </c>
      <c r="I336">
        <v>610</v>
      </c>
      <c r="J336">
        <v>9.8</v>
      </c>
      <c r="K336">
        <v>50</v>
      </c>
      <c r="L336">
        <v>-3.1</v>
      </c>
      <c r="M336">
        <v>-5.83804143126177</v>
      </c>
      <c r="N336">
        <v>19200</v>
      </c>
      <c r="O336">
        <v>6700</v>
      </c>
      <c r="P336">
        <v>400</v>
      </c>
      <c r="Q336">
        <v>49.45</v>
      </c>
      <c r="R336">
        <v>100</v>
      </c>
      <c r="S336">
        <v>51.75</v>
      </c>
      <c r="T336">
        <v>17398.05</v>
      </c>
      <c r="U336" t="str">
        <v>CE</v>
      </c>
    </row>
    <row r="337" spans="1:21">
      <c r="A337">
        <v>770</v>
      </c>
      <c r="B337">
        <v>18000</v>
      </c>
      <c r="C337" s="1">
        <v>45071</v>
      </c>
      <c r="D337" t="str">
        <v>NIFTY</v>
      </c>
      <c r="E337" t="str">
        <v>OPTIDXNIFTY25-05-2023CE18000.00</v>
      </c>
      <c r="F337">
        <v>17265</v>
      </c>
      <c r="G337">
        <v>2004</v>
      </c>
      <c r="H337">
        <v>13.1315116964812</v>
      </c>
      <c r="I337">
        <v>11987</v>
      </c>
      <c r="J337">
        <v>0</v>
      </c>
      <c r="K337">
        <v>114</v>
      </c>
      <c r="L337">
        <v>0.549999999999997</v>
      </c>
      <c r="M337">
        <v>0.484795063904801</v>
      </c>
      <c r="N337">
        <v>20100</v>
      </c>
      <c r="O337">
        <v>27350</v>
      </c>
      <c r="P337">
        <v>900</v>
      </c>
      <c r="Q337">
        <v>113.05</v>
      </c>
      <c r="R337">
        <v>250</v>
      </c>
      <c r="S337">
        <v>115</v>
      </c>
      <c r="T337">
        <v>17398.05</v>
      </c>
      <c r="U337" t="str">
        <v>CE</v>
      </c>
    </row>
    <row r="338" spans="1:21">
      <c r="A338">
        <v>771</v>
      </c>
      <c r="B338">
        <v>18000</v>
      </c>
      <c r="C338" s="1">
        <v>45106</v>
      </c>
      <c r="D338" t="str">
        <v>NIFTY</v>
      </c>
      <c r="E338" t="str">
        <v>OPTIDXNIFTY29-06-2023CE18000.00</v>
      </c>
      <c r="F338">
        <v>19219</v>
      </c>
      <c r="G338">
        <v>92</v>
      </c>
      <c r="H338">
        <v>0.480995451456057</v>
      </c>
      <c r="I338">
        <v>6390</v>
      </c>
      <c r="J338">
        <v>0</v>
      </c>
      <c r="K338">
        <v>219</v>
      </c>
      <c r="L338">
        <v>11.05</v>
      </c>
      <c r="M338">
        <v>5.3137773503246</v>
      </c>
      <c r="N338">
        <v>29150</v>
      </c>
      <c r="O338">
        <v>13250</v>
      </c>
      <c r="P338">
        <v>100</v>
      </c>
      <c r="Q338">
        <v>216.25</v>
      </c>
      <c r="R338">
        <v>150</v>
      </c>
      <c r="S338">
        <v>219.2</v>
      </c>
      <c r="T338">
        <v>17398.05</v>
      </c>
      <c r="U338" t="str">
        <v>CE</v>
      </c>
    </row>
    <row r="339" spans="1:21">
      <c r="A339">
        <v>774</v>
      </c>
      <c r="B339">
        <v>18000</v>
      </c>
      <c r="C339" s="1">
        <v>45029</v>
      </c>
      <c r="D339" t="str">
        <v>NIFTY</v>
      </c>
      <c r="E339" t="str">
        <v>OPTIDXNIFTY13-04-2023CE18000.00</v>
      </c>
      <c r="F339">
        <v>12243</v>
      </c>
      <c r="G339">
        <v>3475</v>
      </c>
      <c r="H339">
        <v>39.6327554744526</v>
      </c>
      <c r="I339">
        <v>38127</v>
      </c>
      <c r="J339">
        <v>0</v>
      </c>
      <c r="K339">
        <v>4.6</v>
      </c>
      <c r="L339">
        <v>-2.7</v>
      </c>
      <c r="M339">
        <v>-36.986301369863</v>
      </c>
      <c r="N339">
        <v>154450</v>
      </c>
      <c r="O339">
        <v>86200</v>
      </c>
      <c r="P339">
        <v>1250</v>
      </c>
      <c r="Q339">
        <v>4.6</v>
      </c>
      <c r="R339">
        <v>50</v>
      </c>
      <c r="S339">
        <v>5.1</v>
      </c>
      <c r="T339">
        <v>17398.05</v>
      </c>
      <c r="U339" t="str">
        <v>CE</v>
      </c>
    </row>
    <row r="340" spans="1:21">
      <c r="A340">
        <v>775</v>
      </c>
      <c r="B340">
        <v>18000</v>
      </c>
      <c r="C340" s="1">
        <v>45288</v>
      </c>
      <c r="D340" t="str">
        <v>NIFTY</v>
      </c>
      <c r="E340" t="str">
        <v>OPTIDXNIFTY28-12-2023CE18000.00</v>
      </c>
      <c r="F340">
        <v>7435.5</v>
      </c>
      <c r="G340">
        <v>376</v>
      </c>
      <c r="H340">
        <v>5.32615624336001</v>
      </c>
      <c r="I340">
        <v>1582</v>
      </c>
      <c r="J340">
        <v>0</v>
      </c>
      <c r="K340">
        <v>674</v>
      </c>
      <c r="L340">
        <v>2.20000000000005</v>
      </c>
      <c r="M340">
        <v>0.327478416195303</v>
      </c>
      <c r="N340">
        <v>16300</v>
      </c>
      <c r="O340">
        <v>3050</v>
      </c>
      <c r="P340">
        <v>50</v>
      </c>
      <c r="Q340">
        <v>670</v>
      </c>
      <c r="R340">
        <v>300</v>
      </c>
      <c r="S340">
        <v>674.35</v>
      </c>
      <c r="T340">
        <v>17398.05</v>
      </c>
      <c r="U340" t="str">
        <v>CE</v>
      </c>
    </row>
    <row r="341" spans="1:21">
      <c r="A341">
        <v>779</v>
      </c>
      <c r="B341">
        <v>18000</v>
      </c>
      <c r="C341" s="1">
        <v>45470</v>
      </c>
      <c r="D341" t="str">
        <v>NIFTY</v>
      </c>
      <c r="E341" t="str">
        <v>OPTIDXNIFTY27-06-2024CE18000.00</v>
      </c>
      <c r="F341">
        <v>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150</v>
      </c>
      <c r="O341">
        <v>100</v>
      </c>
      <c r="P341">
        <v>50</v>
      </c>
      <c r="Q341">
        <v>1026</v>
      </c>
      <c r="R341">
        <v>50</v>
      </c>
      <c r="S341">
        <v>1374.45</v>
      </c>
      <c r="T341">
        <v>17398.05</v>
      </c>
      <c r="U341" t="str">
        <v>CE</v>
      </c>
    </row>
    <row r="342" spans="1:21">
      <c r="A342">
        <v>781</v>
      </c>
      <c r="B342">
        <v>18000</v>
      </c>
      <c r="C342" s="1">
        <v>45043</v>
      </c>
      <c r="D342" t="str">
        <v>NIFTY</v>
      </c>
      <c r="E342" t="str">
        <v>OPTIDXNIFTY27-04-2023CE18000.00</v>
      </c>
      <c r="F342">
        <v>67488</v>
      </c>
      <c r="G342">
        <v>1198</v>
      </c>
      <c r="H342">
        <v>1.80721074068487</v>
      </c>
      <c r="I342">
        <v>72700</v>
      </c>
      <c r="J342">
        <v>0</v>
      </c>
      <c r="K342">
        <v>29.5</v>
      </c>
      <c r="L342">
        <v>-5.7</v>
      </c>
      <c r="M342">
        <v>-16.1931818181818</v>
      </c>
      <c r="N342">
        <v>98100</v>
      </c>
      <c r="O342">
        <v>131450</v>
      </c>
      <c r="P342">
        <v>650</v>
      </c>
      <c r="Q342">
        <v>29.05</v>
      </c>
      <c r="R342">
        <v>150</v>
      </c>
      <c r="S342">
        <v>29.6</v>
      </c>
      <c r="T342">
        <v>17398.05</v>
      </c>
      <c r="U342" t="str">
        <v>CE</v>
      </c>
    </row>
    <row r="343" spans="1:21">
      <c r="A343">
        <v>782</v>
      </c>
      <c r="B343">
        <v>18000</v>
      </c>
      <c r="C343" s="1">
        <v>45834</v>
      </c>
      <c r="D343" t="str">
        <v>NIFTY</v>
      </c>
      <c r="E343" t="str">
        <v>OPTIDXNIFTY26-06-2025CE18000.00</v>
      </c>
      <c r="F343">
        <v>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50</v>
      </c>
      <c r="O343">
        <v>0</v>
      </c>
      <c r="P343">
        <v>50</v>
      </c>
      <c r="Q343">
        <v>1501</v>
      </c>
      <c r="R343">
        <v>0</v>
      </c>
      <c r="S343">
        <v>0</v>
      </c>
      <c r="T343">
        <v>17398.05</v>
      </c>
      <c r="U343" t="str">
        <v>CE</v>
      </c>
    </row>
    <row r="344" spans="1:21">
      <c r="A344">
        <v>785</v>
      </c>
      <c r="B344">
        <v>18000</v>
      </c>
      <c r="C344" s="1">
        <v>46015</v>
      </c>
      <c r="D344" t="str">
        <v>NIFTY</v>
      </c>
      <c r="E344" t="str">
        <v>OPTIDXNIFTY24-12-2025CE18000.00</v>
      </c>
      <c r="F344">
        <v>118</v>
      </c>
      <c r="G344">
        <v>0</v>
      </c>
      <c r="H344">
        <v>0</v>
      </c>
      <c r="I344">
        <v>5</v>
      </c>
      <c r="J344">
        <v>0</v>
      </c>
      <c r="K344">
        <v>2820</v>
      </c>
      <c r="L344">
        <v>-10</v>
      </c>
      <c r="M344">
        <v>-0.353356890459364</v>
      </c>
      <c r="N344">
        <v>100</v>
      </c>
      <c r="O344">
        <v>100</v>
      </c>
      <c r="P344">
        <v>50</v>
      </c>
      <c r="Q344">
        <v>2600</v>
      </c>
      <c r="R344">
        <v>50</v>
      </c>
      <c r="S344">
        <v>2950</v>
      </c>
      <c r="T344">
        <v>17398.05</v>
      </c>
      <c r="U344" t="str">
        <v>CE</v>
      </c>
    </row>
    <row r="345" spans="1:21">
      <c r="A345">
        <v>787</v>
      </c>
      <c r="B345">
        <v>18000</v>
      </c>
      <c r="C345" s="1">
        <v>46198</v>
      </c>
      <c r="D345" t="str">
        <v>NIFTY</v>
      </c>
      <c r="E345" t="str">
        <v>OPTIDXNIFTY25-06-2026CE18000.00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50</v>
      </c>
      <c r="O345">
        <v>0</v>
      </c>
      <c r="P345">
        <v>50</v>
      </c>
      <c r="Q345">
        <v>2325</v>
      </c>
      <c r="R345">
        <v>0</v>
      </c>
      <c r="S345">
        <v>0</v>
      </c>
      <c r="T345">
        <v>17398.05</v>
      </c>
      <c r="U345" t="str">
        <v>CE</v>
      </c>
    </row>
    <row r="346" spans="1:21">
      <c r="A346">
        <v>791</v>
      </c>
      <c r="B346">
        <v>18000</v>
      </c>
      <c r="C346" s="1">
        <v>45022</v>
      </c>
      <c r="D346" t="str">
        <v>NIFTY</v>
      </c>
      <c r="E346" t="str">
        <v>OPTIDXNIFTY06-04-2023CE18000.00</v>
      </c>
      <c r="F346">
        <v>95536</v>
      </c>
      <c r="G346">
        <v>11368</v>
      </c>
      <c r="H346">
        <v>13.5063206919494</v>
      </c>
      <c r="I346">
        <v>401384</v>
      </c>
      <c r="J346">
        <v>0</v>
      </c>
      <c r="K346">
        <v>0.8</v>
      </c>
      <c r="L346">
        <v>-0.55</v>
      </c>
      <c r="M346">
        <v>-40.7407407407407</v>
      </c>
      <c r="N346">
        <v>1904900</v>
      </c>
      <c r="O346">
        <v>735050</v>
      </c>
      <c r="P346">
        <v>230700</v>
      </c>
      <c r="Q346">
        <v>0.75</v>
      </c>
      <c r="R346">
        <v>371550</v>
      </c>
      <c r="S346">
        <v>0.8</v>
      </c>
      <c r="T346">
        <v>17398.05</v>
      </c>
      <c r="U346" t="str">
        <v>CE</v>
      </c>
    </row>
    <row r="347" spans="1:21">
      <c r="A347">
        <v>794</v>
      </c>
      <c r="B347">
        <v>18000</v>
      </c>
      <c r="C347" s="1">
        <v>45197</v>
      </c>
      <c r="D347" t="str">
        <v>NIFTY</v>
      </c>
      <c r="E347" t="str">
        <v>OPTIDXNIFTY28-09-2023CE18000.00</v>
      </c>
      <c r="F347">
        <v>2613</v>
      </c>
      <c r="G347">
        <v>64</v>
      </c>
      <c r="H347">
        <v>2.51078854452727</v>
      </c>
      <c r="I347">
        <v>495</v>
      </c>
      <c r="J347">
        <v>6.22</v>
      </c>
      <c r="K347">
        <v>445</v>
      </c>
      <c r="L347">
        <v>6.19999999999999</v>
      </c>
      <c r="M347">
        <v>1.41294439380127</v>
      </c>
      <c r="N347">
        <v>16650</v>
      </c>
      <c r="O347">
        <v>1900</v>
      </c>
      <c r="P347">
        <v>50</v>
      </c>
      <c r="Q347">
        <v>436.85</v>
      </c>
      <c r="R347">
        <v>50</v>
      </c>
      <c r="S347">
        <v>444.9</v>
      </c>
      <c r="T347">
        <v>17398.05</v>
      </c>
      <c r="U347" t="str">
        <v>CE</v>
      </c>
    </row>
    <row r="348" spans="1:21">
      <c r="A348">
        <v>795</v>
      </c>
      <c r="B348">
        <v>18050</v>
      </c>
      <c r="C348" s="1">
        <v>45029</v>
      </c>
      <c r="D348" t="str">
        <v>NIFTY</v>
      </c>
      <c r="E348" t="str">
        <v>OPTIDXNIFTY13-04-2023CE18050.00</v>
      </c>
      <c r="F348">
        <v>912</v>
      </c>
      <c r="G348">
        <v>460</v>
      </c>
      <c r="H348">
        <v>101.769911504425</v>
      </c>
      <c r="I348">
        <v>3312</v>
      </c>
      <c r="J348">
        <v>10.89</v>
      </c>
      <c r="K348">
        <v>3.8</v>
      </c>
      <c r="L348">
        <v>-2.15</v>
      </c>
      <c r="M348">
        <v>-36.1344537815126</v>
      </c>
      <c r="N348">
        <v>132550</v>
      </c>
      <c r="O348">
        <v>37350</v>
      </c>
      <c r="P348">
        <v>50</v>
      </c>
      <c r="Q348">
        <v>3.5</v>
      </c>
      <c r="R348">
        <v>700</v>
      </c>
      <c r="S348">
        <v>3.85</v>
      </c>
      <c r="T348">
        <v>17398.05</v>
      </c>
      <c r="U348" t="str">
        <v>CE</v>
      </c>
    </row>
    <row r="349" spans="1:21">
      <c r="A349">
        <v>797</v>
      </c>
      <c r="B349">
        <v>18050</v>
      </c>
      <c r="C349" s="1">
        <v>45036</v>
      </c>
      <c r="D349" t="str">
        <v>NIFTY</v>
      </c>
      <c r="E349" t="str">
        <v>OPTIDXNIFTY20-04-2023CE18050.00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6250</v>
      </c>
      <c r="O349">
        <v>4600</v>
      </c>
      <c r="P349">
        <v>50</v>
      </c>
      <c r="Q349">
        <v>7.6</v>
      </c>
      <c r="R349">
        <v>600</v>
      </c>
      <c r="S349">
        <v>50.35</v>
      </c>
      <c r="T349">
        <v>17398.05</v>
      </c>
      <c r="U349" t="str">
        <v>CE</v>
      </c>
    </row>
    <row r="350" spans="1:21">
      <c r="A350">
        <v>800</v>
      </c>
      <c r="B350">
        <v>18050</v>
      </c>
      <c r="C350" s="1">
        <v>45043</v>
      </c>
      <c r="D350" t="str">
        <v>NIFTY</v>
      </c>
      <c r="E350" t="str">
        <v>OPTIDXNIFTY27-04-2023CE18050.00</v>
      </c>
      <c r="F350">
        <v>2293</v>
      </c>
      <c r="G350">
        <v>-77</v>
      </c>
      <c r="H350">
        <v>-3.24894514767932</v>
      </c>
      <c r="I350">
        <v>3693</v>
      </c>
      <c r="J350">
        <v>0</v>
      </c>
      <c r="K350">
        <v>23.2</v>
      </c>
      <c r="L350">
        <v>-5.45</v>
      </c>
      <c r="M350">
        <v>-19.022687609075</v>
      </c>
      <c r="N350">
        <v>31350</v>
      </c>
      <c r="O350">
        <v>1200</v>
      </c>
      <c r="P350">
        <v>50</v>
      </c>
      <c r="Q350">
        <v>22.05</v>
      </c>
      <c r="R350">
        <v>50</v>
      </c>
      <c r="S350">
        <v>26.95</v>
      </c>
      <c r="T350">
        <v>17398.05</v>
      </c>
      <c r="U350" t="str">
        <v>CE</v>
      </c>
    </row>
    <row r="351" spans="1:21">
      <c r="A351">
        <v>801</v>
      </c>
      <c r="B351">
        <v>18050</v>
      </c>
      <c r="C351" s="1">
        <v>45050</v>
      </c>
      <c r="D351" t="str">
        <v>NIFTY</v>
      </c>
      <c r="E351" t="str">
        <v>OPTIDXNIFTY04-05-2023CE18050.00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3300</v>
      </c>
      <c r="O351">
        <v>400</v>
      </c>
      <c r="P351">
        <v>50</v>
      </c>
      <c r="Q351">
        <v>18.55</v>
      </c>
      <c r="R351">
        <v>400</v>
      </c>
      <c r="S351">
        <v>102.6</v>
      </c>
      <c r="T351">
        <v>17398.05</v>
      </c>
      <c r="U351" t="str">
        <v>CE</v>
      </c>
    </row>
    <row r="352" spans="1:21">
      <c r="A352">
        <v>802</v>
      </c>
      <c r="B352">
        <v>18050</v>
      </c>
      <c r="C352" s="1">
        <v>45071</v>
      </c>
      <c r="D352" t="str">
        <v>NIFTY</v>
      </c>
      <c r="E352" t="str">
        <v>OPTIDXNIFTY25-05-2023CE18050.00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1850</v>
      </c>
      <c r="O352">
        <v>1850</v>
      </c>
      <c r="P352">
        <v>900</v>
      </c>
      <c r="Q352">
        <v>72.9</v>
      </c>
      <c r="R352">
        <v>1850</v>
      </c>
      <c r="S352">
        <v>191.7</v>
      </c>
      <c r="T352">
        <v>17398.05</v>
      </c>
      <c r="U352" t="str">
        <v>CE</v>
      </c>
    </row>
    <row r="353" spans="1:21">
      <c r="A353">
        <v>805</v>
      </c>
      <c r="B353">
        <v>18050</v>
      </c>
      <c r="C353" s="1">
        <v>45022</v>
      </c>
      <c r="D353" t="str">
        <v>NIFTY</v>
      </c>
      <c r="E353" t="str">
        <v>OPTIDXNIFTY06-04-2023CE18050.00</v>
      </c>
      <c r="F353">
        <v>9877</v>
      </c>
      <c r="G353">
        <v>-1163</v>
      </c>
      <c r="H353">
        <v>-10.5344202898551</v>
      </c>
      <c r="I353">
        <v>69919</v>
      </c>
      <c r="J353">
        <v>0</v>
      </c>
      <c r="K353">
        <v>0.7</v>
      </c>
      <c r="L353">
        <v>-0.5</v>
      </c>
      <c r="M353">
        <v>-41.6666666666667</v>
      </c>
      <c r="N353">
        <v>345200</v>
      </c>
      <c r="O353">
        <v>90350</v>
      </c>
      <c r="P353">
        <v>7850</v>
      </c>
      <c r="Q353">
        <v>0.7</v>
      </c>
      <c r="R353">
        <v>2600</v>
      </c>
      <c r="S353">
        <v>0.75</v>
      </c>
      <c r="T353">
        <v>17398.05</v>
      </c>
      <c r="U353" t="str">
        <v>CE</v>
      </c>
    </row>
    <row r="354" spans="1:21">
      <c r="A354">
        <v>807</v>
      </c>
      <c r="B354">
        <v>18100</v>
      </c>
      <c r="C354" s="1">
        <v>45029</v>
      </c>
      <c r="D354" t="str">
        <v>NIFTY</v>
      </c>
      <c r="E354" t="str">
        <v>OPTIDXNIFTY13-04-2023CE18100.00</v>
      </c>
      <c r="F354">
        <v>3304</v>
      </c>
      <c r="G354">
        <v>1906</v>
      </c>
      <c r="H354">
        <v>136.337625178827</v>
      </c>
      <c r="I354">
        <v>11539</v>
      </c>
      <c r="J354">
        <v>0</v>
      </c>
      <c r="K354">
        <v>3.25</v>
      </c>
      <c r="L354">
        <v>-1.5</v>
      </c>
      <c r="M354">
        <v>-31.5789473684211</v>
      </c>
      <c r="N354">
        <v>136600</v>
      </c>
      <c r="O354">
        <v>51600</v>
      </c>
      <c r="P354">
        <v>50</v>
      </c>
      <c r="Q354">
        <v>2.95</v>
      </c>
      <c r="R354">
        <v>150</v>
      </c>
      <c r="S354">
        <v>4</v>
      </c>
      <c r="T354">
        <v>17398.05</v>
      </c>
      <c r="U354" t="str">
        <v>CE</v>
      </c>
    </row>
    <row r="355" spans="1:21">
      <c r="A355">
        <v>810</v>
      </c>
      <c r="B355">
        <v>18100</v>
      </c>
      <c r="C355" s="1">
        <v>45036</v>
      </c>
      <c r="D355" t="str">
        <v>NIFTY</v>
      </c>
      <c r="E355" t="str">
        <v>OPTIDXNIFTY20-04-2023CE18100.00</v>
      </c>
      <c r="F355">
        <v>677</v>
      </c>
      <c r="G355">
        <v>648</v>
      </c>
      <c r="H355">
        <v>2234.48275862069</v>
      </c>
      <c r="I355">
        <v>1102</v>
      </c>
      <c r="J355">
        <v>0</v>
      </c>
      <c r="K355">
        <v>7.85</v>
      </c>
      <c r="L355">
        <v>-3.25</v>
      </c>
      <c r="M355">
        <v>-29.2792792792793</v>
      </c>
      <c r="N355">
        <v>27100</v>
      </c>
      <c r="O355">
        <v>7550</v>
      </c>
      <c r="P355">
        <v>50</v>
      </c>
      <c r="Q355">
        <v>7.35</v>
      </c>
      <c r="R355">
        <v>50</v>
      </c>
      <c r="S355">
        <v>8.2</v>
      </c>
      <c r="T355">
        <v>17398.05</v>
      </c>
      <c r="U355" t="str">
        <v>CE</v>
      </c>
    </row>
    <row r="356" spans="1:21">
      <c r="A356">
        <v>811</v>
      </c>
      <c r="B356">
        <v>18100</v>
      </c>
      <c r="C356" s="1">
        <v>45043</v>
      </c>
      <c r="D356" t="str">
        <v>NIFTY</v>
      </c>
      <c r="E356" t="str">
        <v>OPTIDXNIFTY27-04-2023CE18100.00</v>
      </c>
      <c r="F356">
        <v>13396</v>
      </c>
      <c r="G356">
        <v>1332</v>
      </c>
      <c r="H356">
        <v>11.0411140583554</v>
      </c>
      <c r="I356">
        <v>18928</v>
      </c>
      <c r="J356">
        <v>9.67</v>
      </c>
      <c r="K356">
        <v>18.95</v>
      </c>
      <c r="L356">
        <v>-4.8</v>
      </c>
      <c r="M356">
        <v>-20.2105263157895</v>
      </c>
      <c r="N356">
        <v>30100</v>
      </c>
      <c r="O356">
        <v>26450</v>
      </c>
      <c r="P356">
        <v>50</v>
      </c>
      <c r="Q356">
        <v>18.15</v>
      </c>
      <c r="R356">
        <v>50</v>
      </c>
      <c r="S356">
        <v>19.45</v>
      </c>
      <c r="T356">
        <v>17398.05</v>
      </c>
      <c r="U356" t="str">
        <v>CE</v>
      </c>
    </row>
    <row r="357" spans="1:21">
      <c r="A357">
        <v>813</v>
      </c>
      <c r="B357">
        <v>18100</v>
      </c>
      <c r="C357" s="1">
        <v>45050</v>
      </c>
      <c r="D357" t="str">
        <v>NIFTY</v>
      </c>
      <c r="E357" t="str">
        <v>OPTIDXNIFTY04-05-2023CE18100.00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6300</v>
      </c>
      <c r="O357">
        <v>500</v>
      </c>
      <c r="P357">
        <v>50</v>
      </c>
      <c r="Q357">
        <v>16.9</v>
      </c>
      <c r="R357">
        <v>100</v>
      </c>
      <c r="S357">
        <v>93.5</v>
      </c>
      <c r="T357">
        <v>17398.05</v>
      </c>
      <c r="U357" t="str">
        <v>CE</v>
      </c>
    </row>
    <row r="358" spans="1:21">
      <c r="A358">
        <v>815</v>
      </c>
      <c r="B358">
        <v>18100</v>
      </c>
      <c r="C358" s="1">
        <v>45071</v>
      </c>
      <c r="D358" t="str">
        <v>NIFTY</v>
      </c>
      <c r="E358" t="str">
        <v>OPTIDXNIFTY25-05-2023CE18100.00</v>
      </c>
      <c r="F358">
        <v>3233</v>
      </c>
      <c r="G358">
        <v>405</v>
      </c>
      <c r="H358">
        <v>14.3210749646393</v>
      </c>
      <c r="I358">
        <v>2724</v>
      </c>
      <c r="J358">
        <v>0</v>
      </c>
      <c r="K358">
        <v>87</v>
      </c>
      <c r="L358">
        <v>0.799999999999997</v>
      </c>
      <c r="M358">
        <v>0.928074245939672</v>
      </c>
      <c r="N358">
        <v>14550</v>
      </c>
      <c r="O358">
        <v>2500</v>
      </c>
      <c r="P358">
        <v>100</v>
      </c>
      <c r="Q358">
        <v>87</v>
      </c>
      <c r="R358">
        <v>400</v>
      </c>
      <c r="S358">
        <v>88.1</v>
      </c>
      <c r="T358">
        <v>17398.05</v>
      </c>
      <c r="U358" t="str">
        <v>CE</v>
      </c>
    </row>
    <row r="359" spans="1:21">
      <c r="A359">
        <v>817</v>
      </c>
      <c r="B359">
        <v>18100</v>
      </c>
      <c r="C359" s="1">
        <v>45106</v>
      </c>
      <c r="D359" t="str">
        <v>NIFTY</v>
      </c>
      <c r="E359" t="str">
        <v>OPTIDXNIFTY29-06-2023CE18100.00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1600</v>
      </c>
      <c r="P359">
        <v>0</v>
      </c>
      <c r="Q359">
        <v>0</v>
      </c>
      <c r="R359">
        <v>100</v>
      </c>
      <c r="S359">
        <v>285</v>
      </c>
      <c r="T359">
        <v>17398.05</v>
      </c>
      <c r="U359" t="str">
        <v>CE</v>
      </c>
    </row>
    <row r="360" spans="1:21">
      <c r="A360">
        <v>819</v>
      </c>
      <c r="B360">
        <v>18100</v>
      </c>
      <c r="C360" s="1">
        <v>45022</v>
      </c>
      <c r="D360" t="str">
        <v>NIFTY</v>
      </c>
      <c r="E360" t="str">
        <v>OPTIDXNIFTY06-04-2023CE18100.00</v>
      </c>
      <c r="F360">
        <v>30416</v>
      </c>
      <c r="G360">
        <v>7543</v>
      </c>
      <c r="H360">
        <v>32.977746688235</v>
      </c>
      <c r="I360">
        <v>188450</v>
      </c>
      <c r="J360">
        <v>17.52</v>
      </c>
      <c r="K360">
        <v>0.7</v>
      </c>
      <c r="L360">
        <v>-0.4</v>
      </c>
      <c r="M360">
        <v>-36.3636363636364</v>
      </c>
      <c r="N360">
        <v>469300</v>
      </c>
      <c r="O360">
        <v>179750</v>
      </c>
      <c r="P360">
        <v>45200</v>
      </c>
      <c r="Q360">
        <v>0.65</v>
      </c>
      <c r="R360">
        <v>7450</v>
      </c>
      <c r="S360">
        <v>0.7</v>
      </c>
      <c r="T360">
        <v>17398.05</v>
      </c>
      <c r="U360" t="str">
        <v>CE</v>
      </c>
    </row>
    <row r="361" spans="1:21">
      <c r="A361">
        <v>820</v>
      </c>
      <c r="B361">
        <v>18150</v>
      </c>
      <c r="C361" s="1">
        <v>45029</v>
      </c>
      <c r="D361" t="str">
        <v>NIFTY</v>
      </c>
      <c r="E361" t="str">
        <v>OPTIDXNIFTY13-04-2023CE18150.00</v>
      </c>
      <c r="F361">
        <v>454</v>
      </c>
      <c r="G361">
        <v>127</v>
      </c>
      <c r="H361">
        <v>38.8379204892966</v>
      </c>
      <c r="I361">
        <v>1527</v>
      </c>
      <c r="J361">
        <v>0</v>
      </c>
      <c r="K361">
        <v>2.75</v>
      </c>
      <c r="L361">
        <v>-1.25</v>
      </c>
      <c r="M361">
        <v>-31.25</v>
      </c>
      <c r="N361">
        <v>31650</v>
      </c>
      <c r="O361">
        <v>41850</v>
      </c>
      <c r="P361">
        <v>150</v>
      </c>
      <c r="Q361">
        <v>2.6</v>
      </c>
      <c r="R361">
        <v>700</v>
      </c>
      <c r="S361">
        <v>2.9</v>
      </c>
      <c r="T361">
        <v>17398.05</v>
      </c>
      <c r="U361" t="str">
        <v>CE</v>
      </c>
    </row>
    <row r="362" spans="1:21">
      <c r="A362">
        <v>823</v>
      </c>
      <c r="B362">
        <v>18150</v>
      </c>
      <c r="C362" s="1">
        <v>45043</v>
      </c>
      <c r="D362" t="str">
        <v>NIFTY</v>
      </c>
      <c r="E362" t="str">
        <v>OPTIDXNIFTY27-04-2023CE18150.00</v>
      </c>
      <c r="F362">
        <v>1403</v>
      </c>
      <c r="G362">
        <v>504</v>
      </c>
      <c r="H362">
        <v>56.0622914349277</v>
      </c>
      <c r="I362">
        <v>3869</v>
      </c>
      <c r="J362">
        <v>0</v>
      </c>
      <c r="K362">
        <v>15.45</v>
      </c>
      <c r="L362">
        <v>-4.75</v>
      </c>
      <c r="M362">
        <v>-23.5148514851485</v>
      </c>
      <c r="N362">
        <v>27200</v>
      </c>
      <c r="O362">
        <v>2050</v>
      </c>
      <c r="P362">
        <v>50</v>
      </c>
      <c r="Q362">
        <v>12.15</v>
      </c>
      <c r="R362">
        <v>100</v>
      </c>
      <c r="S362">
        <v>17.2</v>
      </c>
      <c r="T362">
        <v>17398.05</v>
      </c>
      <c r="U362" t="str">
        <v>CE</v>
      </c>
    </row>
    <row r="363" spans="1:21">
      <c r="A363">
        <v>824</v>
      </c>
      <c r="B363">
        <v>18150</v>
      </c>
      <c r="C363" s="1">
        <v>45050</v>
      </c>
      <c r="D363" t="str">
        <v>NIFTY</v>
      </c>
      <c r="E363" t="str">
        <v>OPTIDXNIFTY04-05-2023CE18150.00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1600</v>
      </c>
      <c r="O363">
        <v>200</v>
      </c>
      <c r="P363">
        <v>50</v>
      </c>
      <c r="Q363">
        <v>14.05</v>
      </c>
      <c r="R363">
        <v>200</v>
      </c>
      <c r="S363">
        <v>88.15</v>
      </c>
      <c r="T363">
        <v>17398.05</v>
      </c>
      <c r="U363" t="str">
        <v>CE</v>
      </c>
    </row>
    <row r="364" spans="1:21">
      <c r="A364">
        <v>826</v>
      </c>
      <c r="B364">
        <v>18150</v>
      </c>
      <c r="C364" s="1">
        <v>45071</v>
      </c>
      <c r="D364" t="str">
        <v>NIFTY</v>
      </c>
      <c r="E364" t="str">
        <v>OPTIDXNIFTY25-05-2023CE18150.00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1450</v>
      </c>
      <c r="O364">
        <v>1750</v>
      </c>
      <c r="P364">
        <v>50</v>
      </c>
      <c r="Q364">
        <v>77</v>
      </c>
      <c r="R364">
        <v>1750</v>
      </c>
      <c r="S364">
        <v>161.5</v>
      </c>
      <c r="T364">
        <v>17398.05</v>
      </c>
      <c r="U364" t="str">
        <v>CE</v>
      </c>
    </row>
    <row r="365" spans="1:21">
      <c r="A365">
        <v>829</v>
      </c>
      <c r="B365">
        <v>18150</v>
      </c>
      <c r="C365" s="1">
        <v>45022</v>
      </c>
      <c r="D365" t="str">
        <v>NIFTY</v>
      </c>
      <c r="E365" t="str">
        <v>OPTIDXNIFTY06-04-2023CE18150.00</v>
      </c>
      <c r="F365">
        <v>4057</v>
      </c>
      <c r="G365">
        <v>-2032</v>
      </c>
      <c r="H365">
        <v>-33.3716538019379</v>
      </c>
      <c r="I365">
        <v>47942</v>
      </c>
      <c r="J365">
        <v>0</v>
      </c>
      <c r="K365">
        <v>0.65</v>
      </c>
      <c r="L365">
        <v>-0.45</v>
      </c>
      <c r="M365">
        <v>-40.9090909090909</v>
      </c>
      <c r="N365">
        <v>228600</v>
      </c>
      <c r="O365">
        <v>76950</v>
      </c>
      <c r="P365">
        <v>8400</v>
      </c>
      <c r="Q365">
        <v>0.65</v>
      </c>
      <c r="R365">
        <v>8950</v>
      </c>
      <c r="S365">
        <v>0.7</v>
      </c>
      <c r="T365">
        <v>17398.05</v>
      </c>
      <c r="U365" t="str">
        <v>CE</v>
      </c>
    </row>
    <row r="366" spans="1:21">
      <c r="A366">
        <v>830</v>
      </c>
      <c r="B366">
        <v>18150</v>
      </c>
      <c r="C366" s="1">
        <v>45036</v>
      </c>
      <c r="D366" t="str">
        <v>NIFTY</v>
      </c>
      <c r="E366" t="str">
        <v>OPTIDXNIFTY20-04-2023CE18150.00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6950</v>
      </c>
      <c r="O366">
        <v>4600</v>
      </c>
      <c r="P366">
        <v>400</v>
      </c>
      <c r="Q366">
        <v>5.5</v>
      </c>
      <c r="R366">
        <v>600</v>
      </c>
      <c r="S366">
        <v>40</v>
      </c>
      <c r="T366">
        <v>17398.05</v>
      </c>
      <c r="U366" t="str">
        <v>CE</v>
      </c>
    </row>
    <row r="367" spans="1:21">
      <c r="A367">
        <v>833</v>
      </c>
      <c r="B367">
        <v>18200</v>
      </c>
      <c r="C367" s="1">
        <v>45029</v>
      </c>
      <c r="D367" t="str">
        <v>NIFTY</v>
      </c>
      <c r="E367" t="str">
        <v>OPTIDXNIFTY13-04-2023CE18200.00</v>
      </c>
      <c r="F367">
        <v>2229</v>
      </c>
      <c r="G367">
        <v>784</v>
      </c>
      <c r="H367">
        <v>54.2560553633218</v>
      </c>
      <c r="I367">
        <v>5715</v>
      </c>
      <c r="J367">
        <v>12.05</v>
      </c>
      <c r="K367">
        <v>2.25</v>
      </c>
      <c r="L367">
        <v>-1.2</v>
      </c>
      <c r="M367">
        <v>-34.7826086956522</v>
      </c>
      <c r="N367">
        <v>31950</v>
      </c>
      <c r="O367">
        <v>40350</v>
      </c>
      <c r="P367">
        <v>850</v>
      </c>
      <c r="Q367">
        <v>2.25</v>
      </c>
      <c r="R367">
        <v>150</v>
      </c>
      <c r="S367">
        <v>2.45</v>
      </c>
      <c r="T367">
        <v>17398.05</v>
      </c>
      <c r="U367" t="str">
        <v>CE</v>
      </c>
    </row>
    <row r="368" spans="1:21">
      <c r="A368">
        <v>834</v>
      </c>
      <c r="B368">
        <v>18200</v>
      </c>
      <c r="C368" s="1">
        <v>45036</v>
      </c>
      <c r="D368" t="str">
        <v>NIFTY</v>
      </c>
      <c r="E368" t="str">
        <v>OPTIDXNIFTY20-04-2023CE18200.00</v>
      </c>
      <c r="F368">
        <v>1786</v>
      </c>
      <c r="G368">
        <v>1418</v>
      </c>
      <c r="H368">
        <v>385.326086956522</v>
      </c>
      <c r="I368">
        <v>2557</v>
      </c>
      <c r="J368">
        <v>0</v>
      </c>
      <c r="K368">
        <v>5.1</v>
      </c>
      <c r="L368">
        <v>-2.95</v>
      </c>
      <c r="M368">
        <v>-36.6459627329193</v>
      </c>
      <c r="N368">
        <v>38650</v>
      </c>
      <c r="O368">
        <v>5550</v>
      </c>
      <c r="P368">
        <v>100</v>
      </c>
      <c r="Q368">
        <v>4.9</v>
      </c>
      <c r="R368">
        <v>500</v>
      </c>
      <c r="S368">
        <v>5.95</v>
      </c>
      <c r="T368">
        <v>17398.05</v>
      </c>
      <c r="U368" t="str">
        <v>CE</v>
      </c>
    </row>
    <row r="369" spans="1:21">
      <c r="A369">
        <v>836</v>
      </c>
      <c r="B369">
        <v>18200</v>
      </c>
      <c r="C369" s="1">
        <v>45043</v>
      </c>
      <c r="D369" t="str">
        <v>NIFTY</v>
      </c>
      <c r="E369" t="str">
        <v>OPTIDXNIFTY27-04-2023CE18200.00</v>
      </c>
      <c r="F369">
        <v>20783</v>
      </c>
      <c r="G369">
        <v>1718</v>
      </c>
      <c r="H369">
        <v>9.01127720954629</v>
      </c>
      <c r="I369">
        <v>18857</v>
      </c>
      <c r="J369">
        <v>9.92</v>
      </c>
      <c r="K369">
        <v>13.05</v>
      </c>
      <c r="L369">
        <v>-4.15</v>
      </c>
      <c r="M369">
        <v>-24.1279069767442</v>
      </c>
      <c r="N369">
        <v>56900</v>
      </c>
      <c r="O369">
        <v>21850</v>
      </c>
      <c r="P369">
        <v>1100</v>
      </c>
      <c r="Q369">
        <v>12.7</v>
      </c>
      <c r="R369">
        <v>50</v>
      </c>
      <c r="S369">
        <v>13.05</v>
      </c>
      <c r="T369">
        <v>17398.05</v>
      </c>
      <c r="U369" t="str">
        <v>CE</v>
      </c>
    </row>
    <row r="370" spans="1:21">
      <c r="A370">
        <v>838</v>
      </c>
      <c r="B370">
        <v>18200</v>
      </c>
      <c r="C370" s="1">
        <v>45050</v>
      </c>
      <c r="D370" t="str">
        <v>NIFTY</v>
      </c>
      <c r="E370" t="str">
        <v>OPTIDXNIFTY04-05-2023CE18200.00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5300</v>
      </c>
      <c r="O370">
        <v>500</v>
      </c>
      <c r="P370">
        <v>50</v>
      </c>
      <c r="Q370">
        <v>11.6</v>
      </c>
      <c r="R370">
        <v>200</v>
      </c>
      <c r="S370">
        <v>79.25</v>
      </c>
      <c r="T370">
        <v>17398.05</v>
      </c>
      <c r="U370" t="str">
        <v>CE</v>
      </c>
    </row>
    <row r="371" spans="1:21">
      <c r="A371">
        <v>840</v>
      </c>
      <c r="B371">
        <v>18200</v>
      </c>
      <c r="C371" s="1">
        <v>45071</v>
      </c>
      <c r="D371" t="str">
        <v>NIFTY</v>
      </c>
      <c r="E371" t="str">
        <v>OPTIDXNIFTY25-05-2023CE18200.00</v>
      </c>
      <c r="F371">
        <v>5583</v>
      </c>
      <c r="G371">
        <v>1257</v>
      </c>
      <c r="H371">
        <v>29.0568654646325</v>
      </c>
      <c r="I371">
        <v>4531</v>
      </c>
      <c r="J371">
        <v>9.33</v>
      </c>
      <c r="K371">
        <v>64</v>
      </c>
      <c r="L371">
        <v>-2.25</v>
      </c>
      <c r="M371">
        <v>-3.39622641509434</v>
      </c>
      <c r="N371">
        <v>13050</v>
      </c>
      <c r="O371">
        <v>5000</v>
      </c>
      <c r="P371">
        <v>100</v>
      </c>
      <c r="Q371">
        <v>61.6</v>
      </c>
      <c r="R371">
        <v>300</v>
      </c>
      <c r="S371">
        <v>65.7</v>
      </c>
      <c r="T371">
        <v>17398.05</v>
      </c>
      <c r="U371" t="str">
        <v>CE</v>
      </c>
    </row>
    <row r="372" spans="1:21">
      <c r="A372">
        <v>842</v>
      </c>
      <c r="B372">
        <v>18200</v>
      </c>
      <c r="C372" s="1">
        <v>45106</v>
      </c>
      <c r="D372" t="str">
        <v>NIFTY</v>
      </c>
      <c r="E372" t="str">
        <v>OPTIDXNIFTY29-06-2023CE18200.00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1650</v>
      </c>
      <c r="P372">
        <v>0</v>
      </c>
      <c r="Q372">
        <v>0</v>
      </c>
      <c r="R372">
        <v>100</v>
      </c>
      <c r="S372">
        <v>255.7</v>
      </c>
      <c r="T372">
        <v>17398.05</v>
      </c>
      <c r="U372" t="str">
        <v>CE</v>
      </c>
    </row>
    <row r="373" spans="1:21">
      <c r="A373">
        <v>844</v>
      </c>
      <c r="B373">
        <v>18200</v>
      </c>
      <c r="C373" s="1">
        <v>45022</v>
      </c>
      <c r="D373" t="str">
        <v>NIFTY</v>
      </c>
      <c r="E373" t="str">
        <v>OPTIDXNIFTY06-04-2023CE18200.00</v>
      </c>
      <c r="F373">
        <v>35414</v>
      </c>
      <c r="G373">
        <v>11819</v>
      </c>
      <c r="H373">
        <v>50.0911210002119</v>
      </c>
      <c r="I373">
        <v>126344</v>
      </c>
      <c r="J373">
        <v>19.54</v>
      </c>
      <c r="K373">
        <v>0.7</v>
      </c>
      <c r="L373">
        <v>-0.25</v>
      </c>
      <c r="M373">
        <v>-26.3157894736842</v>
      </c>
      <c r="N373">
        <v>342900</v>
      </c>
      <c r="O373">
        <v>229500</v>
      </c>
      <c r="P373">
        <v>7050</v>
      </c>
      <c r="Q373">
        <v>0.65</v>
      </c>
      <c r="R373">
        <v>42700</v>
      </c>
      <c r="S373">
        <v>0.7</v>
      </c>
      <c r="T373">
        <v>17398.05</v>
      </c>
      <c r="U373" t="str">
        <v>CE</v>
      </c>
    </row>
    <row r="374" spans="1:21">
      <c r="A374">
        <v>845</v>
      </c>
      <c r="B374">
        <v>18250</v>
      </c>
      <c r="C374" s="1">
        <v>45022</v>
      </c>
      <c r="D374" t="str">
        <v>NIFTY</v>
      </c>
      <c r="E374" t="str">
        <v>OPTIDXNIFTY06-04-2023CE18250.00</v>
      </c>
      <c r="F374">
        <v>2785</v>
      </c>
      <c r="G374">
        <v>59</v>
      </c>
      <c r="H374">
        <v>2.16434336023478</v>
      </c>
      <c r="I374">
        <v>29108</v>
      </c>
      <c r="J374">
        <v>0</v>
      </c>
      <c r="K374">
        <v>0.55</v>
      </c>
      <c r="L374">
        <v>-0.45</v>
      </c>
      <c r="M374">
        <v>-45</v>
      </c>
      <c r="N374">
        <v>98750</v>
      </c>
      <c r="O374">
        <v>48200</v>
      </c>
      <c r="P374">
        <v>24300</v>
      </c>
      <c r="Q374">
        <v>0.55</v>
      </c>
      <c r="R374">
        <v>3500</v>
      </c>
      <c r="S374">
        <v>0.8</v>
      </c>
      <c r="T374">
        <v>17398.05</v>
      </c>
      <c r="U374" t="str">
        <v>CE</v>
      </c>
    </row>
    <row r="375" spans="1:21">
      <c r="A375">
        <v>848</v>
      </c>
      <c r="B375">
        <v>18250</v>
      </c>
      <c r="C375" s="1">
        <v>45029</v>
      </c>
      <c r="D375" t="str">
        <v>NIFTY</v>
      </c>
      <c r="E375" t="str">
        <v>OPTIDXNIFTY13-04-2023CE18250.00</v>
      </c>
      <c r="F375">
        <v>279</v>
      </c>
      <c r="G375">
        <v>279</v>
      </c>
      <c r="H375">
        <v>0</v>
      </c>
      <c r="I375">
        <v>1046</v>
      </c>
      <c r="J375">
        <v>0</v>
      </c>
      <c r="K375">
        <v>1.8</v>
      </c>
      <c r="L375">
        <v>-201.85</v>
      </c>
      <c r="M375">
        <v>-99.1161306162534</v>
      </c>
      <c r="N375">
        <v>10900</v>
      </c>
      <c r="O375">
        <v>30750</v>
      </c>
      <c r="P375">
        <v>650</v>
      </c>
      <c r="Q375">
        <v>1.75</v>
      </c>
      <c r="R375">
        <v>600</v>
      </c>
      <c r="S375">
        <v>2.2</v>
      </c>
      <c r="T375">
        <v>17398.05</v>
      </c>
      <c r="U375" t="str">
        <v>CE</v>
      </c>
    </row>
    <row r="376" spans="1:21">
      <c r="A376">
        <v>849</v>
      </c>
      <c r="B376">
        <v>18250</v>
      </c>
      <c r="C376" s="1">
        <v>45043</v>
      </c>
      <c r="D376" t="str">
        <v>NIFTY</v>
      </c>
      <c r="E376" t="str">
        <v>OPTIDXNIFTY27-04-2023CE18250.00</v>
      </c>
      <c r="F376">
        <v>2633</v>
      </c>
      <c r="G376">
        <v>73</v>
      </c>
      <c r="H376">
        <v>2.8515625</v>
      </c>
      <c r="I376">
        <v>3571</v>
      </c>
      <c r="J376">
        <v>0</v>
      </c>
      <c r="K376">
        <v>10.75</v>
      </c>
      <c r="L376">
        <v>-3.75</v>
      </c>
      <c r="M376">
        <v>-25.8620689655172</v>
      </c>
      <c r="N376">
        <v>28050</v>
      </c>
      <c r="O376">
        <v>4600</v>
      </c>
      <c r="P376">
        <v>100</v>
      </c>
      <c r="Q376">
        <v>9.9</v>
      </c>
      <c r="R376">
        <v>50</v>
      </c>
      <c r="S376">
        <v>15.5</v>
      </c>
      <c r="T376">
        <v>17398.05</v>
      </c>
      <c r="U376" t="str">
        <v>CE</v>
      </c>
    </row>
    <row r="377" spans="1:21">
      <c r="A377">
        <v>851</v>
      </c>
      <c r="B377">
        <v>18250</v>
      </c>
      <c r="C377" s="1">
        <v>45050</v>
      </c>
      <c r="D377" t="str">
        <v>NIFTY</v>
      </c>
      <c r="E377" t="str">
        <v>OPTIDXNIFTY04-05-2023CE18250.00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1600</v>
      </c>
      <c r="O377">
        <v>350</v>
      </c>
      <c r="P377">
        <v>50</v>
      </c>
      <c r="Q377">
        <v>9.55</v>
      </c>
      <c r="R377">
        <v>350</v>
      </c>
      <c r="S377">
        <v>79</v>
      </c>
      <c r="T377">
        <v>17398.05</v>
      </c>
      <c r="U377" t="str">
        <v>CE</v>
      </c>
    </row>
    <row r="378" spans="1:21">
      <c r="A378">
        <v>852</v>
      </c>
      <c r="B378">
        <v>18250</v>
      </c>
      <c r="C378" s="1">
        <v>45071</v>
      </c>
      <c r="D378" t="str">
        <v>NIFTY</v>
      </c>
      <c r="E378" t="str">
        <v>OPTIDXNIFTY25-05-2023CE18250.00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1550</v>
      </c>
      <c r="O378">
        <v>1750</v>
      </c>
      <c r="P378">
        <v>50</v>
      </c>
      <c r="Q378">
        <v>34.3</v>
      </c>
      <c r="R378">
        <v>1750</v>
      </c>
      <c r="S378">
        <v>136.15</v>
      </c>
      <c r="T378">
        <v>17398.05</v>
      </c>
      <c r="U378" t="str">
        <v>CE</v>
      </c>
    </row>
    <row r="379" spans="1:21">
      <c r="A379">
        <v>856</v>
      </c>
      <c r="B379">
        <v>18250</v>
      </c>
      <c r="C379" s="1">
        <v>45036</v>
      </c>
      <c r="D379" t="str">
        <v>NIFTY</v>
      </c>
      <c r="E379" t="str">
        <v>OPTIDXNIFTY20-04-2023CE18250.00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8300</v>
      </c>
      <c r="O379">
        <v>2700</v>
      </c>
      <c r="P379">
        <v>600</v>
      </c>
      <c r="Q379">
        <v>3.8</v>
      </c>
      <c r="R379">
        <v>900</v>
      </c>
      <c r="S379">
        <v>31.45</v>
      </c>
      <c r="T379">
        <v>17398.05</v>
      </c>
      <c r="U379" t="str">
        <v>CE</v>
      </c>
    </row>
    <row r="380" spans="1:21">
      <c r="A380">
        <v>858</v>
      </c>
      <c r="B380">
        <v>18300</v>
      </c>
      <c r="C380" s="1">
        <v>45022</v>
      </c>
      <c r="D380" t="str">
        <v>NIFTY</v>
      </c>
      <c r="E380" t="str">
        <v>OPTIDXNIFTY06-04-2023CE18300.00</v>
      </c>
      <c r="F380">
        <v>16569</v>
      </c>
      <c r="G380">
        <v>7896</v>
      </c>
      <c r="H380">
        <v>91.0411622276029</v>
      </c>
      <c r="I380">
        <v>71229</v>
      </c>
      <c r="J380">
        <v>21.47</v>
      </c>
      <c r="K380">
        <v>0.65</v>
      </c>
      <c r="L380">
        <v>-0.25</v>
      </c>
      <c r="M380">
        <v>-27.7777777777778</v>
      </c>
      <c r="N380">
        <v>285650</v>
      </c>
      <c r="O380">
        <v>86350</v>
      </c>
      <c r="P380">
        <v>8200</v>
      </c>
      <c r="Q380">
        <v>0.6</v>
      </c>
      <c r="R380">
        <v>5950</v>
      </c>
      <c r="S380">
        <v>0.65</v>
      </c>
      <c r="T380">
        <v>17398.05</v>
      </c>
      <c r="U380" t="str">
        <v>CE</v>
      </c>
    </row>
    <row r="381" spans="1:21">
      <c r="A381">
        <v>859</v>
      </c>
      <c r="B381">
        <v>18300</v>
      </c>
      <c r="C381" s="1">
        <v>45036</v>
      </c>
      <c r="D381" t="str">
        <v>NIFTY</v>
      </c>
      <c r="E381" t="str">
        <v>OPTIDXNIFTY20-04-2023CE18300.00</v>
      </c>
      <c r="F381">
        <v>3</v>
      </c>
      <c r="G381">
        <v>3</v>
      </c>
      <c r="H381">
        <v>0</v>
      </c>
      <c r="I381">
        <v>10</v>
      </c>
      <c r="J381">
        <v>11.08</v>
      </c>
      <c r="K381">
        <v>4.55</v>
      </c>
      <c r="L381">
        <v>-59.15</v>
      </c>
      <c r="M381">
        <v>-92.8571428571429</v>
      </c>
      <c r="N381">
        <v>9650</v>
      </c>
      <c r="O381">
        <v>6750</v>
      </c>
      <c r="P381">
        <v>200</v>
      </c>
      <c r="Q381">
        <v>4.2</v>
      </c>
      <c r="R381">
        <v>500</v>
      </c>
      <c r="S381">
        <v>5.35</v>
      </c>
      <c r="T381">
        <v>17398.05</v>
      </c>
      <c r="U381" t="str">
        <v>CE</v>
      </c>
    </row>
    <row r="382" spans="1:21">
      <c r="A382">
        <v>862</v>
      </c>
      <c r="B382">
        <v>18300</v>
      </c>
      <c r="C382" s="1">
        <v>45043</v>
      </c>
      <c r="D382" t="str">
        <v>NIFTY</v>
      </c>
      <c r="E382" t="str">
        <v>OPTIDXNIFTY27-04-2023CE18300.00</v>
      </c>
      <c r="F382">
        <v>9533</v>
      </c>
      <c r="G382">
        <v>775</v>
      </c>
      <c r="H382">
        <v>8.84905229504453</v>
      </c>
      <c r="I382">
        <v>11856</v>
      </c>
      <c r="J382">
        <v>10.2</v>
      </c>
      <c r="K382">
        <v>8.9</v>
      </c>
      <c r="L382">
        <v>-3.5</v>
      </c>
      <c r="M382">
        <v>-28.2258064516129</v>
      </c>
      <c r="N382">
        <v>36750</v>
      </c>
      <c r="O382">
        <v>12400</v>
      </c>
      <c r="P382">
        <v>50</v>
      </c>
      <c r="Q382">
        <v>8.15</v>
      </c>
      <c r="R382">
        <v>200</v>
      </c>
      <c r="S382">
        <v>10</v>
      </c>
      <c r="T382">
        <v>17398.05</v>
      </c>
      <c r="U382" t="str">
        <v>CE</v>
      </c>
    </row>
    <row r="383" spans="1:21">
      <c r="A383">
        <v>863</v>
      </c>
      <c r="B383">
        <v>18300</v>
      </c>
      <c r="C383" s="1">
        <v>45050</v>
      </c>
      <c r="D383" t="str">
        <v>NIFTY</v>
      </c>
      <c r="E383" t="str">
        <v>OPTIDXNIFTY04-05-2023CE18300.00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4300</v>
      </c>
      <c r="O383">
        <v>700</v>
      </c>
      <c r="P383">
        <v>50</v>
      </c>
      <c r="Q383">
        <v>8.25</v>
      </c>
      <c r="R383">
        <v>200</v>
      </c>
      <c r="S383">
        <v>67.1</v>
      </c>
      <c r="T383">
        <v>17398.05</v>
      </c>
      <c r="U383" t="str">
        <v>CE</v>
      </c>
    </row>
    <row r="384" spans="1:21">
      <c r="A384">
        <v>864</v>
      </c>
      <c r="B384">
        <v>18300</v>
      </c>
      <c r="C384" s="1">
        <v>45071</v>
      </c>
      <c r="D384" t="str">
        <v>NIFTY</v>
      </c>
      <c r="E384" t="str">
        <v>OPTIDXNIFTY25-05-2023CE18300.00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1550</v>
      </c>
      <c r="O384">
        <v>3900</v>
      </c>
      <c r="P384">
        <v>50</v>
      </c>
      <c r="Q384">
        <v>29.6</v>
      </c>
      <c r="R384">
        <v>600</v>
      </c>
      <c r="S384">
        <v>87.65</v>
      </c>
      <c r="T384">
        <v>17398.05</v>
      </c>
      <c r="U384" t="str">
        <v>CE</v>
      </c>
    </row>
    <row r="385" spans="1:21">
      <c r="A385">
        <v>866</v>
      </c>
      <c r="B385">
        <v>18300</v>
      </c>
      <c r="C385" s="1">
        <v>45106</v>
      </c>
      <c r="D385" t="str">
        <v>NIFTY</v>
      </c>
      <c r="E385" t="str">
        <v>OPTIDXNIFTY29-06-2023CE18300.00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1600</v>
      </c>
      <c r="P385">
        <v>0</v>
      </c>
      <c r="Q385">
        <v>0</v>
      </c>
      <c r="R385">
        <v>100</v>
      </c>
      <c r="S385">
        <v>245</v>
      </c>
      <c r="T385">
        <v>17398.05</v>
      </c>
      <c r="U385" t="str">
        <v>CE</v>
      </c>
    </row>
    <row r="386" spans="1:21">
      <c r="A386">
        <v>868</v>
      </c>
      <c r="B386">
        <v>18300</v>
      </c>
      <c r="C386" s="1">
        <v>45029</v>
      </c>
      <c r="D386" t="str">
        <v>NIFTY</v>
      </c>
      <c r="E386" t="str">
        <v>OPTIDXNIFTY13-04-2023CE18300.00</v>
      </c>
      <c r="F386">
        <v>2503</v>
      </c>
      <c r="G386">
        <v>1119</v>
      </c>
      <c r="H386">
        <v>80.8526011560694</v>
      </c>
      <c r="I386">
        <v>7372</v>
      </c>
      <c r="J386">
        <v>12.8</v>
      </c>
      <c r="K386">
        <v>1.55</v>
      </c>
      <c r="L386">
        <v>-1.2</v>
      </c>
      <c r="M386">
        <v>-43.6363636363636</v>
      </c>
      <c r="N386">
        <v>21150</v>
      </c>
      <c r="O386">
        <v>57300</v>
      </c>
      <c r="P386">
        <v>650</v>
      </c>
      <c r="Q386">
        <v>1.55</v>
      </c>
      <c r="R386">
        <v>200</v>
      </c>
      <c r="S386">
        <v>1.6</v>
      </c>
      <c r="T386">
        <v>17398.05</v>
      </c>
      <c r="U386" t="str">
        <v>CE</v>
      </c>
    </row>
    <row r="387" spans="1:21">
      <c r="A387">
        <v>870</v>
      </c>
      <c r="B387">
        <v>18350</v>
      </c>
      <c r="C387" s="1">
        <v>45022</v>
      </c>
      <c r="D387" t="str">
        <v>NIFTY</v>
      </c>
      <c r="E387" t="str">
        <v>OPTIDXNIFTY06-04-2023CE18350.00</v>
      </c>
      <c r="F387">
        <v>1556</v>
      </c>
      <c r="G387">
        <v>247</v>
      </c>
      <c r="H387">
        <v>18.8693659281895</v>
      </c>
      <c r="I387">
        <v>25698</v>
      </c>
      <c r="J387">
        <v>22.08</v>
      </c>
      <c r="K387">
        <v>0.5</v>
      </c>
      <c r="L387">
        <v>-0.45</v>
      </c>
      <c r="M387">
        <v>-47.3684210526316</v>
      </c>
      <c r="N387">
        <v>119850</v>
      </c>
      <c r="O387">
        <v>51000</v>
      </c>
      <c r="P387">
        <v>3450</v>
      </c>
      <c r="Q387">
        <v>0.5</v>
      </c>
      <c r="R387">
        <v>50</v>
      </c>
      <c r="S387">
        <v>0.75</v>
      </c>
      <c r="T387">
        <v>17398.05</v>
      </c>
      <c r="U387" t="str">
        <v>CE</v>
      </c>
    </row>
    <row r="388" spans="1:21">
      <c r="A388">
        <v>873</v>
      </c>
      <c r="B388">
        <v>18350</v>
      </c>
      <c r="C388" s="1">
        <v>45029</v>
      </c>
      <c r="D388" t="str">
        <v>NIFTY</v>
      </c>
      <c r="E388" t="str">
        <v>OPTIDXNIFTY13-04-2023CE18350.00</v>
      </c>
      <c r="F388">
        <v>234</v>
      </c>
      <c r="G388">
        <v>117</v>
      </c>
      <c r="H388">
        <v>100</v>
      </c>
      <c r="I388">
        <v>442</v>
      </c>
      <c r="J388">
        <v>0</v>
      </c>
      <c r="K388">
        <v>1.5</v>
      </c>
      <c r="L388">
        <v>-0.95</v>
      </c>
      <c r="M388">
        <v>-38.7755102040816</v>
      </c>
      <c r="N388">
        <v>25950</v>
      </c>
      <c r="O388">
        <v>37500</v>
      </c>
      <c r="P388">
        <v>1200</v>
      </c>
      <c r="Q388">
        <v>1.5</v>
      </c>
      <c r="R388">
        <v>800</v>
      </c>
      <c r="S388">
        <v>2</v>
      </c>
      <c r="T388">
        <v>17398.05</v>
      </c>
      <c r="U388" t="str">
        <v>CE</v>
      </c>
    </row>
    <row r="389" spans="1:21">
      <c r="A389">
        <v>874</v>
      </c>
      <c r="B389">
        <v>18350</v>
      </c>
      <c r="C389" s="1">
        <v>45036</v>
      </c>
      <c r="D389" t="str">
        <v>NIFTY</v>
      </c>
      <c r="E389" t="str">
        <v>OPTIDXNIFTY20-04-2023CE18350.00</v>
      </c>
      <c r="F389">
        <v>5</v>
      </c>
      <c r="G389">
        <v>5</v>
      </c>
      <c r="H389">
        <v>0</v>
      </c>
      <c r="I389">
        <v>20</v>
      </c>
      <c r="J389">
        <v>0</v>
      </c>
      <c r="K389">
        <v>4.95</v>
      </c>
      <c r="L389">
        <v>-53.05</v>
      </c>
      <c r="M389">
        <v>-91.4655172413793</v>
      </c>
      <c r="N389">
        <v>12050</v>
      </c>
      <c r="O389">
        <v>5500</v>
      </c>
      <c r="P389">
        <v>600</v>
      </c>
      <c r="Q389">
        <v>3.5</v>
      </c>
      <c r="R389">
        <v>200</v>
      </c>
      <c r="S389">
        <v>8</v>
      </c>
      <c r="T389">
        <v>17398.05</v>
      </c>
      <c r="U389" t="str">
        <v>CE</v>
      </c>
    </row>
    <row r="390" spans="1:21">
      <c r="A390">
        <v>877</v>
      </c>
      <c r="B390">
        <v>18350</v>
      </c>
      <c r="C390" s="1">
        <v>45043</v>
      </c>
      <c r="D390" t="str">
        <v>NIFTY</v>
      </c>
      <c r="E390" t="str">
        <v>OPTIDXNIFTY27-04-2023CE18350.00</v>
      </c>
      <c r="F390">
        <v>619</v>
      </c>
      <c r="G390">
        <v>86</v>
      </c>
      <c r="H390">
        <v>16.1350844277674</v>
      </c>
      <c r="I390">
        <v>1003</v>
      </c>
      <c r="J390">
        <v>10.47</v>
      </c>
      <c r="K390">
        <v>8.05</v>
      </c>
      <c r="L390">
        <v>-2.85</v>
      </c>
      <c r="M390">
        <v>-26.1467889908257</v>
      </c>
      <c r="N390">
        <v>28950</v>
      </c>
      <c r="O390">
        <v>1750</v>
      </c>
      <c r="P390">
        <v>600</v>
      </c>
      <c r="Q390">
        <v>7.4</v>
      </c>
      <c r="R390">
        <v>1750</v>
      </c>
      <c r="S390">
        <v>21.8</v>
      </c>
      <c r="T390">
        <v>17398.05</v>
      </c>
      <c r="U390" t="str">
        <v>CE</v>
      </c>
    </row>
    <row r="391" spans="1:21">
      <c r="A391">
        <v>878</v>
      </c>
      <c r="B391">
        <v>18350</v>
      </c>
      <c r="C391" s="1">
        <v>45050</v>
      </c>
      <c r="D391" t="str">
        <v>NIFTY</v>
      </c>
      <c r="E391" t="str">
        <v>OPTIDXNIFTY04-05-2023CE18350.00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1600</v>
      </c>
      <c r="O391">
        <v>300</v>
      </c>
      <c r="P391">
        <v>50</v>
      </c>
      <c r="Q391">
        <v>6.4</v>
      </c>
      <c r="R391">
        <v>300</v>
      </c>
      <c r="S391">
        <v>66.95</v>
      </c>
      <c r="T391">
        <v>17398.05</v>
      </c>
      <c r="U391" t="str">
        <v>CE</v>
      </c>
    </row>
    <row r="392" spans="1:21">
      <c r="A392">
        <v>880</v>
      </c>
      <c r="B392">
        <v>18350</v>
      </c>
      <c r="C392" s="1">
        <v>45071</v>
      </c>
      <c r="D392" t="str">
        <v>NIFTY</v>
      </c>
      <c r="E392" t="str">
        <v>OPTIDXNIFTY25-05-2023CE18350.00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1550</v>
      </c>
      <c r="O392">
        <v>1750</v>
      </c>
      <c r="P392">
        <v>50</v>
      </c>
      <c r="Q392">
        <v>25.3</v>
      </c>
      <c r="R392">
        <v>1750</v>
      </c>
      <c r="S392">
        <v>134.2</v>
      </c>
      <c r="T392">
        <v>17398.05</v>
      </c>
      <c r="U392" t="str">
        <v>CE</v>
      </c>
    </row>
    <row r="393" spans="1:21">
      <c r="A393">
        <v>882</v>
      </c>
      <c r="B393">
        <v>18400</v>
      </c>
      <c r="C393" s="1">
        <v>45022</v>
      </c>
      <c r="D393" t="str">
        <v>NIFTY</v>
      </c>
      <c r="E393" t="str">
        <v>OPTIDXNIFTY06-04-2023CE18400.00</v>
      </c>
      <c r="F393">
        <v>6552</v>
      </c>
      <c r="G393">
        <v>-275</v>
      </c>
      <c r="H393">
        <v>-4.02812362677604</v>
      </c>
      <c r="I393">
        <v>43635</v>
      </c>
      <c r="J393">
        <v>22.84</v>
      </c>
      <c r="K393">
        <v>0.45</v>
      </c>
      <c r="L393">
        <v>-0.4</v>
      </c>
      <c r="M393">
        <v>-47.0588235294118</v>
      </c>
      <c r="N393">
        <v>327750</v>
      </c>
      <c r="O393">
        <v>109850</v>
      </c>
      <c r="P393">
        <v>208800</v>
      </c>
      <c r="Q393">
        <v>0.45</v>
      </c>
      <c r="R393">
        <v>22450</v>
      </c>
      <c r="S393">
        <v>0.5</v>
      </c>
      <c r="T393">
        <v>17398.05</v>
      </c>
      <c r="U393" t="str">
        <v>CE</v>
      </c>
    </row>
    <row r="394" spans="1:21">
      <c r="A394">
        <v>885</v>
      </c>
      <c r="B394">
        <v>18400</v>
      </c>
      <c r="C394" s="1">
        <v>45029</v>
      </c>
      <c r="D394" t="str">
        <v>NIFTY</v>
      </c>
      <c r="E394" t="str">
        <v>OPTIDXNIFTY13-04-2023CE18400.00</v>
      </c>
      <c r="F394">
        <v>1134</v>
      </c>
      <c r="G394">
        <v>612</v>
      </c>
      <c r="H394">
        <v>117.241379310345</v>
      </c>
      <c r="I394">
        <v>4042</v>
      </c>
      <c r="J394">
        <v>13.82</v>
      </c>
      <c r="K394">
        <v>1.3</v>
      </c>
      <c r="L394">
        <v>-0.85</v>
      </c>
      <c r="M394">
        <v>-39.5348837209302</v>
      </c>
      <c r="N394">
        <v>26950</v>
      </c>
      <c r="O394">
        <v>65500</v>
      </c>
      <c r="P394">
        <v>2400</v>
      </c>
      <c r="Q394">
        <v>1.3</v>
      </c>
      <c r="R394">
        <v>7400</v>
      </c>
      <c r="S394">
        <v>1.55</v>
      </c>
      <c r="T394">
        <v>17398.05</v>
      </c>
      <c r="U394" t="str">
        <v>CE</v>
      </c>
    </row>
    <row r="395" spans="1:21">
      <c r="A395">
        <v>886</v>
      </c>
      <c r="B395">
        <v>18400</v>
      </c>
      <c r="C395" s="1">
        <v>45043</v>
      </c>
      <c r="D395" t="str">
        <v>NIFTY</v>
      </c>
      <c r="E395" t="str">
        <v>OPTIDXNIFTY27-04-2023CE18400.00</v>
      </c>
      <c r="F395">
        <v>8192</v>
      </c>
      <c r="G395">
        <v>313</v>
      </c>
      <c r="H395">
        <v>3.97258535347125</v>
      </c>
      <c r="I395">
        <v>5262</v>
      </c>
      <c r="J395">
        <v>0</v>
      </c>
      <c r="K395">
        <v>6.8</v>
      </c>
      <c r="L395">
        <v>-2.75</v>
      </c>
      <c r="M395">
        <v>-28.7958115183246</v>
      </c>
      <c r="N395">
        <v>34450</v>
      </c>
      <c r="O395">
        <v>16900</v>
      </c>
      <c r="P395">
        <v>1700</v>
      </c>
      <c r="Q395">
        <v>6.8</v>
      </c>
      <c r="R395">
        <v>400</v>
      </c>
      <c r="S395">
        <v>6.85</v>
      </c>
      <c r="T395">
        <v>17398.05</v>
      </c>
      <c r="U395" t="str">
        <v>CE</v>
      </c>
    </row>
    <row r="396" spans="1:21">
      <c r="A396">
        <v>888</v>
      </c>
      <c r="B396">
        <v>18400</v>
      </c>
      <c r="C396" s="1">
        <v>45050</v>
      </c>
      <c r="D396" t="str">
        <v>NIFTY</v>
      </c>
      <c r="E396" t="str">
        <v>OPTIDXNIFTY04-05-2023CE18400.00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3400</v>
      </c>
      <c r="O396">
        <v>400</v>
      </c>
      <c r="P396">
        <v>50</v>
      </c>
      <c r="Q396">
        <v>5.55</v>
      </c>
      <c r="R396">
        <v>100</v>
      </c>
      <c r="S396">
        <v>56.5</v>
      </c>
      <c r="T396">
        <v>17398.05</v>
      </c>
      <c r="U396" t="str">
        <v>CE</v>
      </c>
    </row>
    <row r="397" spans="1:21">
      <c r="A397">
        <v>889</v>
      </c>
      <c r="B397">
        <v>18400</v>
      </c>
      <c r="C397" s="1">
        <v>45071</v>
      </c>
      <c r="D397" t="str">
        <v>NIFTY</v>
      </c>
      <c r="E397" t="str">
        <v>OPTIDXNIFTY25-05-2023CE18400.00</v>
      </c>
      <c r="F397">
        <v>1450</v>
      </c>
      <c r="G397">
        <v>230</v>
      </c>
      <c r="H397">
        <v>18.8524590163934</v>
      </c>
      <c r="I397">
        <v>1489</v>
      </c>
      <c r="J397">
        <v>9.64</v>
      </c>
      <c r="K397">
        <v>40.1</v>
      </c>
      <c r="L397">
        <v>-0.600000000000001</v>
      </c>
      <c r="M397">
        <v>-1.47420147420148</v>
      </c>
      <c r="N397">
        <v>22250</v>
      </c>
      <c r="O397">
        <v>2650</v>
      </c>
      <c r="P397">
        <v>1200</v>
      </c>
      <c r="Q397">
        <v>40.2</v>
      </c>
      <c r="R397">
        <v>100</v>
      </c>
      <c r="S397">
        <v>41</v>
      </c>
      <c r="T397">
        <v>17398.05</v>
      </c>
      <c r="U397" t="str">
        <v>CE</v>
      </c>
    </row>
    <row r="398" spans="1:21">
      <c r="A398">
        <v>892</v>
      </c>
      <c r="B398">
        <v>18400</v>
      </c>
      <c r="C398" s="1">
        <v>45106</v>
      </c>
      <c r="D398" t="str">
        <v>NIFTY</v>
      </c>
      <c r="E398" t="str">
        <v>OPTIDXNIFTY29-06-2023CE18400.00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1700</v>
      </c>
      <c r="P398">
        <v>0</v>
      </c>
      <c r="Q398">
        <v>0</v>
      </c>
      <c r="R398">
        <v>100</v>
      </c>
      <c r="S398">
        <v>242.95</v>
      </c>
      <c r="T398">
        <v>17398.05</v>
      </c>
      <c r="U398" t="str">
        <v>CE</v>
      </c>
    </row>
    <row r="399" spans="1:21">
      <c r="A399">
        <v>893</v>
      </c>
      <c r="B399">
        <v>18400</v>
      </c>
      <c r="C399" s="1">
        <v>45036</v>
      </c>
      <c r="D399" t="str">
        <v>NIFTY</v>
      </c>
      <c r="E399" t="str">
        <v>OPTIDXNIFTY20-04-2023CE18400.00</v>
      </c>
      <c r="F399">
        <v>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13600</v>
      </c>
      <c r="O399">
        <v>5550</v>
      </c>
      <c r="P399">
        <v>600</v>
      </c>
      <c r="Q399">
        <v>4.5</v>
      </c>
      <c r="R399">
        <v>200</v>
      </c>
      <c r="S399">
        <v>9.05</v>
      </c>
      <c r="T399">
        <v>17398.05</v>
      </c>
      <c r="U399" t="str">
        <v>CE</v>
      </c>
    </row>
    <row r="400" spans="1:21">
      <c r="A400">
        <v>895</v>
      </c>
      <c r="B400">
        <v>18450</v>
      </c>
      <c r="C400" s="1">
        <v>45029</v>
      </c>
      <c r="D400" t="str">
        <v>NIFTY</v>
      </c>
      <c r="E400" t="str">
        <v>OPTIDXNIFTY13-04-2023CE18450.00</v>
      </c>
      <c r="F400">
        <v>85</v>
      </c>
      <c r="G400">
        <v>-18</v>
      </c>
      <c r="H400">
        <v>-17.4757281553398</v>
      </c>
      <c r="I400">
        <v>199</v>
      </c>
      <c r="J400">
        <v>14.8</v>
      </c>
      <c r="K400">
        <v>1.7</v>
      </c>
      <c r="L400">
        <v>-0.7</v>
      </c>
      <c r="M400">
        <v>-29.1666666666667</v>
      </c>
      <c r="N400">
        <v>18700</v>
      </c>
      <c r="O400">
        <v>33100</v>
      </c>
      <c r="P400">
        <v>350</v>
      </c>
      <c r="Q400">
        <v>1.6</v>
      </c>
      <c r="R400">
        <v>700</v>
      </c>
      <c r="S400">
        <v>1.95</v>
      </c>
      <c r="T400">
        <v>17398.05</v>
      </c>
      <c r="U400" t="str">
        <v>CE</v>
      </c>
    </row>
    <row r="401" spans="1:21">
      <c r="A401">
        <v>897</v>
      </c>
      <c r="B401">
        <v>18450</v>
      </c>
      <c r="C401" s="1">
        <v>45036</v>
      </c>
      <c r="D401" t="str">
        <v>NIFTY</v>
      </c>
      <c r="E401" t="str">
        <v>OPTIDXNIFTY20-04-2023CE18450.00</v>
      </c>
      <c r="F401">
        <v>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10750</v>
      </c>
      <c r="O401">
        <v>4650</v>
      </c>
      <c r="P401">
        <v>50</v>
      </c>
      <c r="Q401">
        <v>7</v>
      </c>
      <c r="R401">
        <v>1100</v>
      </c>
      <c r="S401">
        <v>11.4</v>
      </c>
      <c r="T401">
        <v>17398.05</v>
      </c>
      <c r="U401" t="str">
        <v>CE</v>
      </c>
    </row>
    <row r="402" spans="1:21">
      <c r="A402">
        <v>899</v>
      </c>
      <c r="B402">
        <v>18450</v>
      </c>
      <c r="C402" s="1">
        <v>45050</v>
      </c>
      <c r="D402" t="str">
        <v>NIFTY</v>
      </c>
      <c r="E402" t="str">
        <v>OPTIDXNIFTY04-05-2023CE18450.00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1600</v>
      </c>
      <c r="O402">
        <v>700</v>
      </c>
      <c r="P402">
        <v>50</v>
      </c>
      <c r="Q402">
        <v>5.05</v>
      </c>
      <c r="R402">
        <v>200</v>
      </c>
      <c r="S402">
        <v>51.75</v>
      </c>
      <c r="T402">
        <v>17398.05</v>
      </c>
      <c r="U402" t="str">
        <v>CE</v>
      </c>
    </row>
    <row r="403" spans="1:21">
      <c r="A403">
        <v>900</v>
      </c>
      <c r="B403">
        <v>18450</v>
      </c>
      <c r="C403" s="1">
        <v>45071</v>
      </c>
      <c r="D403" t="str">
        <v>NIFTY</v>
      </c>
      <c r="E403" t="str">
        <v>OPTIDXNIFTY25-05-2023CE18450.00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1550</v>
      </c>
      <c r="O403">
        <v>2350</v>
      </c>
      <c r="P403">
        <v>50</v>
      </c>
      <c r="Q403">
        <v>20.35</v>
      </c>
      <c r="R403">
        <v>2350</v>
      </c>
      <c r="S403">
        <v>107.2</v>
      </c>
      <c r="T403">
        <v>17398.05</v>
      </c>
      <c r="U403" t="str">
        <v>CE</v>
      </c>
    </row>
    <row r="404" spans="1:21">
      <c r="A404">
        <v>903</v>
      </c>
      <c r="B404">
        <v>18450</v>
      </c>
      <c r="C404" s="1">
        <v>45022</v>
      </c>
      <c r="D404" t="str">
        <v>NIFTY</v>
      </c>
      <c r="E404" t="str">
        <v>OPTIDXNIFTY06-04-2023CE18450.00</v>
      </c>
      <c r="F404">
        <v>661</v>
      </c>
      <c r="G404">
        <v>-102</v>
      </c>
      <c r="H404">
        <v>-13.3682830930537</v>
      </c>
      <c r="I404">
        <v>25679</v>
      </c>
      <c r="J404">
        <v>23.85</v>
      </c>
      <c r="K404">
        <v>0.5</v>
      </c>
      <c r="L404">
        <v>-0.35</v>
      </c>
      <c r="M404">
        <v>-41.1764705882353</v>
      </c>
      <c r="N404">
        <v>137800</v>
      </c>
      <c r="O404">
        <v>53900</v>
      </c>
      <c r="P404">
        <v>35750</v>
      </c>
      <c r="Q404">
        <v>0.45</v>
      </c>
      <c r="R404">
        <v>1650</v>
      </c>
      <c r="S404">
        <v>0.5</v>
      </c>
      <c r="T404">
        <v>17398.05</v>
      </c>
      <c r="U404" t="str">
        <v>CE</v>
      </c>
    </row>
    <row r="405" spans="1:21">
      <c r="A405">
        <v>905</v>
      </c>
      <c r="B405">
        <v>18450</v>
      </c>
      <c r="C405" s="1">
        <v>45043</v>
      </c>
      <c r="D405" t="str">
        <v>NIFTY</v>
      </c>
      <c r="E405" t="str">
        <v>OPTIDXNIFTY27-04-2023CE18450.00</v>
      </c>
      <c r="F405">
        <v>2237</v>
      </c>
      <c r="G405">
        <v>-13</v>
      </c>
      <c r="H405">
        <v>-0.577777777777778</v>
      </c>
      <c r="I405">
        <v>1559</v>
      </c>
      <c r="J405">
        <v>11.18</v>
      </c>
      <c r="K405">
        <v>7</v>
      </c>
      <c r="L405">
        <v>-2.1</v>
      </c>
      <c r="M405">
        <v>-23.0769230769231</v>
      </c>
      <c r="N405">
        <v>25600</v>
      </c>
      <c r="O405">
        <v>3450</v>
      </c>
      <c r="P405">
        <v>650</v>
      </c>
      <c r="Q405">
        <v>6.9</v>
      </c>
      <c r="R405">
        <v>100</v>
      </c>
      <c r="S405">
        <v>10.5</v>
      </c>
      <c r="T405">
        <v>17398.05</v>
      </c>
      <c r="U405" t="str">
        <v>CE</v>
      </c>
    </row>
    <row r="406" spans="1:21">
      <c r="A406">
        <v>908</v>
      </c>
      <c r="B406">
        <v>18500</v>
      </c>
      <c r="C406" s="1">
        <v>45036</v>
      </c>
      <c r="D406" t="str">
        <v>NIFTY</v>
      </c>
      <c r="E406" t="str">
        <v>OPTIDXNIFTY20-04-2023CE18500.00</v>
      </c>
      <c r="F406">
        <v>508</v>
      </c>
      <c r="G406">
        <v>115</v>
      </c>
      <c r="H406">
        <v>29.2620865139949</v>
      </c>
      <c r="I406">
        <v>353</v>
      </c>
      <c r="J406">
        <v>12.84</v>
      </c>
      <c r="K406">
        <v>3.75</v>
      </c>
      <c r="L406">
        <v>-0.65</v>
      </c>
      <c r="M406">
        <v>-14.7727272727273</v>
      </c>
      <c r="N406">
        <v>21500</v>
      </c>
      <c r="O406">
        <v>22150</v>
      </c>
      <c r="P406">
        <v>1800</v>
      </c>
      <c r="Q406">
        <v>3.5</v>
      </c>
      <c r="R406">
        <v>900</v>
      </c>
      <c r="S406">
        <v>3.65</v>
      </c>
      <c r="T406">
        <v>17398.05</v>
      </c>
      <c r="U406" t="str">
        <v>CE</v>
      </c>
    </row>
    <row r="407" spans="1:21">
      <c r="A407">
        <v>909</v>
      </c>
      <c r="B407">
        <v>18500</v>
      </c>
      <c r="C407" s="1">
        <v>45050</v>
      </c>
      <c r="D407" t="str">
        <v>NIFTY</v>
      </c>
      <c r="E407" t="str">
        <v>OPTIDXNIFTY04-05-2023CE18500.00</v>
      </c>
      <c r="F407">
        <v>1</v>
      </c>
      <c r="G407">
        <v>1</v>
      </c>
      <c r="H407">
        <v>0</v>
      </c>
      <c r="I407">
        <v>9</v>
      </c>
      <c r="J407">
        <v>11.02</v>
      </c>
      <c r="K407">
        <v>12</v>
      </c>
      <c r="L407">
        <v>-61.55</v>
      </c>
      <c r="M407">
        <v>-83.6845683208702</v>
      </c>
      <c r="N407">
        <v>7450</v>
      </c>
      <c r="O407">
        <v>2450</v>
      </c>
      <c r="P407">
        <v>50</v>
      </c>
      <c r="Q407">
        <v>7.6</v>
      </c>
      <c r="R407">
        <v>350</v>
      </c>
      <c r="S407">
        <v>12.05</v>
      </c>
      <c r="T407">
        <v>17398.05</v>
      </c>
      <c r="U407" t="str">
        <v>CE</v>
      </c>
    </row>
    <row r="408" spans="1:21">
      <c r="A408">
        <v>910</v>
      </c>
      <c r="B408">
        <v>18500</v>
      </c>
      <c r="C408" s="1">
        <v>45071</v>
      </c>
      <c r="D408" t="str">
        <v>NIFTY</v>
      </c>
      <c r="E408" t="str">
        <v>OPTIDXNIFTY25-05-2023CE18500.00</v>
      </c>
      <c r="F408">
        <v>8924</v>
      </c>
      <c r="G408">
        <v>740</v>
      </c>
      <c r="H408">
        <v>9.04203323558162</v>
      </c>
      <c r="I408">
        <v>6948</v>
      </c>
      <c r="J408">
        <v>0</v>
      </c>
      <c r="K408">
        <v>32.7</v>
      </c>
      <c r="L408">
        <v>-0.649999999999999</v>
      </c>
      <c r="M408">
        <v>-1.94902548725637</v>
      </c>
      <c r="N408">
        <v>35750</v>
      </c>
      <c r="O408">
        <v>12450</v>
      </c>
      <c r="P408">
        <v>50</v>
      </c>
      <c r="Q408">
        <v>32.45</v>
      </c>
      <c r="R408">
        <v>500</v>
      </c>
      <c r="S408">
        <v>32.95</v>
      </c>
      <c r="T408">
        <v>17398.05</v>
      </c>
      <c r="U408" t="str">
        <v>CE</v>
      </c>
    </row>
    <row r="409" spans="1:21">
      <c r="A409">
        <v>912</v>
      </c>
      <c r="B409">
        <v>18500</v>
      </c>
      <c r="C409" s="1">
        <v>45106</v>
      </c>
      <c r="D409" t="str">
        <v>NIFTY</v>
      </c>
      <c r="E409" t="str">
        <v>OPTIDXNIFTY29-06-2023CE18500.00</v>
      </c>
      <c r="F409">
        <v>2373</v>
      </c>
      <c r="G409">
        <v>1577</v>
      </c>
      <c r="H409">
        <v>198.115577889447</v>
      </c>
      <c r="I409">
        <v>2819</v>
      </c>
      <c r="J409">
        <v>0</v>
      </c>
      <c r="K409">
        <v>85</v>
      </c>
      <c r="L409">
        <v>0.299999999999997</v>
      </c>
      <c r="M409">
        <v>0.354191263282169</v>
      </c>
      <c r="N409">
        <v>6950</v>
      </c>
      <c r="O409">
        <v>6200</v>
      </c>
      <c r="P409">
        <v>100</v>
      </c>
      <c r="Q409">
        <v>83.5</v>
      </c>
      <c r="R409">
        <v>50</v>
      </c>
      <c r="S409">
        <v>85.5</v>
      </c>
      <c r="T409">
        <v>17398.05</v>
      </c>
      <c r="U409" t="str">
        <v>CE</v>
      </c>
    </row>
    <row r="410" spans="1:21">
      <c r="A410">
        <v>914</v>
      </c>
      <c r="B410">
        <v>18500</v>
      </c>
      <c r="C410" s="1">
        <v>45288</v>
      </c>
      <c r="D410" t="str">
        <v>NIFTY</v>
      </c>
      <c r="E410" t="str">
        <v>OPTIDXNIFTY28-12-2023CE18500.00</v>
      </c>
      <c r="F410">
        <v>1636</v>
      </c>
      <c r="G410">
        <v>87</v>
      </c>
      <c r="H410">
        <v>5.61652679147837</v>
      </c>
      <c r="I410">
        <v>308</v>
      </c>
      <c r="J410">
        <v>5.25</v>
      </c>
      <c r="K410">
        <v>430</v>
      </c>
      <c r="L410">
        <v>-4.39999999999998</v>
      </c>
      <c r="M410">
        <v>-1.01289134438305</v>
      </c>
      <c r="N410">
        <v>11100</v>
      </c>
      <c r="O410">
        <v>1250</v>
      </c>
      <c r="P410">
        <v>50</v>
      </c>
      <c r="Q410">
        <v>408.95</v>
      </c>
      <c r="R410">
        <v>200</v>
      </c>
      <c r="S410">
        <v>430</v>
      </c>
      <c r="T410">
        <v>17398.05</v>
      </c>
      <c r="U410" t="str">
        <v>CE</v>
      </c>
    </row>
    <row r="411" spans="1:21">
      <c r="A411">
        <v>915</v>
      </c>
      <c r="B411">
        <v>18500</v>
      </c>
      <c r="C411" s="1">
        <v>45470</v>
      </c>
      <c r="D411" t="str">
        <v>NIFTY</v>
      </c>
      <c r="E411" t="str">
        <v>OPTIDXNIFTY27-06-2024CE18500.00</v>
      </c>
      <c r="F411">
        <v>37.5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200</v>
      </c>
      <c r="O411">
        <v>300</v>
      </c>
      <c r="P411">
        <v>50</v>
      </c>
      <c r="Q411">
        <v>900</v>
      </c>
      <c r="R411">
        <v>50</v>
      </c>
      <c r="S411">
        <v>1376</v>
      </c>
      <c r="T411">
        <v>17398.05</v>
      </c>
      <c r="U411" t="str">
        <v>CE</v>
      </c>
    </row>
    <row r="412" spans="1:21">
      <c r="A412">
        <v>916</v>
      </c>
      <c r="B412">
        <v>18500</v>
      </c>
      <c r="C412" s="1">
        <v>45652</v>
      </c>
      <c r="D412" t="str">
        <v>NIFTY</v>
      </c>
      <c r="E412" t="str">
        <v>OPTIDXNIFTY26-12-2024CE18500.00</v>
      </c>
      <c r="F412">
        <v>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100</v>
      </c>
      <c r="O412">
        <v>0</v>
      </c>
      <c r="P412">
        <v>50</v>
      </c>
      <c r="Q412">
        <v>1200</v>
      </c>
      <c r="R412">
        <v>0</v>
      </c>
      <c r="S412">
        <v>0</v>
      </c>
      <c r="T412">
        <v>17398.05</v>
      </c>
      <c r="U412" t="str">
        <v>CE</v>
      </c>
    </row>
    <row r="413" spans="1:21">
      <c r="A413">
        <v>918</v>
      </c>
      <c r="B413">
        <v>18500</v>
      </c>
      <c r="C413" s="1">
        <v>45029</v>
      </c>
      <c r="D413" t="str">
        <v>NIFTY</v>
      </c>
      <c r="E413" t="str">
        <v>OPTIDXNIFTY13-04-2023CE18500.00</v>
      </c>
      <c r="F413">
        <v>3314</v>
      </c>
      <c r="G413">
        <v>2040</v>
      </c>
      <c r="H413">
        <v>160.125588697017</v>
      </c>
      <c r="I413">
        <v>6075</v>
      </c>
      <c r="J413">
        <v>0</v>
      </c>
      <c r="K413">
        <v>1.5</v>
      </c>
      <c r="L413">
        <v>-0.45</v>
      </c>
      <c r="M413">
        <v>-23.0769230769231</v>
      </c>
      <c r="N413">
        <v>37850</v>
      </c>
      <c r="O413">
        <v>81250</v>
      </c>
      <c r="P413">
        <v>700</v>
      </c>
      <c r="Q413">
        <v>1.35</v>
      </c>
      <c r="R413">
        <v>3300</v>
      </c>
      <c r="S413">
        <v>1.5</v>
      </c>
      <c r="T413">
        <v>17398.05</v>
      </c>
      <c r="U413" t="str">
        <v>CE</v>
      </c>
    </row>
    <row r="414" spans="1:21">
      <c r="A414">
        <v>920</v>
      </c>
      <c r="B414">
        <v>18500</v>
      </c>
      <c r="C414" s="1">
        <v>45043</v>
      </c>
      <c r="D414" t="str">
        <v>NIFTY</v>
      </c>
      <c r="E414" t="str">
        <v>OPTIDXNIFTY27-04-2023CE18500.00</v>
      </c>
      <c r="F414">
        <v>41370</v>
      </c>
      <c r="G414">
        <v>628</v>
      </c>
      <c r="H414">
        <v>1.54140690196848</v>
      </c>
      <c r="I414">
        <v>15789</v>
      </c>
      <c r="J414">
        <v>0</v>
      </c>
      <c r="K414">
        <v>6.65</v>
      </c>
      <c r="L414">
        <v>-1.45</v>
      </c>
      <c r="M414">
        <v>-17.9012345679012</v>
      </c>
      <c r="N414">
        <v>147800</v>
      </c>
      <c r="O414">
        <v>54850</v>
      </c>
      <c r="P414">
        <v>2350</v>
      </c>
      <c r="Q414">
        <v>6.65</v>
      </c>
      <c r="R414">
        <v>50</v>
      </c>
      <c r="S414">
        <v>6.75</v>
      </c>
      <c r="T414">
        <v>17398.05</v>
      </c>
      <c r="U414" t="str">
        <v>CE</v>
      </c>
    </row>
    <row r="415" spans="1:21">
      <c r="A415">
        <v>922</v>
      </c>
      <c r="B415">
        <v>18500</v>
      </c>
      <c r="C415" s="1">
        <v>45022</v>
      </c>
      <c r="D415" t="str">
        <v>NIFTY</v>
      </c>
      <c r="E415" t="str">
        <v>OPTIDXNIFTY06-04-2023CE18500.00</v>
      </c>
      <c r="F415">
        <v>20237</v>
      </c>
      <c r="G415">
        <v>-341</v>
      </c>
      <c r="H415">
        <v>-1.65710953445427</v>
      </c>
      <c r="I415">
        <v>83606</v>
      </c>
      <c r="J415">
        <v>0</v>
      </c>
      <c r="K415">
        <v>0.45</v>
      </c>
      <c r="L415">
        <v>-0.3</v>
      </c>
      <c r="M415">
        <v>-40</v>
      </c>
      <c r="N415">
        <v>1021350</v>
      </c>
      <c r="O415">
        <v>304900</v>
      </c>
      <c r="P415">
        <v>49850</v>
      </c>
      <c r="Q415">
        <v>0.45</v>
      </c>
      <c r="R415">
        <v>97800</v>
      </c>
      <c r="S415">
        <v>0.5</v>
      </c>
      <c r="T415">
        <v>17398.05</v>
      </c>
      <c r="U415" t="str">
        <v>CE</v>
      </c>
    </row>
    <row r="416" spans="1:21">
      <c r="A416">
        <v>923</v>
      </c>
      <c r="B416">
        <v>18550</v>
      </c>
      <c r="C416" s="1">
        <v>45036</v>
      </c>
      <c r="D416" t="str">
        <v>NIFTY</v>
      </c>
      <c r="E416" t="str">
        <v>OPTIDXNIFTY20-04-2023CE18550.00</v>
      </c>
      <c r="F416">
        <v>55</v>
      </c>
      <c r="G416">
        <v>43</v>
      </c>
      <c r="H416">
        <v>358.333333333333</v>
      </c>
      <c r="I416">
        <v>84</v>
      </c>
      <c r="J416">
        <v>13.02</v>
      </c>
      <c r="K416">
        <v>3.15</v>
      </c>
      <c r="L416">
        <v>-0.85</v>
      </c>
      <c r="M416">
        <v>-21.25</v>
      </c>
      <c r="N416">
        <v>21100</v>
      </c>
      <c r="O416">
        <v>3750</v>
      </c>
      <c r="P416">
        <v>600</v>
      </c>
      <c r="Q416">
        <v>2.95</v>
      </c>
      <c r="R416">
        <v>300</v>
      </c>
      <c r="S416">
        <v>3.25</v>
      </c>
      <c r="T416">
        <v>17398.05</v>
      </c>
      <c r="U416" t="str">
        <v>CE</v>
      </c>
    </row>
    <row r="417" spans="1:21">
      <c r="A417">
        <v>925</v>
      </c>
      <c r="B417">
        <v>18550</v>
      </c>
      <c r="C417" s="1">
        <v>45043</v>
      </c>
      <c r="D417" t="str">
        <v>NIFTY</v>
      </c>
      <c r="E417" t="str">
        <v>OPTIDXNIFTY27-04-2023CE18550.00</v>
      </c>
      <c r="F417">
        <v>101</v>
      </c>
      <c r="G417">
        <v>29</v>
      </c>
      <c r="H417">
        <v>40.2777777777778</v>
      </c>
      <c r="I417">
        <v>236</v>
      </c>
      <c r="J417">
        <v>0</v>
      </c>
      <c r="K417">
        <v>5.75</v>
      </c>
      <c r="L417">
        <v>-1.55</v>
      </c>
      <c r="M417">
        <v>-21.2328767123288</v>
      </c>
      <c r="N417">
        <v>24750</v>
      </c>
      <c r="O417">
        <v>10400</v>
      </c>
      <c r="P417">
        <v>550</v>
      </c>
      <c r="Q417">
        <v>5.75</v>
      </c>
      <c r="R417">
        <v>200</v>
      </c>
      <c r="S417">
        <v>6.15</v>
      </c>
      <c r="T417">
        <v>17398.05</v>
      </c>
      <c r="U417" t="str">
        <v>CE</v>
      </c>
    </row>
    <row r="418" spans="1:21">
      <c r="A418">
        <v>928</v>
      </c>
      <c r="B418">
        <v>18550</v>
      </c>
      <c r="C418" s="1">
        <v>45022</v>
      </c>
      <c r="D418" t="str">
        <v>NIFTY</v>
      </c>
      <c r="E418" t="str">
        <v>OPTIDXNIFTY06-04-2023CE18550.00</v>
      </c>
      <c r="F418">
        <v>1536</v>
      </c>
      <c r="G418">
        <v>626</v>
      </c>
      <c r="H418">
        <v>68.7912087912088</v>
      </c>
      <c r="I418">
        <v>23261</v>
      </c>
      <c r="J418">
        <v>25.53</v>
      </c>
      <c r="K418">
        <v>0.4</v>
      </c>
      <c r="L418">
        <v>-0.4</v>
      </c>
      <c r="M418">
        <v>-50</v>
      </c>
      <c r="N418">
        <v>183750</v>
      </c>
      <c r="O418">
        <v>88700</v>
      </c>
      <c r="P418">
        <v>119250</v>
      </c>
      <c r="Q418">
        <v>0.4</v>
      </c>
      <c r="R418">
        <v>650</v>
      </c>
      <c r="S418">
        <v>0.45</v>
      </c>
      <c r="T418">
        <v>17398.05</v>
      </c>
      <c r="U418" t="str">
        <v>CE</v>
      </c>
    </row>
    <row r="419" spans="1:21">
      <c r="A419">
        <v>929</v>
      </c>
      <c r="B419">
        <v>18550</v>
      </c>
      <c r="C419" s="1">
        <v>45071</v>
      </c>
      <c r="D419" t="str">
        <v>NIFTY</v>
      </c>
      <c r="E419" t="str">
        <v>OPTIDXNIFTY25-05-2023CE18550.00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1550</v>
      </c>
      <c r="O419">
        <v>2350</v>
      </c>
      <c r="P419">
        <v>50</v>
      </c>
      <c r="Q419">
        <v>16.3</v>
      </c>
      <c r="R419">
        <v>2350</v>
      </c>
      <c r="S419">
        <v>94.15</v>
      </c>
      <c r="T419">
        <v>17398.05</v>
      </c>
      <c r="U419" t="str">
        <v>CE</v>
      </c>
    </row>
    <row r="420" spans="1:21">
      <c r="A420">
        <v>931</v>
      </c>
      <c r="B420">
        <v>18550</v>
      </c>
      <c r="C420" s="1">
        <v>45106</v>
      </c>
      <c r="D420" t="str">
        <v>NIFTY</v>
      </c>
      <c r="E420" t="str">
        <v>OPTIDXNIFTY29-06-2023CE18550.00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1600</v>
      </c>
      <c r="P420">
        <v>0</v>
      </c>
      <c r="Q420">
        <v>0</v>
      </c>
      <c r="R420">
        <v>100</v>
      </c>
      <c r="S420">
        <v>190.1</v>
      </c>
      <c r="T420">
        <v>17398.05</v>
      </c>
      <c r="U420" t="str">
        <v>CE</v>
      </c>
    </row>
    <row r="421" spans="1:21">
      <c r="A421">
        <v>933</v>
      </c>
      <c r="B421">
        <v>18550</v>
      </c>
      <c r="C421" s="1">
        <v>45029</v>
      </c>
      <c r="D421" t="str">
        <v>NIFTY</v>
      </c>
      <c r="E421" t="str">
        <v>OPTIDXNIFTY13-04-2023CE18550.00</v>
      </c>
      <c r="F421">
        <v>95</v>
      </c>
      <c r="G421">
        <v>36</v>
      </c>
      <c r="H421">
        <v>61.0169491525424</v>
      </c>
      <c r="I421">
        <v>145</v>
      </c>
      <c r="J421">
        <v>15.64</v>
      </c>
      <c r="K421">
        <v>1.4</v>
      </c>
      <c r="L421">
        <v>-0.5</v>
      </c>
      <c r="M421">
        <v>-26.3157894736842</v>
      </c>
      <c r="N421">
        <v>25950</v>
      </c>
      <c r="O421">
        <v>32500</v>
      </c>
      <c r="P421">
        <v>1100</v>
      </c>
      <c r="Q421">
        <v>1.3</v>
      </c>
      <c r="R421">
        <v>150</v>
      </c>
      <c r="S421">
        <v>1.9</v>
      </c>
      <c r="T421">
        <v>17398.05</v>
      </c>
      <c r="U421" t="str">
        <v>CE</v>
      </c>
    </row>
    <row r="422" spans="1:21">
      <c r="A422">
        <v>935</v>
      </c>
      <c r="B422">
        <v>18550</v>
      </c>
      <c r="C422" s="1">
        <v>45050</v>
      </c>
      <c r="D422" t="str">
        <v>NIFTY</v>
      </c>
      <c r="E422" t="str">
        <v>OPTIDXNIFTY04-05-2023CE18550.00</v>
      </c>
      <c r="F422">
        <v>93</v>
      </c>
      <c r="G422">
        <v>54</v>
      </c>
      <c r="H422">
        <v>138.461538461538</v>
      </c>
      <c r="I422">
        <v>76</v>
      </c>
      <c r="J422">
        <v>0</v>
      </c>
      <c r="K422">
        <v>13</v>
      </c>
      <c r="L422">
        <v>0.85</v>
      </c>
      <c r="M422">
        <v>6.99588477366255</v>
      </c>
      <c r="N422">
        <v>8700</v>
      </c>
      <c r="O422">
        <v>2800</v>
      </c>
      <c r="P422">
        <v>50</v>
      </c>
      <c r="Q422">
        <v>11.05</v>
      </c>
      <c r="R422">
        <v>450</v>
      </c>
      <c r="S422">
        <v>12.95</v>
      </c>
      <c r="T422">
        <v>17398.05</v>
      </c>
      <c r="U422" t="str">
        <v>CE</v>
      </c>
    </row>
    <row r="423" spans="1:21">
      <c r="A423">
        <v>937</v>
      </c>
      <c r="B423">
        <v>18600</v>
      </c>
      <c r="C423" s="1">
        <v>45029</v>
      </c>
      <c r="D423" t="str">
        <v>NIFTY</v>
      </c>
      <c r="E423" t="str">
        <v>OPTIDXNIFTY13-04-2023CE18600.00</v>
      </c>
      <c r="F423">
        <v>366</v>
      </c>
      <c r="G423">
        <v>222</v>
      </c>
      <c r="H423">
        <v>154.166666666667</v>
      </c>
      <c r="I423">
        <v>352</v>
      </c>
      <c r="J423">
        <v>0</v>
      </c>
      <c r="K423">
        <v>1.3</v>
      </c>
      <c r="L423">
        <v>-0.4</v>
      </c>
      <c r="M423">
        <v>-23.5294117647059</v>
      </c>
      <c r="N423">
        <v>23800</v>
      </c>
      <c r="O423">
        <v>33300</v>
      </c>
      <c r="P423">
        <v>50</v>
      </c>
      <c r="Q423">
        <v>1.25</v>
      </c>
      <c r="R423">
        <v>250</v>
      </c>
      <c r="S423">
        <v>1.7</v>
      </c>
      <c r="T423">
        <v>17398.05</v>
      </c>
      <c r="U423" t="str">
        <v>CE</v>
      </c>
    </row>
    <row r="424" spans="1:21">
      <c r="A424">
        <v>938</v>
      </c>
      <c r="B424">
        <v>18600</v>
      </c>
      <c r="C424" s="1">
        <v>45036</v>
      </c>
      <c r="D424" t="str">
        <v>NIFTY</v>
      </c>
      <c r="E424" t="str">
        <v>OPTIDXNIFTY20-04-2023CE18600.00</v>
      </c>
      <c r="F424">
        <v>74</v>
      </c>
      <c r="G424">
        <v>21</v>
      </c>
      <c r="H424">
        <v>39.622641509434</v>
      </c>
      <c r="I424">
        <v>47</v>
      </c>
      <c r="J424">
        <v>0</v>
      </c>
      <c r="K424">
        <v>3.55</v>
      </c>
      <c r="L424">
        <v>-1.05</v>
      </c>
      <c r="M424">
        <v>-22.8260869565217</v>
      </c>
      <c r="N424">
        <v>21500</v>
      </c>
      <c r="O424">
        <v>4400</v>
      </c>
      <c r="P424">
        <v>50</v>
      </c>
      <c r="Q424">
        <v>2.7</v>
      </c>
      <c r="R424">
        <v>150</v>
      </c>
      <c r="S424">
        <v>3.55</v>
      </c>
      <c r="T424">
        <v>17398.05</v>
      </c>
      <c r="U424" t="str">
        <v>CE</v>
      </c>
    </row>
    <row r="425" spans="1:21">
      <c r="A425">
        <v>940</v>
      </c>
      <c r="B425">
        <v>18600</v>
      </c>
      <c r="C425" s="1">
        <v>45043</v>
      </c>
      <c r="D425" t="str">
        <v>NIFTY</v>
      </c>
      <c r="E425" t="str">
        <v>OPTIDXNIFTY27-04-2023CE18600.00</v>
      </c>
      <c r="F425">
        <v>1761</v>
      </c>
      <c r="G425">
        <v>-151</v>
      </c>
      <c r="H425">
        <v>-7.89748953974895</v>
      </c>
      <c r="I425">
        <v>2020</v>
      </c>
      <c r="J425">
        <v>0</v>
      </c>
      <c r="K425">
        <v>5.9</v>
      </c>
      <c r="L425">
        <v>-0.85</v>
      </c>
      <c r="M425">
        <v>-12.5925925925926</v>
      </c>
      <c r="N425">
        <v>27850</v>
      </c>
      <c r="O425">
        <v>15500</v>
      </c>
      <c r="P425">
        <v>500</v>
      </c>
      <c r="Q425">
        <v>4.55</v>
      </c>
      <c r="R425">
        <v>200</v>
      </c>
      <c r="S425">
        <v>7.7</v>
      </c>
      <c r="T425">
        <v>17398.05</v>
      </c>
      <c r="U425" t="str">
        <v>CE</v>
      </c>
    </row>
    <row r="426" spans="1:21">
      <c r="A426">
        <v>942</v>
      </c>
      <c r="B426">
        <v>18600</v>
      </c>
      <c r="C426" s="1">
        <v>45050</v>
      </c>
      <c r="D426" t="str">
        <v>NIFTY</v>
      </c>
      <c r="E426" t="str">
        <v>OPTIDXNIFTY04-05-2023CE18600.00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3350</v>
      </c>
      <c r="O426">
        <v>700</v>
      </c>
      <c r="P426">
        <v>1500</v>
      </c>
      <c r="Q426">
        <v>3.2</v>
      </c>
      <c r="R426">
        <v>200</v>
      </c>
      <c r="S426">
        <v>39.4</v>
      </c>
      <c r="T426">
        <v>17398.05</v>
      </c>
      <c r="U426" t="str">
        <v>CE</v>
      </c>
    </row>
    <row r="427" spans="1:21">
      <c r="A427">
        <v>944</v>
      </c>
      <c r="B427">
        <v>18600</v>
      </c>
      <c r="C427" s="1">
        <v>45071</v>
      </c>
      <c r="D427" t="str">
        <v>NIFTY</v>
      </c>
      <c r="E427" t="str">
        <v>OPTIDXNIFTY25-05-2023CE18600.00</v>
      </c>
      <c r="F427">
        <v>848</v>
      </c>
      <c r="G427">
        <v>-51</v>
      </c>
      <c r="H427">
        <v>-5.67296996662959</v>
      </c>
      <c r="I427">
        <v>1134</v>
      </c>
      <c r="J427">
        <v>0</v>
      </c>
      <c r="K427">
        <v>25.8</v>
      </c>
      <c r="L427">
        <v>-0.5</v>
      </c>
      <c r="M427">
        <v>-1.90114068441065</v>
      </c>
      <c r="N427">
        <v>20250</v>
      </c>
      <c r="O427">
        <v>2700</v>
      </c>
      <c r="P427">
        <v>50</v>
      </c>
      <c r="Q427">
        <v>22.1</v>
      </c>
      <c r="R427">
        <v>50</v>
      </c>
      <c r="S427">
        <v>26.5</v>
      </c>
      <c r="T427">
        <v>17398.05</v>
      </c>
      <c r="U427" t="str">
        <v>CE</v>
      </c>
    </row>
    <row r="428" spans="1:21">
      <c r="A428">
        <v>946</v>
      </c>
      <c r="B428">
        <v>18600</v>
      </c>
      <c r="C428" s="1">
        <v>45106</v>
      </c>
      <c r="D428" t="str">
        <v>NIFTY</v>
      </c>
      <c r="E428" t="str">
        <v>OPTIDXNIFTY29-06-2023CE18600.00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1600</v>
      </c>
      <c r="P428">
        <v>0</v>
      </c>
      <c r="Q428">
        <v>0</v>
      </c>
      <c r="R428">
        <v>100</v>
      </c>
      <c r="S428">
        <v>181.8</v>
      </c>
      <c r="T428">
        <v>17398.05</v>
      </c>
      <c r="U428" t="str">
        <v>CE</v>
      </c>
    </row>
    <row r="429" spans="1:21">
      <c r="A429">
        <v>947</v>
      </c>
      <c r="B429">
        <v>18600</v>
      </c>
      <c r="C429" s="1">
        <v>45022</v>
      </c>
      <c r="D429" t="str">
        <v>NIFTY</v>
      </c>
      <c r="E429" t="str">
        <v>OPTIDXNIFTY06-04-2023CE18600.00</v>
      </c>
      <c r="F429">
        <v>8080</v>
      </c>
      <c r="G429">
        <v>5382</v>
      </c>
      <c r="H429">
        <v>199.48109710897</v>
      </c>
      <c r="I429">
        <v>38426</v>
      </c>
      <c r="J429">
        <v>0</v>
      </c>
      <c r="K429">
        <v>0.4</v>
      </c>
      <c r="L429">
        <v>-0.35</v>
      </c>
      <c r="M429">
        <v>-46.6666666666667</v>
      </c>
      <c r="N429">
        <v>722800</v>
      </c>
      <c r="O429">
        <v>306250</v>
      </c>
      <c r="P429">
        <v>7150</v>
      </c>
      <c r="Q429">
        <v>0.4</v>
      </c>
      <c r="R429">
        <v>82000</v>
      </c>
      <c r="S429">
        <v>0.45</v>
      </c>
      <c r="T429">
        <v>17398.05</v>
      </c>
      <c r="U429" t="str">
        <v>CE</v>
      </c>
    </row>
    <row r="430" spans="1:21">
      <c r="A430">
        <v>950</v>
      </c>
      <c r="B430">
        <v>18650</v>
      </c>
      <c r="C430" s="1">
        <v>45029</v>
      </c>
      <c r="D430" t="str">
        <v>NIFTY</v>
      </c>
      <c r="E430" t="str">
        <v>OPTIDXNIFTY13-04-2023CE18650.00</v>
      </c>
      <c r="F430">
        <v>71</v>
      </c>
      <c r="G430">
        <v>0</v>
      </c>
      <c r="H430">
        <v>0</v>
      </c>
      <c r="I430">
        <v>14</v>
      </c>
      <c r="J430">
        <v>16.98</v>
      </c>
      <c r="K430">
        <v>1.5</v>
      </c>
      <c r="L430">
        <v>-0.35</v>
      </c>
      <c r="M430">
        <v>-18.9189189189189</v>
      </c>
      <c r="N430">
        <v>17300</v>
      </c>
      <c r="O430">
        <v>29300</v>
      </c>
      <c r="P430">
        <v>650</v>
      </c>
      <c r="Q430">
        <v>1.5</v>
      </c>
      <c r="R430">
        <v>1800</v>
      </c>
      <c r="S430">
        <v>2.2</v>
      </c>
      <c r="T430">
        <v>17398.05</v>
      </c>
      <c r="U430" t="str">
        <v>CE</v>
      </c>
    </row>
    <row r="431" spans="1:21">
      <c r="A431">
        <v>952</v>
      </c>
      <c r="B431">
        <v>18650</v>
      </c>
      <c r="C431" s="1">
        <v>45036</v>
      </c>
      <c r="D431" t="str">
        <v>NIFTY</v>
      </c>
      <c r="E431" t="str">
        <v>OPTIDXNIFTY20-04-2023CE18650.00</v>
      </c>
      <c r="F431">
        <v>173</v>
      </c>
      <c r="G431">
        <v>152</v>
      </c>
      <c r="H431">
        <v>723.809523809524</v>
      </c>
      <c r="I431">
        <v>378</v>
      </c>
      <c r="J431">
        <v>14.2</v>
      </c>
      <c r="K431">
        <v>3.75</v>
      </c>
      <c r="L431">
        <v>1</v>
      </c>
      <c r="M431">
        <v>36.3636363636364</v>
      </c>
      <c r="N431">
        <v>23150</v>
      </c>
      <c r="O431">
        <v>3900</v>
      </c>
      <c r="P431">
        <v>300</v>
      </c>
      <c r="Q431">
        <v>3.05</v>
      </c>
      <c r="R431">
        <v>1000</v>
      </c>
      <c r="S431">
        <v>3.75</v>
      </c>
      <c r="T431">
        <v>17398.05</v>
      </c>
      <c r="U431" t="str">
        <v>CE</v>
      </c>
    </row>
    <row r="432" spans="1:21">
      <c r="A432">
        <v>953</v>
      </c>
      <c r="B432">
        <v>18650</v>
      </c>
      <c r="C432" s="1">
        <v>45043</v>
      </c>
      <c r="D432" t="str">
        <v>NIFTY</v>
      </c>
      <c r="E432" t="str">
        <v>OPTIDXNIFTY27-04-2023CE18650.00</v>
      </c>
      <c r="F432">
        <v>361</v>
      </c>
      <c r="G432">
        <v>-4</v>
      </c>
      <c r="H432">
        <v>-1.0958904109589</v>
      </c>
      <c r="I432">
        <v>40</v>
      </c>
      <c r="J432">
        <v>0</v>
      </c>
      <c r="K432">
        <v>5.5</v>
      </c>
      <c r="L432">
        <v>-0.9</v>
      </c>
      <c r="M432">
        <v>-14.0625</v>
      </c>
      <c r="N432">
        <v>28900</v>
      </c>
      <c r="O432">
        <v>14350</v>
      </c>
      <c r="P432">
        <v>600</v>
      </c>
      <c r="Q432">
        <v>4.65</v>
      </c>
      <c r="R432">
        <v>500</v>
      </c>
      <c r="S432">
        <v>8.45</v>
      </c>
      <c r="T432">
        <v>17398.05</v>
      </c>
      <c r="U432" t="str">
        <v>CE</v>
      </c>
    </row>
    <row r="433" spans="1:21">
      <c r="A433">
        <v>955</v>
      </c>
      <c r="B433">
        <v>18650</v>
      </c>
      <c r="C433" s="1">
        <v>45050</v>
      </c>
      <c r="D433" t="str">
        <v>NIFTY</v>
      </c>
      <c r="E433" t="str">
        <v>OPTIDXNIFTY04-05-2023CE18650.00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2000</v>
      </c>
      <c r="O433">
        <v>0</v>
      </c>
      <c r="P433">
        <v>1000</v>
      </c>
      <c r="Q433">
        <v>3.5</v>
      </c>
      <c r="R433">
        <v>0</v>
      </c>
      <c r="S433">
        <v>0</v>
      </c>
      <c r="T433">
        <v>17398.05</v>
      </c>
      <c r="U433" t="str">
        <v>CE</v>
      </c>
    </row>
    <row r="434" spans="1:21">
      <c r="A434">
        <v>957</v>
      </c>
      <c r="B434">
        <v>18650</v>
      </c>
      <c r="C434" s="1">
        <v>45022</v>
      </c>
      <c r="D434" t="str">
        <v>NIFTY</v>
      </c>
      <c r="E434" t="str">
        <v>OPTIDXNIFTY06-04-2023CE18650.00</v>
      </c>
      <c r="F434">
        <v>2454</v>
      </c>
      <c r="G434">
        <v>1405</v>
      </c>
      <c r="H434">
        <v>133.93708293613</v>
      </c>
      <c r="I434">
        <v>24015</v>
      </c>
      <c r="J434">
        <v>0</v>
      </c>
      <c r="K434">
        <v>0.35</v>
      </c>
      <c r="L434">
        <v>-0.4</v>
      </c>
      <c r="M434">
        <v>-53.3333333333333</v>
      </c>
      <c r="N434">
        <v>197450</v>
      </c>
      <c r="O434">
        <v>255950</v>
      </c>
      <c r="P434">
        <v>122150</v>
      </c>
      <c r="Q434">
        <v>0.35</v>
      </c>
      <c r="R434">
        <v>5400</v>
      </c>
      <c r="S434">
        <v>0.4</v>
      </c>
      <c r="T434">
        <v>17398.05</v>
      </c>
      <c r="U434" t="str">
        <v>CE</v>
      </c>
    </row>
    <row r="435" spans="1:21">
      <c r="A435">
        <v>959</v>
      </c>
      <c r="B435">
        <v>18650</v>
      </c>
      <c r="C435" s="1">
        <v>45071</v>
      </c>
      <c r="D435" t="str">
        <v>NIFTY</v>
      </c>
      <c r="E435" t="str">
        <v>OPTIDXNIFTY25-05-2023CE18650.00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1550</v>
      </c>
      <c r="O435">
        <v>2350</v>
      </c>
      <c r="P435">
        <v>50</v>
      </c>
      <c r="Q435">
        <v>13.15</v>
      </c>
      <c r="R435">
        <v>2350</v>
      </c>
      <c r="S435">
        <v>82.75</v>
      </c>
      <c r="T435">
        <v>17398.05</v>
      </c>
      <c r="U435" t="str">
        <v>CE</v>
      </c>
    </row>
    <row r="436" spans="1:21">
      <c r="A436">
        <v>960</v>
      </c>
      <c r="B436">
        <v>18700</v>
      </c>
      <c r="C436" s="1">
        <v>45022</v>
      </c>
      <c r="D436" t="str">
        <v>NIFTY</v>
      </c>
      <c r="E436" t="str">
        <v>OPTIDXNIFTY06-04-2023CE18700.00</v>
      </c>
      <c r="F436">
        <v>6364</v>
      </c>
      <c r="G436">
        <v>4393</v>
      </c>
      <c r="H436">
        <v>222.881785895485</v>
      </c>
      <c r="I436">
        <v>29951</v>
      </c>
      <c r="J436">
        <v>28.06</v>
      </c>
      <c r="K436">
        <v>0.35</v>
      </c>
      <c r="L436">
        <v>-0.4</v>
      </c>
      <c r="M436">
        <v>-53.3333333333333</v>
      </c>
      <c r="N436">
        <v>412250</v>
      </c>
      <c r="O436">
        <v>385250</v>
      </c>
      <c r="P436">
        <v>154200</v>
      </c>
      <c r="Q436">
        <v>0.35</v>
      </c>
      <c r="R436">
        <v>23600</v>
      </c>
      <c r="S436">
        <v>0.4</v>
      </c>
      <c r="T436">
        <v>17398.05</v>
      </c>
      <c r="U436" t="str">
        <v>CE</v>
      </c>
    </row>
    <row r="437" spans="1:21">
      <c r="A437">
        <v>963</v>
      </c>
      <c r="B437">
        <v>18700</v>
      </c>
      <c r="C437" s="1">
        <v>45036</v>
      </c>
      <c r="D437" t="str">
        <v>NIFTY</v>
      </c>
      <c r="E437" t="str">
        <v>OPTIDXNIFTY20-04-2023CE18700.00</v>
      </c>
      <c r="F437">
        <v>36</v>
      </c>
      <c r="G437">
        <v>0</v>
      </c>
      <c r="H437">
        <v>0</v>
      </c>
      <c r="I437">
        <v>142</v>
      </c>
      <c r="J437">
        <v>0</v>
      </c>
      <c r="K437">
        <v>2.55</v>
      </c>
      <c r="L437">
        <v>-26.5</v>
      </c>
      <c r="M437">
        <v>-91.2220309810671</v>
      </c>
      <c r="N437">
        <v>15350</v>
      </c>
      <c r="O437">
        <v>3250</v>
      </c>
      <c r="P437">
        <v>900</v>
      </c>
      <c r="Q437">
        <v>2.15</v>
      </c>
      <c r="R437">
        <v>300</v>
      </c>
      <c r="S437">
        <v>3.95</v>
      </c>
      <c r="T437">
        <v>17398.05</v>
      </c>
      <c r="U437" t="str">
        <v>CE</v>
      </c>
    </row>
    <row r="438" spans="1:21">
      <c r="A438">
        <v>965</v>
      </c>
      <c r="B438">
        <v>18700</v>
      </c>
      <c r="C438" s="1">
        <v>45043</v>
      </c>
      <c r="D438" t="str">
        <v>NIFTY</v>
      </c>
      <c r="E438" t="str">
        <v>OPTIDXNIFTY27-04-2023CE18700.00</v>
      </c>
      <c r="F438">
        <v>3359</v>
      </c>
      <c r="G438">
        <v>-87</v>
      </c>
      <c r="H438">
        <v>-2.52466627974463</v>
      </c>
      <c r="I438">
        <v>1678</v>
      </c>
      <c r="J438">
        <v>12.94</v>
      </c>
      <c r="K438">
        <v>5.5</v>
      </c>
      <c r="L438">
        <v>-0.4</v>
      </c>
      <c r="M438">
        <v>-6.77966101694916</v>
      </c>
      <c r="N438">
        <v>29100</v>
      </c>
      <c r="O438">
        <v>19250</v>
      </c>
      <c r="P438">
        <v>250</v>
      </c>
      <c r="Q438">
        <v>5</v>
      </c>
      <c r="R438">
        <v>1000</v>
      </c>
      <c r="S438">
        <v>6.7</v>
      </c>
      <c r="T438">
        <v>17398.05</v>
      </c>
      <c r="U438" t="str">
        <v>CE</v>
      </c>
    </row>
    <row r="439" spans="1:21">
      <c r="A439">
        <v>966</v>
      </c>
      <c r="B439">
        <v>18700</v>
      </c>
      <c r="C439" s="1">
        <v>45050</v>
      </c>
      <c r="D439" t="str">
        <v>NIFTY</v>
      </c>
      <c r="E439" t="str">
        <v>OPTIDXNIFTY04-05-2023CE18700.00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1800</v>
      </c>
      <c r="O439">
        <v>0</v>
      </c>
      <c r="P439">
        <v>1800</v>
      </c>
      <c r="Q439">
        <v>0.1</v>
      </c>
      <c r="R439">
        <v>0</v>
      </c>
      <c r="S439">
        <v>0</v>
      </c>
      <c r="T439">
        <v>17398.05</v>
      </c>
      <c r="U439" t="str">
        <v>CE</v>
      </c>
    </row>
    <row r="440" spans="1:21">
      <c r="A440">
        <v>968</v>
      </c>
      <c r="B440">
        <v>18700</v>
      </c>
      <c r="C440" s="1">
        <v>45071</v>
      </c>
      <c r="D440" t="str">
        <v>NIFTY</v>
      </c>
      <c r="E440" t="str">
        <v>OPTIDXNIFTY25-05-2023CE18700.00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5150</v>
      </c>
      <c r="O440">
        <v>2950</v>
      </c>
      <c r="P440">
        <v>50</v>
      </c>
      <c r="Q440">
        <v>12.25</v>
      </c>
      <c r="R440">
        <v>600</v>
      </c>
      <c r="S440">
        <v>77.45</v>
      </c>
      <c r="T440">
        <v>17398.05</v>
      </c>
      <c r="U440" t="str">
        <v>CE</v>
      </c>
    </row>
    <row r="441" spans="1:21">
      <c r="A441">
        <v>969</v>
      </c>
      <c r="B441">
        <v>18700</v>
      </c>
      <c r="C441" s="1">
        <v>45106</v>
      </c>
      <c r="D441" t="str">
        <v>NIFTY</v>
      </c>
      <c r="E441" t="str">
        <v>OPTIDXNIFTY29-06-2023CE18700.00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50</v>
      </c>
      <c r="P441">
        <v>0</v>
      </c>
      <c r="Q441">
        <v>0</v>
      </c>
      <c r="R441">
        <v>50</v>
      </c>
      <c r="S441">
        <v>400</v>
      </c>
      <c r="T441">
        <v>17398.05</v>
      </c>
      <c r="U441" t="str">
        <v>CE</v>
      </c>
    </row>
    <row r="442" spans="1:21">
      <c r="A442">
        <v>970</v>
      </c>
      <c r="B442">
        <v>18700</v>
      </c>
      <c r="C442" s="1">
        <v>45029</v>
      </c>
      <c r="D442" t="str">
        <v>NIFTY</v>
      </c>
      <c r="E442" t="str">
        <v>OPTIDXNIFTY13-04-2023CE18700.00</v>
      </c>
      <c r="F442">
        <v>15</v>
      </c>
      <c r="G442">
        <v>0</v>
      </c>
      <c r="H442">
        <v>0</v>
      </c>
      <c r="I442">
        <v>3</v>
      </c>
      <c r="J442">
        <v>0</v>
      </c>
      <c r="K442">
        <v>1.35</v>
      </c>
      <c r="L442">
        <v>-0.75</v>
      </c>
      <c r="M442">
        <v>-35.7142857142857</v>
      </c>
      <c r="N442">
        <v>17250</v>
      </c>
      <c r="O442">
        <v>30550</v>
      </c>
      <c r="P442">
        <v>1000</v>
      </c>
      <c r="Q442">
        <v>1.3</v>
      </c>
      <c r="R442">
        <v>200</v>
      </c>
      <c r="S442">
        <v>1.5</v>
      </c>
      <c r="T442">
        <v>17398.05</v>
      </c>
      <c r="U442" t="str">
        <v>CE</v>
      </c>
    </row>
    <row r="443" spans="1:21">
      <c r="A443">
        <v>973</v>
      </c>
      <c r="B443">
        <v>18750</v>
      </c>
      <c r="C443" s="1">
        <v>45029</v>
      </c>
      <c r="D443" t="str">
        <v>NIFTY</v>
      </c>
      <c r="E443" t="str">
        <v>OPTIDXNIFTY13-04-2023CE18750.00</v>
      </c>
      <c r="F443">
        <v>36</v>
      </c>
      <c r="G443">
        <v>15</v>
      </c>
      <c r="H443">
        <v>71.4285714285714</v>
      </c>
      <c r="I443">
        <v>26</v>
      </c>
      <c r="J443">
        <v>0</v>
      </c>
      <c r="K443">
        <v>1.35</v>
      </c>
      <c r="L443">
        <v>-0.25</v>
      </c>
      <c r="M443">
        <v>-15.625</v>
      </c>
      <c r="N443">
        <v>27750</v>
      </c>
      <c r="O443">
        <v>30050</v>
      </c>
      <c r="P443">
        <v>800</v>
      </c>
      <c r="Q443">
        <v>1.3</v>
      </c>
      <c r="R443">
        <v>200</v>
      </c>
      <c r="S443">
        <v>1.75</v>
      </c>
      <c r="T443">
        <v>17398.05</v>
      </c>
      <c r="U443" t="str">
        <v>CE</v>
      </c>
    </row>
    <row r="444" spans="1:21">
      <c r="A444">
        <v>975</v>
      </c>
      <c r="B444">
        <v>18750</v>
      </c>
      <c r="C444" s="1">
        <v>45043</v>
      </c>
      <c r="D444" t="str">
        <v>NIFTY</v>
      </c>
      <c r="E444" t="str">
        <v>OPTIDXNIFTY27-04-2023CE18750.00</v>
      </c>
      <c r="F444">
        <v>141</v>
      </c>
      <c r="G444">
        <v>10</v>
      </c>
      <c r="H444">
        <v>7.63358778625954</v>
      </c>
      <c r="I444">
        <v>39</v>
      </c>
      <c r="J444">
        <v>0</v>
      </c>
      <c r="K444">
        <v>4.85</v>
      </c>
      <c r="L444">
        <v>-0.7</v>
      </c>
      <c r="M444">
        <v>-12.6126126126126</v>
      </c>
      <c r="N444">
        <v>21950</v>
      </c>
      <c r="O444">
        <v>13800</v>
      </c>
      <c r="P444">
        <v>400</v>
      </c>
      <c r="Q444">
        <v>4.5</v>
      </c>
      <c r="R444">
        <v>500</v>
      </c>
      <c r="S444">
        <v>6.1</v>
      </c>
      <c r="T444">
        <v>17398.05</v>
      </c>
      <c r="U444" t="str">
        <v>CE</v>
      </c>
    </row>
    <row r="445" spans="1:21">
      <c r="A445">
        <v>976</v>
      </c>
      <c r="B445">
        <v>18750</v>
      </c>
      <c r="C445" s="1">
        <v>45071</v>
      </c>
      <c r="D445" t="str">
        <v>NIFTY</v>
      </c>
      <c r="E445" t="str">
        <v>OPTIDXNIFTY25-05-2023CE18750.00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1550</v>
      </c>
      <c r="O445">
        <v>2350</v>
      </c>
      <c r="P445">
        <v>50</v>
      </c>
      <c r="Q445">
        <v>11.35</v>
      </c>
      <c r="R445">
        <v>600</v>
      </c>
      <c r="S445">
        <v>72.45</v>
      </c>
      <c r="T445">
        <v>17398.05</v>
      </c>
      <c r="U445" t="str">
        <v>CE</v>
      </c>
    </row>
    <row r="446" spans="1:21">
      <c r="A446">
        <v>978</v>
      </c>
      <c r="B446">
        <v>18750</v>
      </c>
      <c r="C446" s="1">
        <v>45022</v>
      </c>
      <c r="D446" t="str">
        <v>NIFTY</v>
      </c>
      <c r="E446" t="str">
        <v>OPTIDXNIFTY06-04-2023CE18750.00</v>
      </c>
      <c r="F446">
        <v>923</v>
      </c>
      <c r="G446">
        <v>561</v>
      </c>
      <c r="H446">
        <v>154.972375690608</v>
      </c>
      <c r="I446">
        <v>8804</v>
      </c>
      <c r="J446">
        <v>0</v>
      </c>
      <c r="K446">
        <v>0.35</v>
      </c>
      <c r="L446">
        <v>-0.4</v>
      </c>
      <c r="M446">
        <v>-53.3333333333333</v>
      </c>
      <c r="N446">
        <v>96300</v>
      </c>
      <c r="O446">
        <v>90200</v>
      </c>
      <c r="P446">
        <v>23100</v>
      </c>
      <c r="Q446">
        <v>0.35</v>
      </c>
      <c r="R446">
        <v>8500</v>
      </c>
      <c r="S446">
        <v>0.4</v>
      </c>
      <c r="T446">
        <v>17398.05</v>
      </c>
      <c r="U446" t="str">
        <v>CE</v>
      </c>
    </row>
    <row r="447" spans="1:21">
      <c r="A447">
        <v>980</v>
      </c>
      <c r="B447">
        <v>18750</v>
      </c>
      <c r="C447" s="1">
        <v>45036</v>
      </c>
      <c r="D447" t="str">
        <v>NIFTY</v>
      </c>
      <c r="E447" t="str">
        <v>OPTIDXNIFTY20-04-2023CE18750.00</v>
      </c>
      <c r="F447">
        <v>41</v>
      </c>
      <c r="G447">
        <v>0</v>
      </c>
      <c r="H447">
        <v>0</v>
      </c>
      <c r="I447">
        <v>128</v>
      </c>
      <c r="J447">
        <v>14.36</v>
      </c>
      <c r="K447">
        <v>2.3</v>
      </c>
      <c r="L447">
        <v>-23.9</v>
      </c>
      <c r="M447">
        <v>-91.2213740458015</v>
      </c>
      <c r="N447">
        <v>12800</v>
      </c>
      <c r="O447">
        <v>3800</v>
      </c>
      <c r="P447">
        <v>500</v>
      </c>
      <c r="Q447">
        <v>2.05</v>
      </c>
      <c r="R447">
        <v>850</v>
      </c>
      <c r="S447">
        <v>2.4</v>
      </c>
      <c r="T447">
        <v>17398.05</v>
      </c>
      <c r="U447" t="str">
        <v>CE</v>
      </c>
    </row>
    <row r="448" spans="1:21">
      <c r="A448">
        <v>982</v>
      </c>
      <c r="B448">
        <v>18800</v>
      </c>
      <c r="C448" s="1">
        <v>45029</v>
      </c>
      <c r="D448" t="str">
        <v>NIFTY</v>
      </c>
      <c r="E448" t="str">
        <v>OPTIDXNIFTY13-04-2023CE18800.00</v>
      </c>
      <c r="F448">
        <v>527</v>
      </c>
      <c r="G448">
        <v>29</v>
      </c>
      <c r="H448">
        <v>5.82329317269076</v>
      </c>
      <c r="I448">
        <v>136</v>
      </c>
      <c r="J448">
        <v>18.26</v>
      </c>
      <c r="K448">
        <v>1.2</v>
      </c>
      <c r="L448">
        <v>-0.3</v>
      </c>
      <c r="M448">
        <v>-20</v>
      </c>
      <c r="N448">
        <v>26500</v>
      </c>
      <c r="O448">
        <v>32750</v>
      </c>
      <c r="P448">
        <v>1000</v>
      </c>
      <c r="Q448">
        <v>1.15</v>
      </c>
      <c r="R448">
        <v>800</v>
      </c>
      <c r="S448">
        <v>1.2</v>
      </c>
      <c r="T448">
        <v>17398.05</v>
      </c>
      <c r="U448" t="str">
        <v>CE</v>
      </c>
    </row>
    <row r="449" spans="1:21">
      <c r="A449">
        <v>985</v>
      </c>
      <c r="B449">
        <v>18800</v>
      </c>
      <c r="C449" s="1">
        <v>45036</v>
      </c>
      <c r="D449" t="str">
        <v>NIFTY</v>
      </c>
      <c r="E449" t="str">
        <v>OPTIDXNIFTY20-04-2023CE18800.00</v>
      </c>
      <c r="F449">
        <v>107</v>
      </c>
      <c r="G449">
        <v>0</v>
      </c>
      <c r="H449">
        <v>0</v>
      </c>
      <c r="I449">
        <v>235</v>
      </c>
      <c r="J449">
        <v>0</v>
      </c>
      <c r="K449">
        <v>2.15</v>
      </c>
      <c r="L449">
        <v>-21.45</v>
      </c>
      <c r="M449">
        <v>-90.8898305084746</v>
      </c>
      <c r="N449">
        <v>14750</v>
      </c>
      <c r="O449">
        <v>6200</v>
      </c>
      <c r="P449">
        <v>2800</v>
      </c>
      <c r="Q449">
        <v>1.85</v>
      </c>
      <c r="R449">
        <v>1500</v>
      </c>
      <c r="S449">
        <v>2.15</v>
      </c>
      <c r="T449">
        <v>17398.05</v>
      </c>
      <c r="U449" t="str">
        <v>CE</v>
      </c>
    </row>
    <row r="450" spans="1:21">
      <c r="A450">
        <v>986</v>
      </c>
      <c r="B450">
        <v>18800</v>
      </c>
      <c r="C450" s="1">
        <v>45043</v>
      </c>
      <c r="D450" t="str">
        <v>NIFTY</v>
      </c>
      <c r="E450" t="str">
        <v>OPTIDXNIFTY27-04-2023CE18800.00</v>
      </c>
      <c r="F450">
        <v>691</v>
      </c>
      <c r="G450">
        <v>-25</v>
      </c>
      <c r="H450">
        <v>-3.49162011173184</v>
      </c>
      <c r="I450">
        <v>909</v>
      </c>
      <c r="J450">
        <v>13.59</v>
      </c>
      <c r="K450">
        <v>4.9</v>
      </c>
      <c r="L450">
        <v>-0.449999999999999</v>
      </c>
      <c r="M450">
        <v>-8.41121495327102</v>
      </c>
      <c r="N450">
        <v>23500</v>
      </c>
      <c r="O450">
        <v>14450</v>
      </c>
      <c r="P450">
        <v>50</v>
      </c>
      <c r="Q450">
        <v>4.5</v>
      </c>
      <c r="R450">
        <v>750</v>
      </c>
      <c r="S450">
        <v>5.1</v>
      </c>
      <c r="T450">
        <v>17398.05</v>
      </c>
      <c r="U450" t="str">
        <v>CE</v>
      </c>
    </row>
    <row r="451" spans="1:21">
      <c r="A451">
        <v>988</v>
      </c>
      <c r="B451">
        <v>18800</v>
      </c>
      <c r="C451" s="1">
        <v>45050</v>
      </c>
      <c r="D451" t="str">
        <v>NIFTY</v>
      </c>
      <c r="E451" t="str">
        <v>OPTIDXNIFTY04-05-2023CE18800.00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1800</v>
      </c>
      <c r="O451">
        <v>800</v>
      </c>
      <c r="P451">
        <v>1800</v>
      </c>
      <c r="Q451">
        <v>0.1</v>
      </c>
      <c r="R451">
        <v>200</v>
      </c>
      <c r="S451">
        <v>19.6</v>
      </c>
      <c r="T451">
        <v>17398.05</v>
      </c>
      <c r="U451" t="str">
        <v>CE</v>
      </c>
    </row>
    <row r="452" spans="1:21">
      <c r="A452">
        <v>990</v>
      </c>
      <c r="B452">
        <v>18800</v>
      </c>
      <c r="C452" s="1">
        <v>45071</v>
      </c>
      <c r="D452" t="str">
        <v>NIFTY</v>
      </c>
      <c r="E452" t="str">
        <v>OPTIDXNIFTY25-05-2023CE18800.00</v>
      </c>
      <c r="F452">
        <v>1028</v>
      </c>
      <c r="G452">
        <v>358</v>
      </c>
      <c r="H452">
        <v>53.4328358208955</v>
      </c>
      <c r="I452">
        <v>658</v>
      </c>
      <c r="J452">
        <v>10.55</v>
      </c>
      <c r="K452">
        <v>17.2</v>
      </c>
      <c r="L452">
        <v>-0.100000000000001</v>
      </c>
      <c r="M452">
        <v>-0.578034682080933</v>
      </c>
      <c r="N452">
        <v>20100</v>
      </c>
      <c r="O452">
        <v>1850</v>
      </c>
      <c r="P452">
        <v>50</v>
      </c>
      <c r="Q452">
        <v>16.65</v>
      </c>
      <c r="R452">
        <v>50</v>
      </c>
      <c r="S452">
        <v>21.6</v>
      </c>
      <c r="T452">
        <v>17398.05</v>
      </c>
      <c r="U452" t="str">
        <v>CE</v>
      </c>
    </row>
    <row r="453" spans="1:21">
      <c r="A453">
        <v>991</v>
      </c>
      <c r="B453">
        <v>18800</v>
      </c>
      <c r="C453" s="1">
        <v>45106</v>
      </c>
      <c r="D453" t="str">
        <v>NIFTY</v>
      </c>
      <c r="E453" t="str">
        <v>OPTIDXNIFTY29-06-2023CE18800.00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17398.05</v>
      </c>
      <c r="U453" t="str">
        <v>CE</v>
      </c>
    </row>
    <row r="454" spans="1:21">
      <c r="A454">
        <v>992</v>
      </c>
      <c r="B454">
        <v>18800</v>
      </c>
      <c r="C454" s="1">
        <v>45022</v>
      </c>
      <c r="D454" t="str">
        <v>NIFTY</v>
      </c>
      <c r="E454" t="str">
        <v>OPTIDXNIFTY06-04-2023CE18800.00</v>
      </c>
      <c r="F454">
        <v>1330</v>
      </c>
      <c r="G454">
        <v>121</v>
      </c>
      <c r="H454">
        <v>10.0082712985939</v>
      </c>
      <c r="I454">
        <v>6107</v>
      </c>
      <c r="J454">
        <v>29.95</v>
      </c>
      <c r="K454">
        <v>0.35</v>
      </c>
      <c r="L454">
        <v>-0.35</v>
      </c>
      <c r="M454">
        <v>-50</v>
      </c>
      <c r="N454">
        <v>144050</v>
      </c>
      <c r="O454">
        <v>67750</v>
      </c>
      <c r="P454">
        <v>3750</v>
      </c>
      <c r="Q454">
        <v>0.35</v>
      </c>
      <c r="R454">
        <v>4600</v>
      </c>
      <c r="S454">
        <v>0.45</v>
      </c>
      <c r="T454">
        <v>17398.05</v>
      </c>
      <c r="U454" t="str">
        <v>CE</v>
      </c>
    </row>
    <row r="455" spans="1:21">
      <c r="A455">
        <v>994</v>
      </c>
      <c r="B455">
        <v>18850</v>
      </c>
      <c r="C455" s="1">
        <v>45029</v>
      </c>
      <c r="D455" t="str">
        <v>NIFTY</v>
      </c>
      <c r="E455" t="str">
        <v>OPTIDXNIFTY13-04-2023CE18850.00</v>
      </c>
      <c r="F455">
        <v>128</v>
      </c>
      <c r="G455">
        <v>66</v>
      </c>
      <c r="H455">
        <v>106.451612903226</v>
      </c>
      <c r="I455">
        <v>139</v>
      </c>
      <c r="J455">
        <v>0</v>
      </c>
      <c r="K455">
        <v>1.3</v>
      </c>
      <c r="L455">
        <v>-0.4</v>
      </c>
      <c r="M455">
        <v>-23.5294117647059</v>
      </c>
      <c r="N455">
        <v>30650</v>
      </c>
      <c r="O455">
        <v>25200</v>
      </c>
      <c r="P455">
        <v>1800</v>
      </c>
      <c r="Q455">
        <v>1.1</v>
      </c>
      <c r="R455">
        <v>900</v>
      </c>
      <c r="S455">
        <v>3.4</v>
      </c>
      <c r="T455">
        <v>17398.05</v>
      </c>
      <c r="U455" t="str">
        <v>CE</v>
      </c>
    </row>
    <row r="456" spans="1:21">
      <c r="A456">
        <v>996</v>
      </c>
      <c r="B456">
        <v>18850</v>
      </c>
      <c r="C456" s="1">
        <v>45036</v>
      </c>
      <c r="D456" t="str">
        <v>NIFTY</v>
      </c>
      <c r="E456" t="str">
        <v>OPTIDXNIFTY20-04-2023CE18850.00</v>
      </c>
      <c r="F456">
        <v>97</v>
      </c>
      <c r="G456">
        <v>0</v>
      </c>
      <c r="H456">
        <v>0</v>
      </c>
      <c r="I456">
        <v>246</v>
      </c>
      <c r="J456">
        <v>0</v>
      </c>
      <c r="K456">
        <v>2.05</v>
      </c>
      <c r="L456">
        <v>-19.15</v>
      </c>
      <c r="M456">
        <v>-90.3301886792453</v>
      </c>
      <c r="N456">
        <v>18000</v>
      </c>
      <c r="O456">
        <v>7950</v>
      </c>
      <c r="P456">
        <v>850</v>
      </c>
      <c r="Q456">
        <v>1.85</v>
      </c>
      <c r="R456">
        <v>1000</v>
      </c>
      <c r="S456">
        <v>2.5</v>
      </c>
      <c r="T456">
        <v>17398.05</v>
      </c>
      <c r="U456" t="str">
        <v>CE</v>
      </c>
    </row>
    <row r="457" spans="1:21">
      <c r="A457">
        <v>999</v>
      </c>
      <c r="B457">
        <v>18850</v>
      </c>
      <c r="C457" s="1">
        <v>45043</v>
      </c>
      <c r="D457" t="str">
        <v>NIFTY</v>
      </c>
      <c r="E457" t="str">
        <v>OPTIDXNIFTY27-04-2023CE18850.00</v>
      </c>
      <c r="F457">
        <v>69</v>
      </c>
      <c r="G457">
        <v>-6</v>
      </c>
      <c r="H457">
        <v>-8</v>
      </c>
      <c r="I457">
        <v>62</v>
      </c>
      <c r="J457">
        <v>13.88</v>
      </c>
      <c r="K457">
        <v>4.6</v>
      </c>
      <c r="L457">
        <v>-0.4</v>
      </c>
      <c r="M457">
        <v>-8.00000000000001</v>
      </c>
      <c r="N457">
        <v>22900</v>
      </c>
      <c r="O457">
        <v>9500</v>
      </c>
      <c r="P457">
        <v>700</v>
      </c>
      <c r="Q457">
        <v>4.4</v>
      </c>
      <c r="R457">
        <v>500</v>
      </c>
      <c r="S457">
        <v>9</v>
      </c>
      <c r="T457">
        <v>17398.05</v>
      </c>
      <c r="U457" t="str">
        <v>CE</v>
      </c>
    </row>
    <row r="458" spans="1:21">
      <c r="A458">
        <v>1000</v>
      </c>
      <c r="B458">
        <v>18850</v>
      </c>
      <c r="C458" s="1">
        <v>45050</v>
      </c>
      <c r="D458" t="str">
        <v>NIFTY</v>
      </c>
      <c r="E458" t="str">
        <v>OPTIDXNIFTY04-05-2023CE18850.00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200</v>
      </c>
      <c r="O458">
        <v>800</v>
      </c>
      <c r="P458">
        <v>200</v>
      </c>
      <c r="Q458">
        <v>0.1</v>
      </c>
      <c r="R458">
        <v>200</v>
      </c>
      <c r="S458">
        <v>15.65</v>
      </c>
      <c r="T458">
        <v>17398.05</v>
      </c>
      <c r="U458" t="str">
        <v>CE</v>
      </c>
    </row>
    <row r="459" spans="1:21">
      <c r="A459">
        <v>1001</v>
      </c>
      <c r="B459">
        <v>18850</v>
      </c>
      <c r="C459" s="1">
        <v>45071</v>
      </c>
      <c r="D459" t="str">
        <v>NIFTY</v>
      </c>
      <c r="E459" t="str">
        <v>OPTIDXNIFTY25-05-2023CE18850.00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1500</v>
      </c>
      <c r="O459">
        <v>2550</v>
      </c>
      <c r="P459">
        <v>1500</v>
      </c>
      <c r="Q459">
        <v>9.5</v>
      </c>
      <c r="R459">
        <v>2350</v>
      </c>
      <c r="S459">
        <v>63.25</v>
      </c>
      <c r="T459">
        <v>17398.05</v>
      </c>
      <c r="U459" t="str">
        <v>CE</v>
      </c>
    </row>
    <row r="460" spans="1:21">
      <c r="A460">
        <v>1004</v>
      </c>
      <c r="B460">
        <v>18850</v>
      </c>
      <c r="C460" s="1">
        <v>45022</v>
      </c>
      <c r="D460" t="str">
        <v>NIFTY</v>
      </c>
      <c r="E460" t="str">
        <v>OPTIDXNIFTY06-04-2023CE18850.00</v>
      </c>
      <c r="F460">
        <v>214</v>
      </c>
      <c r="G460">
        <v>115</v>
      </c>
      <c r="H460">
        <v>116.161616161616</v>
      </c>
      <c r="I460">
        <v>997</v>
      </c>
      <c r="J460">
        <v>31.28</v>
      </c>
      <c r="K460">
        <v>0.4</v>
      </c>
      <c r="L460">
        <v>-0.3</v>
      </c>
      <c r="M460">
        <v>-42.8571428571428</v>
      </c>
      <c r="N460">
        <v>35500</v>
      </c>
      <c r="O460">
        <v>68050</v>
      </c>
      <c r="P460">
        <v>2800</v>
      </c>
      <c r="Q460">
        <v>0.35</v>
      </c>
      <c r="R460">
        <v>350</v>
      </c>
      <c r="S460">
        <v>0.45</v>
      </c>
      <c r="T460">
        <v>17398.05</v>
      </c>
      <c r="U460" t="str">
        <v>CE</v>
      </c>
    </row>
    <row r="461" spans="1:21">
      <c r="A461">
        <v>1006</v>
      </c>
      <c r="B461">
        <v>18900</v>
      </c>
      <c r="C461" s="1">
        <v>45029</v>
      </c>
      <c r="D461" t="str">
        <v>NIFTY</v>
      </c>
      <c r="E461" t="str">
        <v>OPTIDXNIFTY13-04-2023CE18900.00</v>
      </c>
      <c r="F461">
        <v>34</v>
      </c>
      <c r="G461">
        <v>1</v>
      </c>
      <c r="H461">
        <v>3.03030303030303</v>
      </c>
      <c r="I461">
        <v>18</v>
      </c>
      <c r="J461">
        <v>19.66</v>
      </c>
      <c r="K461">
        <v>1.35</v>
      </c>
      <c r="L461">
        <v>-0.4</v>
      </c>
      <c r="M461">
        <v>-22.8571428571429</v>
      </c>
      <c r="N461">
        <v>23650</v>
      </c>
      <c r="O461">
        <v>29750</v>
      </c>
      <c r="P461">
        <v>1800</v>
      </c>
      <c r="Q461">
        <v>1.15</v>
      </c>
      <c r="R461">
        <v>800</v>
      </c>
      <c r="S461">
        <v>1.35</v>
      </c>
      <c r="T461">
        <v>17398.05</v>
      </c>
      <c r="U461" t="str">
        <v>CE</v>
      </c>
    </row>
    <row r="462" spans="1:21">
      <c r="A462">
        <v>1007</v>
      </c>
      <c r="B462">
        <v>18900</v>
      </c>
      <c r="C462" s="1">
        <v>45022</v>
      </c>
      <c r="D462" t="str">
        <v>NIFTY</v>
      </c>
      <c r="E462" t="str">
        <v>OPTIDXNIFTY06-04-2023CE18900.00</v>
      </c>
      <c r="F462">
        <v>3317</v>
      </c>
      <c r="G462">
        <v>112</v>
      </c>
      <c r="H462">
        <v>3.49453978159126</v>
      </c>
      <c r="I462">
        <v>7200</v>
      </c>
      <c r="J462">
        <v>0</v>
      </c>
      <c r="K462">
        <v>0.35</v>
      </c>
      <c r="L462">
        <v>-0.4</v>
      </c>
      <c r="M462">
        <v>-53.3333333333333</v>
      </c>
      <c r="N462">
        <v>144250</v>
      </c>
      <c r="O462">
        <v>52000</v>
      </c>
      <c r="P462">
        <v>16750</v>
      </c>
      <c r="Q462">
        <v>0.35</v>
      </c>
      <c r="R462">
        <v>5900</v>
      </c>
      <c r="S462">
        <v>0.45</v>
      </c>
      <c r="T462">
        <v>17398.05</v>
      </c>
      <c r="U462" t="str">
        <v>CE</v>
      </c>
    </row>
    <row r="463" spans="1:21">
      <c r="A463">
        <v>1010</v>
      </c>
      <c r="B463">
        <v>18900</v>
      </c>
      <c r="C463" s="1">
        <v>45071</v>
      </c>
      <c r="D463" t="str">
        <v>NIFTY</v>
      </c>
      <c r="E463" t="str">
        <v>OPTIDXNIFTY25-05-2023CE18900.00</v>
      </c>
      <c r="F463">
        <v>415</v>
      </c>
      <c r="G463">
        <v>167</v>
      </c>
      <c r="H463">
        <v>67.3387096774194</v>
      </c>
      <c r="I463">
        <v>335</v>
      </c>
      <c r="J463">
        <v>10.78</v>
      </c>
      <c r="K463">
        <v>14</v>
      </c>
      <c r="L463">
        <v>-0.6</v>
      </c>
      <c r="M463">
        <v>-4.10958904109589</v>
      </c>
      <c r="N463">
        <v>18250</v>
      </c>
      <c r="O463">
        <v>3850</v>
      </c>
      <c r="P463">
        <v>50</v>
      </c>
      <c r="Q463">
        <v>13.5</v>
      </c>
      <c r="R463">
        <v>100</v>
      </c>
      <c r="S463">
        <v>20</v>
      </c>
      <c r="T463">
        <v>17398.05</v>
      </c>
      <c r="U463" t="str">
        <v>CE</v>
      </c>
    </row>
    <row r="464" spans="1:21">
      <c r="A464">
        <v>1011</v>
      </c>
      <c r="B464">
        <v>18900</v>
      </c>
      <c r="C464" s="1">
        <v>45043</v>
      </c>
      <c r="D464" t="str">
        <v>NIFTY</v>
      </c>
      <c r="E464" t="str">
        <v>OPTIDXNIFTY27-04-2023CE18900.00</v>
      </c>
      <c r="F464">
        <v>892</v>
      </c>
      <c r="G464">
        <v>-206</v>
      </c>
      <c r="H464">
        <v>-18.7613843351548</v>
      </c>
      <c r="I464">
        <v>853</v>
      </c>
      <c r="J464">
        <v>0</v>
      </c>
      <c r="K464">
        <v>4.5</v>
      </c>
      <c r="L464">
        <v>-0.25</v>
      </c>
      <c r="M464">
        <v>-5.26315789473684</v>
      </c>
      <c r="N464">
        <v>28200</v>
      </c>
      <c r="O464">
        <v>14500</v>
      </c>
      <c r="P464">
        <v>2100</v>
      </c>
      <c r="Q464">
        <v>4.3</v>
      </c>
      <c r="R464">
        <v>250</v>
      </c>
      <c r="S464">
        <v>6.6</v>
      </c>
      <c r="T464">
        <v>17398.05</v>
      </c>
      <c r="U464" t="str">
        <v>CE</v>
      </c>
    </row>
    <row r="465" spans="1:21">
      <c r="A465">
        <v>1014</v>
      </c>
      <c r="B465">
        <v>18950</v>
      </c>
      <c r="C465" s="1">
        <v>45022</v>
      </c>
      <c r="D465" t="str">
        <v>NIFTY</v>
      </c>
      <c r="E465" t="str">
        <v>OPTIDXNIFTY06-04-2023CE18950.00</v>
      </c>
      <c r="F465">
        <v>149</v>
      </c>
      <c r="G465">
        <v>8</v>
      </c>
      <c r="H465">
        <v>5.67375886524823</v>
      </c>
      <c r="I465">
        <v>1370</v>
      </c>
      <c r="J465">
        <v>33.16</v>
      </c>
      <c r="K465">
        <v>0.35</v>
      </c>
      <c r="L465">
        <v>-0.4</v>
      </c>
      <c r="M465">
        <v>-53.3333333333333</v>
      </c>
      <c r="N465">
        <v>56100</v>
      </c>
      <c r="O465">
        <v>40900</v>
      </c>
      <c r="P465">
        <v>9000</v>
      </c>
      <c r="Q465">
        <v>0.3</v>
      </c>
      <c r="R465">
        <v>1650</v>
      </c>
      <c r="S465">
        <v>0.4</v>
      </c>
      <c r="T465">
        <v>17398.05</v>
      </c>
      <c r="U465" t="str">
        <v>CE</v>
      </c>
    </row>
    <row r="466" spans="1:21">
      <c r="A466">
        <v>1016</v>
      </c>
      <c r="B466">
        <v>18950</v>
      </c>
      <c r="C466" s="1">
        <v>45029</v>
      </c>
      <c r="D466" t="str">
        <v>NIFTY</v>
      </c>
      <c r="E466" t="str">
        <v>OPTIDXNIFTY13-04-2023CE18950.00</v>
      </c>
      <c r="F466">
        <v>18</v>
      </c>
      <c r="G466">
        <v>-24</v>
      </c>
      <c r="H466">
        <v>-57.1428571428571</v>
      </c>
      <c r="I466">
        <v>36</v>
      </c>
      <c r="J466">
        <v>20.05</v>
      </c>
      <c r="K466">
        <v>1.15</v>
      </c>
      <c r="L466">
        <v>-0.55</v>
      </c>
      <c r="M466">
        <v>-32.3529411764706</v>
      </c>
      <c r="N466">
        <v>21000</v>
      </c>
      <c r="O466">
        <v>19800</v>
      </c>
      <c r="P466">
        <v>950</v>
      </c>
      <c r="Q466">
        <v>1.15</v>
      </c>
      <c r="R466">
        <v>1800</v>
      </c>
      <c r="S466">
        <v>3.8</v>
      </c>
      <c r="T466">
        <v>17398.05</v>
      </c>
      <c r="U466" t="str">
        <v>CE</v>
      </c>
    </row>
    <row r="467" spans="1:21">
      <c r="A467">
        <v>1017</v>
      </c>
      <c r="B467">
        <v>18950</v>
      </c>
      <c r="C467" s="1">
        <v>45043</v>
      </c>
      <c r="D467" t="str">
        <v>NIFTY</v>
      </c>
      <c r="E467" t="str">
        <v>OPTIDXNIFTY27-04-2023CE18950.00</v>
      </c>
      <c r="F467">
        <v>86</v>
      </c>
      <c r="G467">
        <v>-1</v>
      </c>
      <c r="H467">
        <v>-1.14942528735632</v>
      </c>
      <c r="I467">
        <v>24</v>
      </c>
      <c r="J467">
        <v>14.68</v>
      </c>
      <c r="K467">
        <v>4.5</v>
      </c>
      <c r="L467">
        <v>-0.15</v>
      </c>
      <c r="M467">
        <v>-3.22580645161291</v>
      </c>
      <c r="N467">
        <v>16100</v>
      </c>
      <c r="O467">
        <v>10850</v>
      </c>
      <c r="P467">
        <v>600</v>
      </c>
      <c r="Q467">
        <v>4.05</v>
      </c>
      <c r="R467">
        <v>100</v>
      </c>
      <c r="S467">
        <v>13</v>
      </c>
      <c r="T467">
        <v>17398.05</v>
      </c>
      <c r="U467" t="str">
        <v>CE</v>
      </c>
    </row>
    <row r="468" spans="1:21">
      <c r="A468">
        <v>1019</v>
      </c>
      <c r="B468">
        <v>18950</v>
      </c>
      <c r="C468" s="1">
        <v>45071</v>
      </c>
      <c r="D468" t="str">
        <v>NIFTY</v>
      </c>
      <c r="E468" t="str">
        <v>OPTIDXNIFTY25-05-2023CE18950.00</v>
      </c>
      <c r="F468">
        <v>76</v>
      </c>
      <c r="G468">
        <v>33</v>
      </c>
      <c r="H468">
        <v>76.7441860465116</v>
      </c>
      <c r="I468">
        <v>88</v>
      </c>
      <c r="J468">
        <v>11.04</v>
      </c>
      <c r="K468">
        <v>13.55</v>
      </c>
      <c r="L468">
        <v>0.15</v>
      </c>
      <c r="M468">
        <v>1.11940298507463</v>
      </c>
      <c r="N468">
        <v>11900</v>
      </c>
      <c r="O468">
        <v>2600</v>
      </c>
      <c r="P468">
        <v>50</v>
      </c>
      <c r="Q468">
        <v>13.1</v>
      </c>
      <c r="R468">
        <v>50</v>
      </c>
      <c r="S468">
        <v>14</v>
      </c>
      <c r="T468">
        <v>17398.05</v>
      </c>
      <c r="U468" t="str">
        <v>CE</v>
      </c>
    </row>
    <row r="469" spans="1:21">
      <c r="A469">
        <v>1022</v>
      </c>
      <c r="B469">
        <v>19000</v>
      </c>
      <c r="C469" s="1">
        <v>45022</v>
      </c>
      <c r="D469" t="str">
        <v>NIFTY</v>
      </c>
      <c r="E469" t="str">
        <v>OPTIDXNIFTY06-04-2023CE19000.00</v>
      </c>
      <c r="F469">
        <v>33467</v>
      </c>
      <c r="G469">
        <v>5545</v>
      </c>
      <c r="H469">
        <v>19.8588926294678</v>
      </c>
      <c r="I469">
        <v>132340</v>
      </c>
      <c r="J469">
        <v>0</v>
      </c>
      <c r="K469">
        <v>0.35</v>
      </c>
      <c r="L469">
        <v>-0.4</v>
      </c>
      <c r="M469">
        <v>-53.3333333333333</v>
      </c>
      <c r="N469">
        <v>1336050</v>
      </c>
      <c r="O469">
        <v>446550</v>
      </c>
      <c r="P469">
        <v>15400</v>
      </c>
      <c r="Q469">
        <v>0.35</v>
      </c>
      <c r="R469">
        <v>195000</v>
      </c>
      <c r="S469">
        <v>0.4</v>
      </c>
      <c r="T469">
        <v>17398.05</v>
      </c>
      <c r="U469" t="str">
        <v>CE</v>
      </c>
    </row>
    <row r="470" spans="1:21">
      <c r="A470">
        <v>1023</v>
      </c>
      <c r="B470">
        <v>19000</v>
      </c>
      <c r="C470" s="1">
        <v>45029</v>
      </c>
      <c r="D470" t="str">
        <v>NIFTY</v>
      </c>
      <c r="E470" t="str">
        <v>OPTIDXNIFTY13-04-2023CE19000.00</v>
      </c>
      <c r="F470">
        <v>1697</v>
      </c>
      <c r="G470">
        <v>1039</v>
      </c>
      <c r="H470">
        <v>157.90273556231</v>
      </c>
      <c r="I470">
        <v>1684</v>
      </c>
      <c r="J470">
        <v>20.21</v>
      </c>
      <c r="K470">
        <v>1.05</v>
      </c>
      <c r="L470">
        <v>-0.45</v>
      </c>
      <c r="M470">
        <v>-30</v>
      </c>
      <c r="N470">
        <v>39200</v>
      </c>
      <c r="O470">
        <v>38950</v>
      </c>
      <c r="P470">
        <v>100</v>
      </c>
      <c r="Q470">
        <v>1.1</v>
      </c>
      <c r="R470">
        <v>900</v>
      </c>
      <c r="S470">
        <v>1.2</v>
      </c>
      <c r="T470">
        <v>17398.05</v>
      </c>
      <c r="U470" t="str">
        <v>CE</v>
      </c>
    </row>
    <row r="471" spans="1:21">
      <c r="A471">
        <v>1026</v>
      </c>
      <c r="B471">
        <v>19000</v>
      </c>
      <c r="C471" s="1">
        <v>45043</v>
      </c>
      <c r="D471" t="str">
        <v>NIFTY</v>
      </c>
      <c r="E471" t="str">
        <v>OPTIDXNIFTY27-04-2023CE19000.00</v>
      </c>
      <c r="F471">
        <v>13506</v>
      </c>
      <c r="G471">
        <v>-87</v>
      </c>
      <c r="H471">
        <v>-0.640035312293092</v>
      </c>
      <c r="I471">
        <v>5945</v>
      </c>
      <c r="J471">
        <v>0</v>
      </c>
      <c r="K471">
        <v>4.4</v>
      </c>
      <c r="L471">
        <v>-0.199999999999999</v>
      </c>
      <c r="M471">
        <v>-4.34782608695651</v>
      </c>
      <c r="N471">
        <v>74400</v>
      </c>
      <c r="O471">
        <v>88100</v>
      </c>
      <c r="P471">
        <v>650</v>
      </c>
      <c r="Q471">
        <v>4.4</v>
      </c>
      <c r="R471">
        <v>150</v>
      </c>
      <c r="S471">
        <v>4.6</v>
      </c>
      <c r="T471">
        <v>17398.05</v>
      </c>
      <c r="U471" t="str">
        <v>CE</v>
      </c>
    </row>
    <row r="472" spans="1:21">
      <c r="A472">
        <v>1028</v>
      </c>
      <c r="B472">
        <v>19000</v>
      </c>
      <c r="C472" s="1">
        <v>45071</v>
      </c>
      <c r="D472" t="str">
        <v>NIFTY</v>
      </c>
      <c r="E472" t="str">
        <v>OPTIDXNIFTY25-05-2023CE19000.00</v>
      </c>
      <c r="F472">
        <v>6327</v>
      </c>
      <c r="G472">
        <v>128</v>
      </c>
      <c r="H472">
        <v>2.06484916922084</v>
      </c>
      <c r="I472">
        <v>3727</v>
      </c>
      <c r="J472">
        <v>11.37</v>
      </c>
      <c r="K472">
        <v>13</v>
      </c>
      <c r="L472">
        <v>0.6</v>
      </c>
      <c r="M472">
        <v>4.83870967741935</v>
      </c>
      <c r="N472">
        <v>21050</v>
      </c>
      <c r="O472">
        <v>11700</v>
      </c>
      <c r="P472">
        <v>100</v>
      </c>
      <c r="Q472">
        <v>12.3</v>
      </c>
      <c r="R472">
        <v>250</v>
      </c>
      <c r="S472">
        <v>13</v>
      </c>
      <c r="T472">
        <v>17398.05</v>
      </c>
      <c r="U472" t="str">
        <v>CE</v>
      </c>
    </row>
    <row r="473" spans="1:21">
      <c r="A473">
        <v>1029</v>
      </c>
      <c r="B473">
        <v>19000</v>
      </c>
      <c r="C473" s="1">
        <v>45106</v>
      </c>
      <c r="D473" t="str">
        <v>NIFTY</v>
      </c>
      <c r="E473" t="str">
        <v>OPTIDXNIFTY29-06-2023CE19000.00</v>
      </c>
      <c r="F473">
        <v>13631</v>
      </c>
      <c r="G473">
        <v>-78</v>
      </c>
      <c r="H473">
        <v>-0.568969290247283</v>
      </c>
      <c r="I473">
        <v>3367</v>
      </c>
      <c r="J473">
        <v>0</v>
      </c>
      <c r="K473">
        <v>32.55</v>
      </c>
      <c r="L473">
        <v>-4.5</v>
      </c>
      <c r="M473">
        <v>-12.1457489878543</v>
      </c>
      <c r="N473">
        <v>14800</v>
      </c>
      <c r="O473">
        <v>19400</v>
      </c>
      <c r="P473">
        <v>100</v>
      </c>
      <c r="Q473">
        <v>32.15</v>
      </c>
      <c r="R473">
        <v>200</v>
      </c>
      <c r="S473">
        <v>34.8</v>
      </c>
      <c r="T473">
        <v>17398.05</v>
      </c>
      <c r="U473" t="str">
        <v>CE</v>
      </c>
    </row>
    <row r="474" spans="1:21">
      <c r="A474">
        <v>1032</v>
      </c>
      <c r="B474">
        <v>19000</v>
      </c>
      <c r="C474" s="1">
        <v>45197</v>
      </c>
      <c r="D474" t="str">
        <v>NIFTY</v>
      </c>
      <c r="E474" t="str">
        <v>OPTIDXNIFTY28-09-2023CE19000.00</v>
      </c>
      <c r="F474">
        <v>2597</v>
      </c>
      <c r="G474">
        <v>62</v>
      </c>
      <c r="H474">
        <v>2.44575936883629</v>
      </c>
      <c r="I474">
        <v>290</v>
      </c>
      <c r="J474">
        <v>0</v>
      </c>
      <c r="K474">
        <v>141.3</v>
      </c>
      <c r="L474">
        <v>-15.9</v>
      </c>
      <c r="M474">
        <v>-10.1145038167939</v>
      </c>
      <c r="N474">
        <v>11850</v>
      </c>
      <c r="O474">
        <v>4300</v>
      </c>
      <c r="P474">
        <v>100</v>
      </c>
      <c r="Q474">
        <v>144.2</v>
      </c>
      <c r="R474">
        <v>50</v>
      </c>
      <c r="S474">
        <v>148.95</v>
      </c>
      <c r="T474">
        <v>17398.05</v>
      </c>
      <c r="U474" t="str">
        <v>CE</v>
      </c>
    </row>
    <row r="475" spans="1:21">
      <c r="A475">
        <v>1034</v>
      </c>
      <c r="B475">
        <v>19000</v>
      </c>
      <c r="C475" s="1">
        <v>45288</v>
      </c>
      <c r="D475" t="str">
        <v>NIFTY</v>
      </c>
      <c r="E475" t="str">
        <v>OPTIDXNIFTY28-12-2023CE19000.00</v>
      </c>
      <c r="F475">
        <v>6534</v>
      </c>
      <c r="G475">
        <v>233</v>
      </c>
      <c r="H475">
        <v>3.69782574194572</v>
      </c>
      <c r="I475">
        <v>1154</v>
      </c>
      <c r="J475">
        <v>0</v>
      </c>
      <c r="K475">
        <v>260</v>
      </c>
      <c r="L475">
        <v>-11.65</v>
      </c>
      <c r="M475">
        <v>-4.28860666298545</v>
      </c>
      <c r="N475">
        <v>14100</v>
      </c>
      <c r="O475">
        <v>3350</v>
      </c>
      <c r="P475">
        <v>500</v>
      </c>
      <c r="Q475">
        <v>253.05</v>
      </c>
      <c r="R475">
        <v>650</v>
      </c>
      <c r="S475">
        <v>262.65</v>
      </c>
      <c r="T475">
        <v>17398.05</v>
      </c>
      <c r="U475" t="str">
        <v>CE</v>
      </c>
    </row>
    <row r="476" spans="1:21">
      <c r="A476">
        <v>1036</v>
      </c>
      <c r="B476">
        <v>19000</v>
      </c>
      <c r="C476" s="1">
        <v>45379</v>
      </c>
      <c r="D476" t="str">
        <v>NIFTY</v>
      </c>
      <c r="E476" t="str">
        <v>OPTIDXNIFTY28-03-2024CE19000.00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450</v>
      </c>
      <c r="O476">
        <v>0</v>
      </c>
      <c r="P476">
        <v>450</v>
      </c>
      <c r="Q476">
        <v>56.7</v>
      </c>
      <c r="R476">
        <v>0</v>
      </c>
      <c r="S476">
        <v>0</v>
      </c>
      <c r="T476">
        <v>17398.05</v>
      </c>
      <c r="U476" t="str">
        <v>CE</v>
      </c>
    </row>
    <row r="477" spans="1:21">
      <c r="A477">
        <v>1038</v>
      </c>
      <c r="B477">
        <v>19000</v>
      </c>
      <c r="C477" s="1">
        <v>45470</v>
      </c>
      <c r="D477" t="str">
        <v>NIFTY</v>
      </c>
      <c r="E477" t="str">
        <v>OPTIDXNIFTY27-06-2024CE19000.00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100</v>
      </c>
      <c r="O477">
        <v>100</v>
      </c>
      <c r="P477">
        <v>50</v>
      </c>
      <c r="Q477">
        <v>575</v>
      </c>
      <c r="R477">
        <v>50</v>
      </c>
      <c r="S477">
        <v>1469.5</v>
      </c>
      <c r="T477">
        <v>17398.05</v>
      </c>
      <c r="U477" t="str">
        <v>CE</v>
      </c>
    </row>
    <row r="478" spans="1:21">
      <c r="A478">
        <v>1040</v>
      </c>
      <c r="B478">
        <v>19000</v>
      </c>
      <c r="C478" s="1">
        <v>45652</v>
      </c>
      <c r="D478" t="str">
        <v>NIFTY</v>
      </c>
      <c r="E478" t="str">
        <v>OPTIDXNIFTY26-12-2024CE19000.00</v>
      </c>
      <c r="F478">
        <v>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100</v>
      </c>
      <c r="O478">
        <v>150</v>
      </c>
      <c r="P478">
        <v>50</v>
      </c>
      <c r="Q478">
        <v>932</v>
      </c>
      <c r="R478">
        <v>50</v>
      </c>
      <c r="S478">
        <v>1289.1</v>
      </c>
      <c r="T478">
        <v>17398.05</v>
      </c>
      <c r="U478" t="str">
        <v>CE</v>
      </c>
    </row>
    <row r="479" spans="1:21">
      <c r="A479">
        <v>1043</v>
      </c>
      <c r="B479">
        <v>19000</v>
      </c>
      <c r="C479" s="1">
        <v>46015</v>
      </c>
      <c r="D479" t="str">
        <v>NIFTY</v>
      </c>
      <c r="E479" t="str">
        <v>OPTIDXNIFTY24-12-2025CE19000.00</v>
      </c>
      <c r="F479">
        <v>59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150</v>
      </c>
      <c r="O479">
        <v>50</v>
      </c>
      <c r="P479">
        <v>50</v>
      </c>
      <c r="Q479">
        <v>1700.05</v>
      </c>
      <c r="R479">
        <v>50</v>
      </c>
      <c r="S479">
        <v>2700</v>
      </c>
      <c r="T479">
        <v>17398.05</v>
      </c>
      <c r="U479" t="str">
        <v>CE</v>
      </c>
    </row>
    <row r="480" spans="1:21">
      <c r="A480">
        <v>1044</v>
      </c>
      <c r="B480">
        <v>19000</v>
      </c>
      <c r="C480" s="1">
        <v>46198</v>
      </c>
      <c r="D480" t="str">
        <v>NIFTY</v>
      </c>
      <c r="E480" t="str">
        <v>OPTIDXNIFTY25-06-2026CE19000.00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50</v>
      </c>
      <c r="O480">
        <v>0</v>
      </c>
      <c r="P480">
        <v>50</v>
      </c>
      <c r="Q480">
        <v>1810</v>
      </c>
      <c r="R480">
        <v>0</v>
      </c>
      <c r="S480">
        <v>0</v>
      </c>
      <c r="T480">
        <v>17398.05</v>
      </c>
      <c r="U480" t="str">
        <v>CE</v>
      </c>
    </row>
    <row r="481" spans="1:21">
      <c r="A481">
        <v>1047</v>
      </c>
      <c r="B481">
        <v>19000</v>
      </c>
      <c r="C481" s="1">
        <v>46387</v>
      </c>
      <c r="D481" t="str">
        <v>NIFTY</v>
      </c>
      <c r="E481" t="str">
        <v>OPTIDXNIFTY31-12-2026CE19000.00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50</v>
      </c>
      <c r="P481">
        <v>0</v>
      </c>
      <c r="Q481">
        <v>0</v>
      </c>
      <c r="R481">
        <v>50</v>
      </c>
      <c r="S481">
        <v>4000</v>
      </c>
      <c r="T481">
        <v>17398.05</v>
      </c>
      <c r="U481" t="str">
        <v>CE</v>
      </c>
    </row>
    <row r="482" spans="1:21">
      <c r="A482">
        <v>1051</v>
      </c>
      <c r="B482">
        <v>19050</v>
      </c>
      <c r="C482" s="1">
        <v>45022</v>
      </c>
      <c r="D482" t="str">
        <v>NIFTY</v>
      </c>
      <c r="E482" t="str">
        <v>OPTIDXNIFTY06-04-2023CE19050.00</v>
      </c>
      <c r="F482">
        <v>260</v>
      </c>
      <c r="G482">
        <v>131</v>
      </c>
      <c r="H482">
        <v>101.550387596899</v>
      </c>
      <c r="I482">
        <v>5920</v>
      </c>
      <c r="J482">
        <v>34.58</v>
      </c>
      <c r="K482">
        <v>0.35</v>
      </c>
      <c r="L482">
        <v>-0.4</v>
      </c>
      <c r="M482">
        <v>-53.3333333333333</v>
      </c>
      <c r="N482">
        <v>18850</v>
      </c>
      <c r="O482">
        <v>45650</v>
      </c>
      <c r="P482">
        <v>550</v>
      </c>
      <c r="Q482">
        <v>0.35</v>
      </c>
      <c r="R482">
        <v>550</v>
      </c>
      <c r="S482">
        <v>0.4</v>
      </c>
      <c r="T482">
        <v>17398.05</v>
      </c>
      <c r="U482" t="str">
        <v>CE</v>
      </c>
    </row>
    <row r="483" spans="1:21">
      <c r="A483">
        <v>1052</v>
      </c>
      <c r="B483">
        <v>19050</v>
      </c>
      <c r="C483" s="1">
        <v>45029</v>
      </c>
      <c r="D483" t="str">
        <v>NIFTY</v>
      </c>
      <c r="E483" t="str">
        <v>OPTIDXNIFTY13-04-2023CE19050.00</v>
      </c>
      <c r="F483">
        <v>212</v>
      </c>
      <c r="G483">
        <v>130</v>
      </c>
      <c r="H483">
        <v>158.536585365854</v>
      </c>
      <c r="I483">
        <v>341</v>
      </c>
      <c r="J483">
        <v>21.27</v>
      </c>
      <c r="K483">
        <v>1.3</v>
      </c>
      <c r="L483">
        <v>-0.05</v>
      </c>
      <c r="M483">
        <v>-3.70370370370371</v>
      </c>
      <c r="N483">
        <v>26650</v>
      </c>
      <c r="O483">
        <v>25100</v>
      </c>
      <c r="P483">
        <v>1000</v>
      </c>
      <c r="Q483">
        <v>1.15</v>
      </c>
      <c r="R483">
        <v>150</v>
      </c>
      <c r="S483">
        <v>1.3</v>
      </c>
      <c r="T483">
        <v>17398.05</v>
      </c>
      <c r="U483" t="str">
        <v>CE</v>
      </c>
    </row>
    <row r="484" spans="1:21">
      <c r="A484">
        <v>1054</v>
      </c>
      <c r="B484">
        <v>19050</v>
      </c>
      <c r="C484" s="1">
        <v>45071</v>
      </c>
      <c r="D484" t="str">
        <v>NIFTY</v>
      </c>
      <c r="E484" t="str">
        <v>OPTIDXNIFTY25-05-2023CE19050.00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1500</v>
      </c>
      <c r="O484">
        <v>2350</v>
      </c>
      <c r="P484">
        <v>1500</v>
      </c>
      <c r="Q484">
        <v>5</v>
      </c>
      <c r="R484">
        <v>600</v>
      </c>
      <c r="S484">
        <v>47.75</v>
      </c>
      <c r="T484">
        <v>17398.05</v>
      </c>
      <c r="U484" t="str">
        <v>CE</v>
      </c>
    </row>
    <row r="485" spans="1:21">
      <c r="A485">
        <v>1056</v>
      </c>
      <c r="B485">
        <v>19050</v>
      </c>
      <c r="C485" s="1">
        <v>45043</v>
      </c>
      <c r="D485" t="str">
        <v>NIFTY</v>
      </c>
      <c r="E485" t="str">
        <v>OPTIDXNIFTY27-04-2023CE19050.00</v>
      </c>
      <c r="F485">
        <v>94</v>
      </c>
      <c r="G485">
        <v>0</v>
      </c>
      <c r="H485">
        <v>0</v>
      </c>
      <c r="I485">
        <v>27</v>
      </c>
      <c r="J485">
        <v>15.45</v>
      </c>
      <c r="K485">
        <v>4.4</v>
      </c>
      <c r="L485">
        <v>0.100000000000001</v>
      </c>
      <c r="M485">
        <v>2.32558139534885</v>
      </c>
      <c r="N485">
        <v>19100</v>
      </c>
      <c r="O485">
        <v>11250</v>
      </c>
      <c r="P485">
        <v>600</v>
      </c>
      <c r="Q485">
        <v>3.85</v>
      </c>
      <c r="R485">
        <v>500</v>
      </c>
      <c r="S485">
        <v>6.3</v>
      </c>
      <c r="T485">
        <v>17398.05</v>
      </c>
      <c r="U485" t="str">
        <v>CE</v>
      </c>
    </row>
    <row r="486" spans="1:21">
      <c r="A486">
        <v>1059</v>
      </c>
      <c r="B486">
        <v>19100</v>
      </c>
      <c r="C486" s="1">
        <v>45029</v>
      </c>
      <c r="D486" t="str">
        <v>NIFTY</v>
      </c>
      <c r="E486" t="str">
        <v>OPTIDXNIFTY13-04-2023CE19100.00</v>
      </c>
      <c r="F486">
        <v>645</v>
      </c>
      <c r="G486">
        <v>375</v>
      </c>
      <c r="H486">
        <v>138.888888888889</v>
      </c>
      <c r="I486">
        <v>778</v>
      </c>
      <c r="J486">
        <v>21.42</v>
      </c>
      <c r="K486">
        <v>1.05</v>
      </c>
      <c r="L486">
        <v>-0.4</v>
      </c>
      <c r="M486">
        <v>-27.5862068965517</v>
      </c>
      <c r="N486">
        <v>50250</v>
      </c>
      <c r="O486">
        <v>29700</v>
      </c>
      <c r="P486">
        <v>26900</v>
      </c>
      <c r="Q486">
        <v>1</v>
      </c>
      <c r="R486">
        <v>2350</v>
      </c>
      <c r="S486">
        <v>1.2</v>
      </c>
      <c r="T486">
        <v>17398.05</v>
      </c>
      <c r="U486" t="str">
        <v>CE</v>
      </c>
    </row>
    <row r="487" spans="1:21">
      <c r="A487">
        <v>1060</v>
      </c>
      <c r="B487">
        <v>19100</v>
      </c>
      <c r="C487" s="1">
        <v>45043</v>
      </c>
      <c r="D487" t="str">
        <v>NIFTY</v>
      </c>
      <c r="E487" t="str">
        <v>OPTIDXNIFTY27-04-2023CE19100.00</v>
      </c>
      <c r="F487">
        <v>190</v>
      </c>
      <c r="G487">
        <v>-1</v>
      </c>
      <c r="H487">
        <v>-0.523560209424084</v>
      </c>
      <c r="I487">
        <v>183</v>
      </c>
      <c r="J487">
        <v>0</v>
      </c>
      <c r="K487">
        <v>4.25</v>
      </c>
      <c r="L487">
        <v>-0.0999999999999996</v>
      </c>
      <c r="M487">
        <v>-2.29885057471264</v>
      </c>
      <c r="N487">
        <v>18550</v>
      </c>
      <c r="O487">
        <v>13150</v>
      </c>
      <c r="P487">
        <v>50</v>
      </c>
      <c r="Q487">
        <v>4</v>
      </c>
      <c r="R487">
        <v>300</v>
      </c>
      <c r="S487">
        <v>5.45</v>
      </c>
      <c r="T487">
        <v>17398.05</v>
      </c>
      <c r="U487" t="str">
        <v>CE</v>
      </c>
    </row>
    <row r="488" spans="1:21">
      <c r="A488">
        <v>1063</v>
      </c>
      <c r="B488">
        <v>19100</v>
      </c>
      <c r="C488" s="1">
        <v>45022</v>
      </c>
      <c r="D488" t="str">
        <v>NIFTY</v>
      </c>
      <c r="E488" t="str">
        <v>OPTIDXNIFTY06-04-2023CE19100.00</v>
      </c>
      <c r="F488">
        <v>3837</v>
      </c>
      <c r="G488">
        <v>615</v>
      </c>
      <c r="H488">
        <v>19.0875232774674</v>
      </c>
      <c r="I488">
        <v>12418</v>
      </c>
      <c r="J488">
        <v>0</v>
      </c>
      <c r="K488">
        <v>0.4</v>
      </c>
      <c r="L488">
        <v>-0.25</v>
      </c>
      <c r="M488">
        <v>-38.4615384615385</v>
      </c>
      <c r="N488">
        <v>132250</v>
      </c>
      <c r="O488">
        <v>76000</v>
      </c>
      <c r="P488">
        <v>17050</v>
      </c>
      <c r="Q488">
        <v>0.35</v>
      </c>
      <c r="R488">
        <v>6000</v>
      </c>
      <c r="S488">
        <v>0.4</v>
      </c>
      <c r="T488">
        <v>17398.05</v>
      </c>
      <c r="U488" t="str">
        <v>CE</v>
      </c>
    </row>
    <row r="489" spans="1:21">
      <c r="A489">
        <v>1064</v>
      </c>
      <c r="B489">
        <v>19100</v>
      </c>
      <c r="C489" s="1">
        <v>45071</v>
      </c>
      <c r="D489" t="str">
        <v>NIFTY</v>
      </c>
      <c r="E489" t="str">
        <v>OPTIDXNIFTY25-05-2023CE19100.00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6900</v>
      </c>
      <c r="O489">
        <v>2350</v>
      </c>
      <c r="P489">
        <v>1500</v>
      </c>
      <c r="Q489">
        <v>4.55</v>
      </c>
      <c r="R489">
        <v>600</v>
      </c>
      <c r="S489">
        <v>44.5</v>
      </c>
      <c r="T489">
        <v>17398.05</v>
      </c>
      <c r="U489" t="str">
        <v>CE</v>
      </c>
    </row>
    <row r="490" spans="1:21">
      <c r="A490">
        <v>1067</v>
      </c>
      <c r="B490">
        <v>19150</v>
      </c>
      <c r="C490" s="1">
        <v>45071</v>
      </c>
      <c r="D490" t="str">
        <v>NIFTY</v>
      </c>
      <c r="E490" t="str">
        <v>OPTIDXNIFTY25-05-2023CE19150.00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1500</v>
      </c>
      <c r="O490">
        <v>2350</v>
      </c>
      <c r="P490">
        <v>1500</v>
      </c>
      <c r="Q490">
        <v>4.1</v>
      </c>
      <c r="R490">
        <v>600</v>
      </c>
      <c r="S490">
        <v>41.3</v>
      </c>
      <c r="T490">
        <v>17398.05</v>
      </c>
      <c r="U490" t="str">
        <v>CE</v>
      </c>
    </row>
    <row r="491" spans="1:21">
      <c r="A491">
        <v>1069</v>
      </c>
      <c r="B491">
        <v>19150</v>
      </c>
      <c r="C491" s="1">
        <v>45043</v>
      </c>
      <c r="D491" t="str">
        <v>NIFTY</v>
      </c>
      <c r="E491" t="str">
        <v>OPTIDXNIFTY27-04-2023CE19150.00</v>
      </c>
      <c r="F491">
        <v>86</v>
      </c>
      <c r="G491">
        <v>-1</v>
      </c>
      <c r="H491">
        <v>-1.14942528735632</v>
      </c>
      <c r="I491">
        <v>7</v>
      </c>
      <c r="J491">
        <v>16.19</v>
      </c>
      <c r="K491">
        <v>4.25</v>
      </c>
      <c r="L491">
        <v>0.35</v>
      </c>
      <c r="M491">
        <v>8.97435897435898</v>
      </c>
      <c r="N491">
        <v>20250</v>
      </c>
      <c r="O491">
        <v>14150</v>
      </c>
      <c r="P491">
        <v>500</v>
      </c>
      <c r="Q491">
        <v>4</v>
      </c>
      <c r="R491">
        <v>150</v>
      </c>
      <c r="S491">
        <v>4.25</v>
      </c>
      <c r="T491">
        <v>17398.05</v>
      </c>
      <c r="U491" t="str">
        <v>CE</v>
      </c>
    </row>
    <row r="492" spans="1:21">
      <c r="A492">
        <v>1070</v>
      </c>
      <c r="B492">
        <v>19150</v>
      </c>
      <c r="C492" s="1">
        <v>45022</v>
      </c>
      <c r="D492" t="str">
        <v>NIFTY</v>
      </c>
      <c r="E492" t="str">
        <v>OPTIDXNIFTY06-04-2023CE19150.00</v>
      </c>
      <c r="F492">
        <v>895</v>
      </c>
      <c r="G492">
        <v>316</v>
      </c>
      <c r="H492">
        <v>54.5768566493955</v>
      </c>
      <c r="I492">
        <v>11309</v>
      </c>
      <c r="J492">
        <v>36.39</v>
      </c>
      <c r="K492">
        <v>0.3</v>
      </c>
      <c r="L492">
        <v>-0.35</v>
      </c>
      <c r="M492">
        <v>-53.8461538461539</v>
      </c>
      <c r="N492">
        <v>43400</v>
      </c>
      <c r="O492">
        <v>45650</v>
      </c>
      <c r="P492">
        <v>19700</v>
      </c>
      <c r="Q492">
        <v>0.3</v>
      </c>
      <c r="R492">
        <v>750</v>
      </c>
      <c r="S492">
        <v>0.4</v>
      </c>
      <c r="T492">
        <v>17398.05</v>
      </c>
      <c r="U492" t="str">
        <v>CE</v>
      </c>
    </row>
    <row r="493" spans="1:21">
      <c r="A493">
        <v>1072</v>
      </c>
      <c r="B493">
        <v>19200</v>
      </c>
      <c r="C493" s="1">
        <v>45071</v>
      </c>
      <c r="D493" t="str">
        <v>NIFTY</v>
      </c>
      <c r="E493" t="str">
        <v>OPTIDXNIFTY25-05-2023CE19200.00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5100</v>
      </c>
      <c r="O493">
        <v>2350</v>
      </c>
      <c r="P493">
        <v>1500</v>
      </c>
      <c r="Q493">
        <v>4.1</v>
      </c>
      <c r="R493">
        <v>600</v>
      </c>
      <c r="S493">
        <v>38.35</v>
      </c>
      <c r="T493">
        <v>17398.05</v>
      </c>
      <c r="U493" t="str">
        <v>CE</v>
      </c>
    </row>
    <row r="494" spans="1:21">
      <c r="A494">
        <v>1075</v>
      </c>
      <c r="B494">
        <v>19200</v>
      </c>
      <c r="C494" s="1">
        <v>45043</v>
      </c>
      <c r="D494" t="str">
        <v>NIFTY</v>
      </c>
      <c r="E494" t="str">
        <v>OPTIDXNIFTY27-04-2023CE19200.00</v>
      </c>
      <c r="F494">
        <v>196</v>
      </c>
      <c r="G494">
        <v>-6</v>
      </c>
      <c r="H494">
        <v>-2.97029702970297</v>
      </c>
      <c r="I494">
        <v>93</v>
      </c>
      <c r="J494">
        <v>0</v>
      </c>
      <c r="K494">
        <v>4.15</v>
      </c>
      <c r="L494">
        <v>0.15</v>
      </c>
      <c r="M494">
        <v>3.75000000000001</v>
      </c>
      <c r="N494">
        <v>19150</v>
      </c>
      <c r="O494">
        <v>12850</v>
      </c>
      <c r="P494">
        <v>600</v>
      </c>
      <c r="Q494">
        <v>3.6</v>
      </c>
      <c r="R494">
        <v>300</v>
      </c>
      <c r="S494">
        <v>6</v>
      </c>
      <c r="T494">
        <v>17398.05</v>
      </c>
      <c r="U494" t="str">
        <v>CE</v>
      </c>
    </row>
    <row r="495" spans="1:21">
      <c r="A495">
        <v>1077</v>
      </c>
      <c r="B495">
        <v>19200</v>
      </c>
      <c r="C495" s="1">
        <v>45022</v>
      </c>
      <c r="D495" t="str">
        <v>NIFTY</v>
      </c>
      <c r="E495" t="str">
        <v>OPTIDXNIFTY06-04-2023CE19200.00</v>
      </c>
      <c r="F495">
        <v>11352</v>
      </c>
      <c r="G495">
        <v>40</v>
      </c>
      <c r="H495">
        <v>0.353606789250354</v>
      </c>
      <c r="I495">
        <v>51430</v>
      </c>
      <c r="J495">
        <v>0</v>
      </c>
      <c r="K495">
        <v>0.3</v>
      </c>
      <c r="L495">
        <v>-0.35</v>
      </c>
      <c r="M495">
        <v>-53.8461538461539</v>
      </c>
      <c r="N495">
        <v>426800</v>
      </c>
      <c r="O495">
        <v>314500</v>
      </c>
      <c r="P495">
        <v>208950</v>
      </c>
      <c r="Q495">
        <v>0.3</v>
      </c>
      <c r="R495">
        <v>33250</v>
      </c>
      <c r="S495">
        <v>0.35</v>
      </c>
      <c r="T495">
        <v>17398.05</v>
      </c>
      <c r="U495" t="str">
        <v>CE</v>
      </c>
    </row>
    <row r="496" spans="1:21">
      <c r="A496">
        <v>1078</v>
      </c>
      <c r="B496">
        <v>19250</v>
      </c>
      <c r="C496" s="1">
        <v>45071</v>
      </c>
      <c r="D496" t="str">
        <v>NIFTY</v>
      </c>
      <c r="E496" t="str">
        <v>OPTIDXNIFTY25-05-2023CE19250.00</v>
      </c>
      <c r="F496">
        <v>231</v>
      </c>
      <c r="G496">
        <v>22</v>
      </c>
      <c r="H496">
        <v>10.5263157894737</v>
      </c>
      <c r="I496">
        <v>144</v>
      </c>
      <c r="J496">
        <v>11.88</v>
      </c>
      <c r="K496">
        <v>8.25</v>
      </c>
      <c r="L496">
        <v>0.45</v>
      </c>
      <c r="M496">
        <v>5.76923076923077</v>
      </c>
      <c r="N496">
        <v>13000</v>
      </c>
      <c r="O496">
        <v>4050</v>
      </c>
      <c r="P496">
        <v>1350</v>
      </c>
      <c r="Q496">
        <v>8.25</v>
      </c>
      <c r="R496">
        <v>100</v>
      </c>
      <c r="S496">
        <v>8.45</v>
      </c>
      <c r="T496">
        <v>17398.05</v>
      </c>
      <c r="U496" t="str">
        <v>CE</v>
      </c>
    </row>
    <row r="497" spans="1:21">
      <c r="A497">
        <v>1081</v>
      </c>
      <c r="B497">
        <v>19250</v>
      </c>
      <c r="C497" s="1">
        <v>45022</v>
      </c>
      <c r="D497" t="str">
        <v>NIFTY</v>
      </c>
      <c r="E497" t="str">
        <v>OPTIDXNIFTY06-04-2023CE19250.00</v>
      </c>
      <c r="F497">
        <v>6451</v>
      </c>
      <c r="G497">
        <v>588</v>
      </c>
      <c r="H497">
        <v>10.0289953948491</v>
      </c>
      <c r="I497">
        <v>22644</v>
      </c>
      <c r="J497">
        <v>0</v>
      </c>
      <c r="K497">
        <v>0.3</v>
      </c>
      <c r="L497">
        <v>-0.3</v>
      </c>
      <c r="M497">
        <v>-50</v>
      </c>
      <c r="N497">
        <v>125550</v>
      </c>
      <c r="O497">
        <v>216450</v>
      </c>
      <c r="P497">
        <v>57700</v>
      </c>
      <c r="Q497">
        <v>0.3</v>
      </c>
      <c r="R497">
        <v>600</v>
      </c>
      <c r="S497">
        <v>0.35</v>
      </c>
      <c r="T497">
        <v>17398.05</v>
      </c>
      <c r="U497" t="str">
        <v>CE</v>
      </c>
    </row>
    <row r="498" spans="1:21">
      <c r="A498">
        <v>1082</v>
      </c>
      <c r="B498">
        <v>19250</v>
      </c>
      <c r="C498" s="1">
        <v>45043</v>
      </c>
      <c r="D498" t="str">
        <v>NIFTY</v>
      </c>
      <c r="E498" t="str">
        <v>OPTIDXNIFTY27-04-2023CE19250.00</v>
      </c>
      <c r="F498">
        <v>79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20500</v>
      </c>
      <c r="O498">
        <v>10100</v>
      </c>
      <c r="P498">
        <v>600</v>
      </c>
      <c r="Q498">
        <v>3.6</v>
      </c>
      <c r="R498">
        <v>500</v>
      </c>
      <c r="S498">
        <v>5</v>
      </c>
      <c r="T498">
        <v>17398.05</v>
      </c>
      <c r="U498" t="str">
        <v>CE</v>
      </c>
    </row>
    <row r="499" spans="1:21">
      <c r="A499">
        <v>1085</v>
      </c>
      <c r="B499">
        <v>19300</v>
      </c>
      <c r="C499" s="1">
        <v>45043</v>
      </c>
      <c r="D499" t="str">
        <v>NIFTY</v>
      </c>
      <c r="E499" t="str">
        <v>OPTIDXNIFTY27-04-2023CE19300.00</v>
      </c>
      <c r="F499">
        <v>777</v>
      </c>
      <c r="G499">
        <v>669</v>
      </c>
      <c r="H499">
        <v>619.444444444444</v>
      </c>
      <c r="I499">
        <v>999</v>
      </c>
      <c r="J499">
        <v>17.41</v>
      </c>
      <c r="K499">
        <v>4.3</v>
      </c>
      <c r="L499">
        <v>0.45</v>
      </c>
      <c r="M499">
        <v>11.6883116883117</v>
      </c>
      <c r="N499">
        <v>13850</v>
      </c>
      <c r="O499">
        <v>14150</v>
      </c>
      <c r="P499">
        <v>600</v>
      </c>
      <c r="Q499">
        <v>3.55</v>
      </c>
      <c r="R499">
        <v>300</v>
      </c>
      <c r="S499">
        <v>5</v>
      </c>
      <c r="T499">
        <v>17398.05</v>
      </c>
      <c r="U499" t="str">
        <v>CE</v>
      </c>
    </row>
    <row r="500" spans="1:21">
      <c r="A500">
        <v>1087</v>
      </c>
      <c r="B500">
        <v>19350</v>
      </c>
      <c r="C500" s="1">
        <v>45043</v>
      </c>
      <c r="D500" t="str">
        <v>NIFTY</v>
      </c>
      <c r="E500" t="str">
        <v>OPTIDXNIFTY27-04-2023CE19350.00</v>
      </c>
      <c r="F500">
        <v>164</v>
      </c>
      <c r="G500">
        <v>93</v>
      </c>
      <c r="H500">
        <v>130.985915492958</v>
      </c>
      <c r="I500">
        <v>403</v>
      </c>
      <c r="J500">
        <v>0</v>
      </c>
      <c r="K500">
        <v>4.15</v>
      </c>
      <c r="L500">
        <v>0.4</v>
      </c>
      <c r="M500">
        <v>10.6666666666667</v>
      </c>
      <c r="N500">
        <v>20250</v>
      </c>
      <c r="O500">
        <v>9000</v>
      </c>
      <c r="P500">
        <v>600</v>
      </c>
      <c r="Q500">
        <v>3.5</v>
      </c>
      <c r="R500">
        <v>9000</v>
      </c>
      <c r="S500">
        <v>18</v>
      </c>
      <c r="T500">
        <v>17398.05</v>
      </c>
      <c r="U500" t="str">
        <v>CE</v>
      </c>
    </row>
    <row r="501" spans="1:21">
      <c r="A501">
        <v>1089</v>
      </c>
      <c r="B501">
        <v>19400</v>
      </c>
      <c r="C501" s="1">
        <v>45043</v>
      </c>
      <c r="D501" t="str">
        <v>NIFTY</v>
      </c>
      <c r="E501" t="str">
        <v>OPTIDXNIFTY27-04-2023CE19400.00</v>
      </c>
      <c r="F501">
        <v>586</v>
      </c>
      <c r="G501">
        <v>-40</v>
      </c>
      <c r="H501">
        <v>-6.38977635782748</v>
      </c>
      <c r="I501">
        <v>203</v>
      </c>
      <c r="J501">
        <v>18.05</v>
      </c>
      <c r="K501">
        <v>4.05</v>
      </c>
      <c r="L501">
        <v>0.15</v>
      </c>
      <c r="M501">
        <v>3.84615384615384</v>
      </c>
      <c r="N501">
        <v>21200</v>
      </c>
      <c r="O501">
        <v>11400</v>
      </c>
      <c r="P501">
        <v>150</v>
      </c>
      <c r="Q501">
        <v>3.65</v>
      </c>
      <c r="R501">
        <v>300</v>
      </c>
      <c r="S501">
        <v>5</v>
      </c>
      <c r="T501">
        <v>17398.05</v>
      </c>
      <c r="U501" t="str">
        <v>CE</v>
      </c>
    </row>
    <row r="502" spans="1:21">
      <c r="A502">
        <v>1091</v>
      </c>
      <c r="B502">
        <v>19450</v>
      </c>
      <c r="C502" s="1">
        <v>45043</v>
      </c>
      <c r="D502" t="str">
        <v>NIFTY</v>
      </c>
      <c r="E502" t="str">
        <v>OPTIDXNIFTY27-04-2023CE19450.00</v>
      </c>
      <c r="F502">
        <v>220</v>
      </c>
      <c r="G502">
        <v>26</v>
      </c>
      <c r="H502">
        <v>13.4020618556701</v>
      </c>
      <c r="I502">
        <v>145</v>
      </c>
      <c r="J502">
        <v>0</v>
      </c>
      <c r="K502">
        <v>4.05</v>
      </c>
      <c r="L502">
        <v>0.25</v>
      </c>
      <c r="M502">
        <v>6.57894736842105</v>
      </c>
      <c r="N502">
        <v>20850</v>
      </c>
      <c r="O502">
        <v>9800</v>
      </c>
      <c r="P502">
        <v>600</v>
      </c>
      <c r="Q502">
        <v>3.35</v>
      </c>
      <c r="R502">
        <v>800</v>
      </c>
      <c r="S502">
        <v>4.25</v>
      </c>
      <c r="T502">
        <v>17398.05</v>
      </c>
      <c r="U502" t="str">
        <v>CE</v>
      </c>
    </row>
    <row r="503" spans="1:21">
      <c r="A503">
        <v>1092</v>
      </c>
      <c r="B503">
        <v>19500</v>
      </c>
      <c r="C503" s="1">
        <v>45043</v>
      </c>
      <c r="D503" t="str">
        <v>NIFTY</v>
      </c>
      <c r="E503" t="str">
        <v>OPTIDXNIFTY27-04-2023CE19500.00</v>
      </c>
      <c r="F503">
        <v>23459</v>
      </c>
      <c r="G503">
        <v>5842</v>
      </c>
      <c r="H503">
        <v>33.1611511608106</v>
      </c>
      <c r="I503">
        <v>11242</v>
      </c>
      <c r="J503">
        <v>18.73</v>
      </c>
      <c r="K503">
        <v>3.95</v>
      </c>
      <c r="L503">
        <v>0.2</v>
      </c>
      <c r="M503">
        <v>5.33333333333334</v>
      </c>
      <c r="N503">
        <v>73350</v>
      </c>
      <c r="O503">
        <v>72450</v>
      </c>
      <c r="P503">
        <v>1600</v>
      </c>
      <c r="Q503">
        <v>3.9</v>
      </c>
      <c r="R503">
        <v>3600</v>
      </c>
      <c r="S503">
        <v>4</v>
      </c>
      <c r="T503">
        <v>17398.05</v>
      </c>
      <c r="U503" t="str">
        <v>CE</v>
      </c>
    </row>
    <row r="504" spans="1:21">
      <c r="A504">
        <v>1094</v>
      </c>
      <c r="B504">
        <v>19500</v>
      </c>
      <c r="C504" s="1">
        <v>46015</v>
      </c>
      <c r="D504" t="str">
        <v>NIFTY</v>
      </c>
      <c r="E504" t="str">
        <v>OPTIDXNIFTY24-12-2025CE19500.00</v>
      </c>
      <c r="F504">
        <v>18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100</v>
      </c>
      <c r="O504">
        <v>150</v>
      </c>
      <c r="P504">
        <v>50</v>
      </c>
      <c r="Q504">
        <v>1230</v>
      </c>
      <c r="R504">
        <v>50</v>
      </c>
      <c r="S504">
        <v>2300</v>
      </c>
      <c r="T504">
        <v>17398.05</v>
      </c>
      <c r="U504" t="str">
        <v>CE</v>
      </c>
    </row>
    <row r="505" spans="1:21">
      <c r="A505">
        <v>1096</v>
      </c>
      <c r="B505">
        <v>19550</v>
      </c>
      <c r="C505" s="1">
        <v>45043</v>
      </c>
      <c r="D505" t="str">
        <v>NIFTY</v>
      </c>
      <c r="E505" t="str">
        <v>OPTIDXNIFTY27-04-2023CE19550.00</v>
      </c>
      <c r="F505">
        <v>423</v>
      </c>
      <c r="G505">
        <v>139</v>
      </c>
      <c r="H505">
        <v>48.943661971831</v>
      </c>
      <c r="I505">
        <v>449</v>
      </c>
      <c r="J505">
        <v>19.05</v>
      </c>
      <c r="K505">
        <v>3.8</v>
      </c>
      <c r="L505">
        <v>0.15</v>
      </c>
      <c r="M505">
        <v>4.10958904109589</v>
      </c>
      <c r="N505">
        <v>23250</v>
      </c>
      <c r="O505">
        <v>9350</v>
      </c>
      <c r="P505">
        <v>550</v>
      </c>
      <c r="Q505">
        <v>3.65</v>
      </c>
      <c r="R505">
        <v>350</v>
      </c>
      <c r="S505">
        <v>3.8</v>
      </c>
      <c r="T505">
        <v>17398.05</v>
      </c>
      <c r="U505" t="str">
        <v>CE</v>
      </c>
    </row>
    <row r="506" spans="1:21">
      <c r="A506">
        <v>1098</v>
      </c>
      <c r="B506">
        <v>20000</v>
      </c>
      <c r="C506" s="1">
        <v>45834</v>
      </c>
      <c r="D506" t="str">
        <v>NIFTY</v>
      </c>
      <c r="E506" t="str">
        <v>OPTIDXNIFTY26-06-2025CE20000.00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100</v>
      </c>
      <c r="O506">
        <v>0</v>
      </c>
      <c r="P506">
        <v>50</v>
      </c>
      <c r="Q506">
        <v>612</v>
      </c>
      <c r="R506">
        <v>0</v>
      </c>
      <c r="S506">
        <v>0</v>
      </c>
      <c r="T506">
        <v>17398.05</v>
      </c>
      <c r="U506" t="str">
        <v>CE</v>
      </c>
    </row>
    <row r="507" spans="1:21">
      <c r="A507">
        <v>1100</v>
      </c>
      <c r="B507">
        <v>20000</v>
      </c>
      <c r="C507" s="1">
        <v>45288</v>
      </c>
      <c r="D507" t="str">
        <v>NIFTY</v>
      </c>
      <c r="E507" t="str">
        <v>OPTIDXNIFTY28-12-2023CE20000.00</v>
      </c>
      <c r="F507">
        <v>5314</v>
      </c>
      <c r="G507">
        <v>-12</v>
      </c>
      <c r="H507">
        <v>-0.225309800976342</v>
      </c>
      <c r="I507">
        <v>641</v>
      </c>
      <c r="J507">
        <v>0</v>
      </c>
      <c r="K507">
        <v>111</v>
      </c>
      <c r="L507">
        <v>-4.95</v>
      </c>
      <c r="M507">
        <v>-4.26908150064683</v>
      </c>
      <c r="N507">
        <v>14500</v>
      </c>
      <c r="O507">
        <v>3700</v>
      </c>
      <c r="P507">
        <v>200</v>
      </c>
      <c r="Q507">
        <v>109</v>
      </c>
      <c r="R507">
        <v>50</v>
      </c>
      <c r="S507">
        <v>112</v>
      </c>
      <c r="T507">
        <v>17398.05</v>
      </c>
      <c r="U507" t="str">
        <v>CE</v>
      </c>
    </row>
    <row r="508" spans="1:21">
      <c r="A508">
        <v>1101</v>
      </c>
      <c r="B508">
        <v>20000</v>
      </c>
      <c r="C508" s="1">
        <v>45379</v>
      </c>
      <c r="D508" t="str">
        <v>NIFTY</v>
      </c>
      <c r="E508" t="str">
        <v>OPTIDXNIFTY28-03-2024CE20000.00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1800</v>
      </c>
      <c r="O508">
        <v>0</v>
      </c>
      <c r="P508">
        <v>900</v>
      </c>
      <c r="Q508">
        <v>27</v>
      </c>
      <c r="R508">
        <v>0</v>
      </c>
      <c r="S508">
        <v>0</v>
      </c>
      <c r="T508">
        <v>17398.05</v>
      </c>
      <c r="U508" t="str">
        <v>CE</v>
      </c>
    </row>
    <row r="509" spans="1:21">
      <c r="A509">
        <v>1103</v>
      </c>
      <c r="B509">
        <v>20000</v>
      </c>
      <c r="C509" s="1">
        <v>45470</v>
      </c>
      <c r="D509" t="str">
        <v>NIFTY</v>
      </c>
      <c r="E509" t="str">
        <v>OPTIDXNIFTY27-06-2024CE20000.00</v>
      </c>
      <c r="F509">
        <v>17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250</v>
      </c>
      <c r="P509">
        <v>0</v>
      </c>
      <c r="Q509">
        <v>0</v>
      </c>
      <c r="R509">
        <v>50</v>
      </c>
      <c r="S509">
        <v>1395</v>
      </c>
      <c r="T509">
        <v>17398.05</v>
      </c>
      <c r="U509" t="str">
        <v>CE</v>
      </c>
    </row>
    <row r="510" spans="1:21">
      <c r="A510">
        <v>1106</v>
      </c>
      <c r="B510">
        <v>20000</v>
      </c>
      <c r="C510" s="1">
        <v>45106</v>
      </c>
      <c r="D510" t="str">
        <v>NIFTY</v>
      </c>
      <c r="E510" t="str">
        <v>OPTIDXNIFTY29-06-2023CE20000.00</v>
      </c>
      <c r="F510">
        <v>14576</v>
      </c>
      <c r="G510">
        <v>-230</v>
      </c>
      <c r="H510">
        <v>-1.55342428745103</v>
      </c>
      <c r="I510">
        <v>3429</v>
      </c>
      <c r="J510">
        <v>0</v>
      </c>
      <c r="K510">
        <v>13.1</v>
      </c>
      <c r="L510">
        <v>-2.35</v>
      </c>
      <c r="M510">
        <v>-15.210355987055</v>
      </c>
      <c r="N510">
        <v>40300</v>
      </c>
      <c r="O510">
        <v>19250</v>
      </c>
      <c r="P510">
        <v>550</v>
      </c>
      <c r="Q510">
        <v>13.05</v>
      </c>
      <c r="R510">
        <v>250</v>
      </c>
      <c r="S510">
        <v>13.25</v>
      </c>
      <c r="T510">
        <v>17398.05</v>
      </c>
      <c r="U510" t="str">
        <v>CE</v>
      </c>
    </row>
    <row r="511" spans="1:21">
      <c r="A511">
        <v>1108</v>
      </c>
      <c r="B511">
        <v>20000</v>
      </c>
      <c r="C511" s="1">
        <v>45197</v>
      </c>
      <c r="D511" t="str">
        <v>NIFTY</v>
      </c>
      <c r="E511" t="str">
        <v>OPTIDXNIFTY28-09-2023CE20000.00</v>
      </c>
      <c r="F511">
        <v>784</v>
      </c>
      <c r="G511">
        <v>174</v>
      </c>
      <c r="H511">
        <v>28.5245901639344</v>
      </c>
      <c r="I511">
        <v>277</v>
      </c>
      <c r="J511">
        <v>0</v>
      </c>
      <c r="K511">
        <v>59</v>
      </c>
      <c r="L511">
        <v>8.8</v>
      </c>
      <c r="M511">
        <v>17.5298804780876</v>
      </c>
      <c r="N511">
        <v>12200</v>
      </c>
      <c r="O511">
        <v>5400</v>
      </c>
      <c r="P511">
        <v>50</v>
      </c>
      <c r="Q511">
        <v>53.75</v>
      </c>
      <c r="R511">
        <v>50</v>
      </c>
      <c r="S511">
        <v>58.95</v>
      </c>
      <c r="T511">
        <v>17398.05</v>
      </c>
      <c r="U511" t="str">
        <v>CE</v>
      </c>
    </row>
    <row r="512" spans="1:21">
      <c r="A512">
        <v>1109</v>
      </c>
      <c r="B512">
        <v>20000</v>
      </c>
      <c r="C512" s="1">
        <v>46015</v>
      </c>
      <c r="D512" t="str">
        <v>NIFTY</v>
      </c>
      <c r="E512" t="str">
        <v>OPTIDXNIFTY24-12-2025CE20000.00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100</v>
      </c>
      <c r="O512">
        <v>50</v>
      </c>
      <c r="P512">
        <v>50</v>
      </c>
      <c r="Q512">
        <v>1120</v>
      </c>
      <c r="R512">
        <v>50</v>
      </c>
      <c r="S512">
        <v>2300</v>
      </c>
      <c r="T512">
        <v>17398.05</v>
      </c>
      <c r="U512" t="str">
        <v>CE</v>
      </c>
    </row>
    <row r="513" spans="1:21">
      <c r="A513">
        <v>1115</v>
      </c>
      <c r="B513">
        <v>20000</v>
      </c>
      <c r="C513" s="1">
        <v>45652</v>
      </c>
      <c r="D513" t="str">
        <v>NIFTY</v>
      </c>
      <c r="E513" t="str">
        <v>OPTIDXNIFTY26-12-2024CE20000.00</v>
      </c>
      <c r="F513">
        <v>29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300</v>
      </c>
      <c r="O513">
        <v>100</v>
      </c>
      <c r="P513">
        <v>50</v>
      </c>
      <c r="Q513">
        <v>780</v>
      </c>
      <c r="R513">
        <v>50</v>
      </c>
      <c r="S513">
        <v>967</v>
      </c>
      <c r="T513">
        <v>17398.05</v>
      </c>
      <c r="U513" t="str">
        <v>CE</v>
      </c>
    </row>
    <row r="514" spans="1:21">
      <c r="A514">
        <v>1117</v>
      </c>
      <c r="B514">
        <v>21000</v>
      </c>
      <c r="C514" s="1">
        <v>45106</v>
      </c>
      <c r="D514" t="str">
        <v>NIFTY</v>
      </c>
      <c r="E514" t="str">
        <v>OPTIDXNIFTY29-06-2023CE21000.00</v>
      </c>
      <c r="F514">
        <v>1632</v>
      </c>
      <c r="G514">
        <v>-111</v>
      </c>
      <c r="H514">
        <v>-6.36833046471601</v>
      </c>
      <c r="I514">
        <v>178</v>
      </c>
      <c r="J514">
        <v>15.47</v>
      </c>
      <c r="K514">
        <v>7.5</v>
      </c>
      <c r="L514">
        <v>-1.3</v>
      </c>
      <c r="M514">
        <v>-14.7727272727273</v>
      </c>
      <c r="N514">
        <v>129550</v>
      </c>
      <c r="O514">
        <v>7200</v>
      </c>
      <c r="P514">
        <v>200</v>
      </c>
      <c r="Q514">
        <v>7.35</v>
      </c>
      <c r="R514">
        <v>50</v>
      </c>
      <c r="S514">
        <v>7.9</v>
      </c>
      <c r="T514">
        <v>17398.05</v>
      </c>
      <c r="U514" t="str">
        <v>CE</v>
      </c>
    </row>
    <row r="515" spans="1:21">
      <c r="A515">
        <v>1120</v>
      </c>
      <c r="B515">
        <v>21000</v>
      </c>
      <c r="C515" s="1">
        <v>45197</v>
      </c>
      <c r="D515" t="str">
        <v>NIFTY</v>
      </c>
      <c r="E515" t="str">
        <v>OPTIDXNIFTY28-09-2023CE21000.00</v>
      </c>
      <c r="F515">
        <v>291</v>
      </c>
      <c r="G515">
        <v>149</v>
      </c>
      <c r="H515">
        <v>104.929577464789</v>
      </c>
      <c r="I515">
        <v>268</v>
      </c>
      <c r="J515">
        <v>12.33</v>
      </c>
      <c r="K515">
        <v>35.85</v>
      </c>
      <c r="L515">
        <v>5.15</v>
      </c>
      <c r="M515">
        <v>16.7752442996743</v>
      </c>
      <c r="N515">
        <v>12550</v>
      </c>
      <c r="O515">
        <v>5000</v>
      </c>
      <c r="P515">
        <v>100</v>
      </c>
      <c r="Q515">
        <v>34.6</v>
      </c>
      <c r="R515">
        <v>50</v>
      </c>
      <c r="S515">
        <v>36</v>
      </c>
      <c r="T515">
        <v>17398.05</v>
      </c>
      <c r="U515" t="str">
        <v>CE</v>
      </c>
    </row>
    <row r="516" spans="1:21">
      <c r="A516">
        <v>1121</v>
      </c>
      <c r="B516">
        <v>21000</v>
      </c>
      <c r="C516" s="1">
        <v>45288</v>
      </c>
      <c r="D516" t="str">
        <v>NIFTY</v>
      </c>
      <c r="E516" t="str">
        <v>OPTIDXNIFTY28-12-2023CE21000.00</v>
      </c>
      <c r="F516">
        <v>3782</v>
      </c>
      <c r="G516">
        <v>27</v>
      </c>
      <c r="H516">
        <v>0.719041278295606</v>
      </c>
      <c r="I516">
        <v>157</v>
      </c>
      <c r="J516">
        <v>9.51</v>
      </c>
      <c r="K516">
        <v>55.05</v>
      </c>
      <c r="L516">
        <v>-3.3</v>
      </c>
      <c r="M516">
        <v>-5.65552699228792</v>
      </c>
      <c r="N516">
        <v>16800</v>
      </c>
      <c r="O516">
        <v>6050</v>
      </c>
      <c r="P516">
        <v>700</v>
      </c>
      <c r="Q516">
        <v>55</v>
      </c>
      <c r="R516">
        <v>100</v>
      </c>
      <c r="S516">
        <v>58.45</v>
      </c>
      <c r="T516">
        <v>17398.05</v>
      </c>
      <c r="U516" t="str">
        <v>CE</v>
      </c>
    </row>
    <row r="517" spans="1:21">
      <c r="A517">
        <v>1124</v>
      </c>
      <c r="B517">
        <v>21000</v>
      </c>
      <c r="C517" s="1">
        <v>45379</v>
      </c>
      <c r="D517" t="str">
        <v>NIFTY</v>
      </c>
      <c r="E517" t="str">
        <v>OPTIDXNIFTY28-03-2024CE21000.00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1850</v>
      </c>
      <c r="O517">
        <v>0</v>
      </c>
      <c r="P517">
        <v>900</v>
      </c>
      <c r="Q517">
        <v>18</v>
      </c>
      <c r="R517">
        <v>0</v>
      </c>
      <c r="S517">
        <v>0</v>
      </c>
      <c r="T517">
        <v>17398.05</v>
      </c>
      <c r="U517" t="str">
        <v>CE</v>
      </c>
    </row>
    <row r="518" spans="1:21">
      <c r="A518">
        <v>1126</v>
      </c>
      <c r="B518">
        <v>21000</v>
      </c>
      <c r="C518" s="1">
        <v>45652</v>
      </c>
      <c r="D518" t="str">
        <v>NIFTY</v>
      </c>
      <c r="E518" t="str">
        <v>OPTIDXNIFTY26-12-2024CE21000.00</v>
      </c>
      <c r="F518">
        <v>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200</v>
      </c>
      <c r="O518">
        <v>50</v>
      </c>
      <c r="P518">
        <v>50</v>
      </c>
      <c r="Q518">
        <v>380</v>
      </c>
      <c r="R518">
        <v>50</v>
      </c>
      <c r="S518">
        <v>764.95</v>
      </c>
      <c r="T518">
        <v>17398.05</v>
      </c>
      <c r="U518" t="str">
        <v>CE</v>
      </c>
    </row>
    <row r="519" spans="1:21">
      <c r="A519">
        <v>1130</v>
      </c>
      <c r="B519">
        <v>21000</v>
      </c>
      <c r="C519" s="1">
        <v>46015</v>
      </c>
      <c r="D519" t="str">
        <v>NIFTY</v>
      </c>
      <c r="E519" t="str">
        <v>OPTIDXNIFTY24-12-2025CE21000.00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</v>
      </c>
      <c r="O519">
        <v>0</v>
      </c>
      <c r="P519">
        <v>50</v>
      </c>
      <c r="Q519">
        <v>700</v>
      </c>
      <c r="R519">
        <v>0</v>
      </c>
      <c r="S519">
        <v>0</v>
      </c>
      <c r="T519">
        <v>17398.05</v>
      </c>
      <c r="U519" t="str">
        <v>CE</v>
      </c>
    </row>
    <row r="520" spans="1:21">
      <c r="A520">
        <v>1136</v>
      </c>
      <c r="B520">
        <v>22000</v>
      </c>
      <c r="C520" s="1">
        <v>46015</v>
      </c>
      <c r="D520" t="str">
        <v>NIFTY</v>
      </c>
      <c r="E520" t="str">
        <v>OPTIDXNIFTY24-12-2025CE22000.00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50</v>
      </c>
      <c r="O520">
        <v>0</v>
      </c>
      <c r="P520">
        <v>50</v>
      </c>
      <c r="Q520">
        <v>500</v>
      </c>
      <c r="R520">
        <v>0</v>
      </c>
      <c r="S520">
        <v>0</v>
      </c>
      <c r="T520">
        <v>17398.05</v>
      </c>
      <c r="U520" t="str">
        <v>CE</v>
      </c>
    </row>
    <row r="521" spans="1:21">
      <c r="A521">
        <v>1137</v>
      </c>
      <c r="B521">
        <v>22000</v>
      </c>
      <c r="C521" s="1">
        <v>45106</v>
      </c>
      <c r="D521" t="str">
        <v>NIFTY</v>
      </c>
      <c r="E521" t="str">
        <v>OPTIDXNIFTY29-06-2023CE22000.00</v>
      </c>
      <c r="F521">
        <v>3895</v>
      </c>
      <c r="G521">
        <v>0</v>
      </c>
      <c r="H521">
        <v>0</v>
      </c>
      <c r="I521">
        <v>142</v>
      </c>
      <c r="J521">
        <v>0</v>
      </c>
      <c r="K521">
        <v>5.8</v>
      </c>
      <c r="L521">
        <v>-0.600000000000001</v>
      </c>
      <c r="M521">
        <v>-9.37500000000001</v>
      </c>
      <c r="N521">
        <v>25500</v>
      </c>
      <c r="O521">
        <v>6550</v>
      </c>
      <c r="P521">
        <v>1550</v>
      </c>
      <c r="Q521">
        <v>5.7</v>
      </c>
      <c r="R521">
        <v>100</v>
      </c>
      <c r="S521">
        <v>6.4</v>
      </c>
      <c r="T521">
        <v>17398.05</v>
      </c>
      <c r="U521" t="str">
        <v>CE</v>
      </c>
    </row>
    <row r="522" spans="1:21">
      <c r="A522">
        <v>1139</v>
      </c>
      <c r="B522">
        <v>22000</v>
      </c>
      <c r="C522" s="1">
        <v>45379</v>
      </c>
      <c r="D522" t="str">
        <v>NIFTY</v>
      </c>
      <c r="E522" t="str">
        <v>OPTIDXNIFTY28-03-2024CE22000.00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1800</v>
      </c>
      <c r="O522">
        <v>0</v>
      </c>
      <c r="P522">
        <v>900</v>
      </c>
      <c r="Q522">
        <v>4.5</v>
      </c>
      <c r="R522">
        <v>0</v>
      </c>
      <c r="S522">
        <v>0</v>
      </c>
      <c r="T522">
        <v>17398.05</v>
      </c>
      <c r="U522" t="str">
        <v>CE</v>
      </c>
    </row>
    <row r="523" spans="1:21">
      <c r="A523">
        <v>1142</v>
      </c>
      <c r="B523">
        <v>22000</v>
      </c>
      <c r="C523" s="1">
        <v>45652</v>
      </c>
      <c r="D523" t="str">
        <v>NIFTY</v>
      </c>
      <c r="E523" t="str">
        <v>OPTIDXNIFTY26-12-2024CE22000.00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250</v>
      </c>
      <c r="O523">
        <v>50</v>
      </c>
      <c r="P523">
        <v>50</v>
      </c>
      <c r="Q523">
        <v>240</v>
      </c>
      <c r="R523">
        <v>50</v>
      </c>
      <c r="S523">
        <v>760</v>
      </c>
      <c r="T523">
        <v>17398.05</v>
      </c>
      <c r="U523" t="str">
        <v>CE</v>
      </c>
    </row>
    <row r="524" spans="1:21">
      <c r="A524">
        <v>1145</v>
      </c>
      <c r="B524">
        <v>22000</v>
      </c>
      <c r="C524" s="1">
        <v>45288</v>
      </c>
      <c r="D524" t="str">
        <v>NIFTY</v>
      </c>
      <c r="E524" t="str">
        <v>OPTIDXNIFTY28-12-2023CE22000.00</v>
      </c>
      <c r="F524">
        <v>1263</v>
      </c>
      <c r="G524">
        <v>-45</v>
      </c>
      <c r="H524">
        <v>-3.44036697247706</v>
      </c>
      <c r="I524">
        <v>129</v>
      </c>
      <c r="J524">
        <v>10.74</v>
      </c>
      <c r="K524">
        <v>28.5</v>
      </c>
      <c r="L524">
        <v>1.1</v>
      </c>
      <c r="M524">
        <v>4.01459854014599</v>
      </c>
      <c r="N524">
        <v>8850</v>
      </c>
      <c r="O524">
        <v>4100</v>
      </c>
      <c r="P524">
        <v>250</v>
      </c>
      <c r="Q524">
        <v>26</v>
      </c>
      <c r="R524">
        <v>50</v>
      </c>
      <c r="S524">
        <v>30.45</v>
      </c>
      <c r="T524">
        <v>17398.05</v>
      </c>
      <c r="U524" t="str">
        <v>CE</v>
      </c>
    </row>
    <row r="525" spans="1:21">
      <c r="A525">
        <v>1152</v>
      </c>
      <c r="B525">
        <v>22000</v>
      </c>
      <c r="C525" s="1">
        <v>45197</v>
      </c>
      <c r="D525" t="str">
        <v>NIFTY</v>
      </c>
      <c r="E525" t="str">
        <v>OPTIDXNIFTY28-09-2023CE22000.00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7350</v>
      </c>
      <c r="O525">
        <v>3650</v>
      </c>
      <c r="P525">
        <v>300</v>
      </c>
      <c r="Q525">
        <v>6</v>
      </c>
      <c r="R525">
        <v>400</v>
      </c>
      <c r="S525">
        <v>41.05</v>
      </c>
      <c r="T525">
        <v>17398.05</v>
      </c>
      <c r="U525" t="str">
        <v>CE</v>
      </c>
    </row>
    <row r="526" spans="1:21">
      <c r="A526">
        <v>1153</v>
      </c>
      <c r="B526">
        <v>23000</v>
      </c>
      <c r="C526" s="1">
        <v>45106</v>
      </c>
      <c r="D526" t="str">
        <v>NIFTY</v>
      </c>
      <c r="E526" t="str">
        <v>OPTIDXNIFTY29-06-2023CE23000.00</v>
      </c>
      <c r="F526">
        <v>304</v>
      </c>
      <c r="G526">
        <v>18</v>
      </c>
      <c r="H526">
        <v>6.29370629370629</v>
      </c>
      <c r="I526">
        <v>26</v>
      </c>
      <c r="J526">
        <v>21.03</v>
      </c>
      <c r="K526">
        <v>4.25</v>
      </c>
      <c r="L526">
        <v>-0.9</v>
      </c>
      <c r="M526">
        <v>-17.4757281553398</v>
      </c>
      <c r="N526">
        <v>26900</v>
      </c>
      <c r="O526">
        <v>0</v>
      </c>
      <c r="P526">
        <v>8950</v>
      </c>
      <c r="Q526">
        <v>4.25</v>
      </c>
      <c r="R526">
        <v>0</v>
      </c>
      <c r="S526">
        <v>0</v>
      </c>
      <c r="T526">
        <v>17398.05</v>
      </c>
      <c r="U526" t="str">
        <v>CE</v>
      </c>
    </row>
    <row r="527" spans="1:21">
      <c r="A527">
        <v>1156</v>
      </c>
      <c r="B527">
        <v>23000</v>
      </c>
      <c r="C527" s="1">
        <v>45197</v>
      </c>
      <c r="D527" t="str">
        <v>NIFTY</v>
      </c>
      <c r="E527" t="str">
        <v>OPTIDXNIFTY28-09-2023CE23000.00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7100</v>
      </c>
      <c r="O527">
        <v>1900</v>
      </c>
      <c r="P527">
        <v>600</v>
      </c>
      <c r="Q527">
        <v>5.2</v>
      </c>
      <c r="R527">
        <v>200</v>
      </c>
      <c r="S527">
        <v>38</v>
      </c>
      <c r="T527">
        <v>17398.05</v>
      </c>
      <c r="U527" t="str">
        <v>CE</v>
      </c>
    </row>
    <row r="528" spans="1:21">
      <c r="A528">
        <v>1158</v>
      </c>
      <c r="B528">
        <v>23000</v>
      </c>
      <c r="C528" s="1">
        <v>45288</v>
      </c>
      <c r="D528" t="str">
        <v>NIFTY</v>
      </c>
      <c r="E528" t="str">
        <v>OPTIDXNIFTY28-12-2023CE23000.00</v>
      </c>
      <c r="F528">
        <v>775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5650</v>
      </c>
      <c r="O528">
        <v>1450</v>
      </c>
      <c r="P528">
        <v>1500</v>
      </c>
      <c r="Q528">
        <v>20</v>
      </c>
      <c r="R528">
        <v>50</v>
      </c>
      <c r="S528">
        <v>69.8</v>
      </c>
      <c r="T528">
        <v>17398.05</v>
      </c>
      <c r="U528" t="str">
        <v>CE</v>
      </c>
    </row>
    <row r="529" spans="1:21">
      <c r="A529">
        <v>1159</v>
      </c>
      <c r="B529">
        <v>23000</v>
      </c>
      <c r="C529" s="1">
        <v>45470</v>
      </c>
      <c r="D529" t="str">
        <v>NIFTY</v>
      </c>
      <c r="E529" t="str">
        <v>OPTIDXNIFTY27-06-2024CE23000.00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50</v>
      </c>
      <c r="O529">
        <v>0</v>
      </c>
      <c r="P529">
        <v>50</v>
      </c>
      <c r="Q529">
        <v>4.8</v>
      </c>
      <c r="R529">
        <v>0</v>
      </c>
      <c r="S529">
        <v>0</v>
      </c>
      <c r="T529">
        <v>17398.05</v>
      </c>
      <c r="U529" t="str">
        <v>CE</v>
      </c>
    </row>
    <row r="530" spans="1:21">
      <c r="A530">
        <v>1162</v>
      </c>
      <c r="B530">
        <v>23000</v>
      </c>
      <c r="C530" s="1">
        <v>45652</v>
      </c>
      <c r="D530" t="str">
        <v>NIFTY</v>
      </c>
      <c r="E530" t="str">
        <v>OPTIDXNIFTY26-12-2024CE23000.00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200</v>
      </c>
      <c r="O530">
        <v>150</v>
      </c>
      <c r="P530">
        <v>50</v>
      </c>
      <c r="Q530">
        <v>110</v>
      </c>
      <c r="R530">
        <v>50</v>
      </c>
      <c r="S530">
        <v>580</v>
      </c>
      <c r="T530">
        <v>17398.05</v>
      </c>
      <c r="U530" t="str">
        <v>CE</v>
      </c>
    </row>
    <row r="531" spans="1:21">
      <c r="A531">
        <v>1164</v>
      </c>
      <c r="B531">
        <v>23000</v>
      </c>
      <c r="C531" s="1">
        <v>46015</v>
      </c>
      <c r="D531" t="str">
        <v>NIFTY</v>
      </c>
      <c r="E531" t="str">
        <v>OPTIDXNIFTY24-12-2025CE23000.00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50</v>
      </c>
      <c r="O531">
        <v>0</v>
      </c>
      <c r="P531">
        <v>50</v>
      </c>
      <c r="Q531">
        <v>300</v>
      </c>
      <c r="R531">
        <v>0</v>
      </c>
      <c r="S531">
        <v>0</v>
      </c>
      <c r="T531">
        <v>17398.05</v>
      </c>
      <c r="U531" t="str">
        <v>CE</v>
      </c>
    </row>
    <row r="532" spans="1:21">
      <c r="A532">
        <v>1170</v>
      </c>
      <c r="B532">
        <v>24000</v>
      </c>
      <c r="C532" s="1">
        <v>45288</v>
      </c>
      <c r="D532" t="str">
        <v>NIFTY</v>
      </c>
      <c r="E532" t="str">
        <v>OPTIDXNIFTY28-12-2023CE24000.00</v>
      </c>
      <c r="F532">
        <v>211</v>
      </c>
      <c r="G532">
        <v>0</v>
      </c>
      <c r="H532">
        <v>0</v>
      </c>
      <c r="I532">
        <v>4</v>
      </c>
      <c r="J532">
        <v>14.58</v>
      </c>
      <c r="K532">
        <v>22</v>
      </c>
      <c r="L532">
        <v>-0.0500000000000007</v>
      </c>
      <c r="M532">
        <v>-0.226757369614516</v>
      </c>
      <c r="N532">
        <v>3050</v>
      </c>
      <c r="O532">
        <v>2100</v>
      </c>
      <c r="P532">
        <v>50</v>
      </c>
      <c r="Q532">
        <v>20</v>
      </c>
      <c r="R532">
        <v>100</v>
      </c>
      <c r="S532">
        <v>25.8</v>
      </c>
      <c r="T532">
        <v>17398.05</v>
      </c>
      <c r="U532" t="str">
        <v>CE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H9" sqref="H9"/>
    </sheetView>
  </sheetViews>
  <sheetFormatPr defaultColWidth="8.88888888888889" defaultRowHeight="14.4" outlineLevelCol="2"/>
  <cols>
    <col min="1" max="1" width="9.22222222222222"/>
    <col min="2" max="2" width="11.6666666666667"/>
  </cols>
  <sheetData>
    <row r="1" spans="1:3">
      <c r="A1" t="s">
        <v>1222</v>
      </c>
      <c r="B1" t="s">
        <v>22</v>
      </c>
      <c r="C1" t="s">
        <v>24</v>
      </c>
    </row>
    <row r="2" spans="1:3">
      <c r="A2" s="2">
        <f>'Nifty Option Chain'!K6</f>
        <v>16900</v>
      </c>
      <c r="B2" s="3">
        <f>'Nifty Option Chain'!F6</f>
        <v>-461</v>
      </c>
      <c r="C2" s="4">
        <f>'Nifty Option Chain'!P6</f>
        <v>12479</v>
      </c>
    </row>
    <row r="3" spans="1:3">
      <c r="A3" s="2">
        <f>'Nifty Option Chain'!K7</f>
        <v>16950</v>
      </c>
      <c r="B3" s="3">
        <f>'Nifty Option Chain'!F7</f>
        <v>-295</v>
      </c>
      <c r="C3" s="4">
        <f>'Nifty Option Chain'!P7</f>
        <v>20863</v>
      </c>
    </row>
    <row r="4" spans="1:3">
      <c r="A4" s="2">
        <f>'Nifty Option Chain'!K8</f>
        <v>17000</v>
      </c>
      <c r="B4" s="3">
        <f>'Nifty Option Chain'!F8</f>
        <v>-5695</v>
      </c>
      <c r="C4" s="4">
        <f>'Nifty Option Chain'!P8</f>
        <v>15759</v>
      </c>
    </row>
    <row r="5" spans="1:3">
      <c r="A5" s="2">
        <f>'Nifty Option Chain'!K9</f>
        <v>17050</v>
      </c>
      <c r="B5" s="3">
        <f>'Nifty Option Chain'!F9</f>
        <v>-1411</v>
      </c>
      <c r="C5" s="4">
        <f>'Nifty Option Chain'!P9</f>
        <v>11014</v>
      </c>
    </row>
    <row r="6" spans="1:3">
      <c r="A6" s="2">
        <f>'Nifty Option Chain'!K10</f>
        <v>17100</v>
      </c>
      <c r="B6" s="3">
        <f>'Nifty Option Chain'!F10</f>
        <v>-6072</v>
      </c>
      <c r="C6" s="4">
        <f>'Nifty Option Chain'!P10</f>
        <v>26262</v>
      </c>
    </row>
    <row r="7" spans="1:3">
      <c r="A7" s="2">
        <f>'Nifty Option Chain'!K11</f>
        <v>17150</v>
      </c>
      <c r="B7" s="3">
        <f>'Nifty Option Chain'!F11</f>
        <v>-1412</v>
      </c>
      <c r="C7" s="4">
        <f>'Nifty Option Chain'!P11</f>
        <v>16363</v>
      </c>
    </row>
    <row r="8" spans="1:3">
      <c r="A8" s="2">
        <f>'Nifty Option Chain'!K12</f>
        <v>17200</v>
      </c>
      <c r="B8" s="3">
        <f>'Nifty Option Chain'!F12</f>
        <v>-11245</v>
      </c>
      <c r="C8" s="4">
        <f>'Nifty Option Chain'!P12</f>
        <v>11393</v>
      </c>
    </row>
    <row r="9" spans="1:3">
      <c r="A9" s="2">
        <f>'Nifty Option Chain'!K13</f>
        <v>17250</v>
      </c>
      <c r="B9" s="3">
        <f>'Nifty Option Chain'!F13</f>
        <v>-3371</v>
      </c>
      <c r="C9" s="4">
        <f>'Nifty Option Chain'!P13</f>
        <v>-11536</v>
      </c>
    </row>
    <row r="10" spans="1:3">
      <c r="A10" s="2">
        <f>'Nifty Option Chain'!K14</f>
        <v>17300</v>
      </c>
      <c r="B10" s="3">
        <f>'Nifty Option Chain'!F14</f>
        <v>-9156</v>
      </c>
      <c r="C10" s="4">
        <f>'Nifty Option Chain'!P14</f>
        <v>3439</v>
      </c>
    </row>
    <row r="11" spans="1:3">
      <c r="A11" s="2">
        <f>'Nifty Option Chain'!K15</f>
        <v>17350</v>
      </c>
      <c r="B11" s="3">
        <f>'Nifty Option Chain'!F15</f>
        <v>9588</v>
      </c>
      <c r="C11" s="4">
        <f>'Nifty Option Chain'!P15</f>
        <v>47593</v>
      </c>
    </row>
    <row r="12" ht="15.15" spans="1:3">
      <c r="A12" s="5">
        <f>'Nifty Option Chain'!K16</f>
        <v>17400</v>
      </c>
      <c r="B12" s="3">
        <f>'Nifty Option Chain'!F16</f>
        <v>47748</v>
      </c>
      <c r="C12" s="4">
        <f>'Nifty Option Chain'!P16</f>
        <v>57650</v>
      </c>
    </row>
    <row r="13" ht="15.15" spans="1:3">
      <c r="A13" s="6">
        <f t="shared" ref="A13:A21" si="0">A12+50</f>
        <v>17450</v>
      </c>
      <c r="B13" s="3">
        <f>'Nifty Option Chain'!F17</f>
        <v>38501</v>
      </c>
      <c r="C13" s="4">
        <f>'Nifty Option Chain'!P17</f>
        <v>4849</v>
      </c>
    </row>
    <row r="14" spans="1:3">
      <c r="A14" s="2">
        <f t="shared" si="0"/>
        <v>17500</v>
      </c>
      <c r="B14" s="3">
        <f>'Nifty Option Chain'!F18</f>
        <v>47028</v>
      </c>
      <c r="C14" s="4">
        <f>'Nifty Option Chain'!P18</f>
        <v>-954</v>
      </c>
    </row>
    <row r="15" spans="1:3">
      <c r="A15" s="2">
        <f t="shared" si="0"/>
        <v>17550</v>
      </c>
      <c r="B15" s="3">
        <f>'Nifty Option Chain'!F19</f>
        <v>17249</v>
      </c>
      <c r="C15" s="4">
        <f>'Nifty Option Chain'!P19</f>
        <v>-183</v>
      </c>
    </row>
    <row r="16" spans="1:3">
      <c r="A16" s="2">
        <f t="shared" si="0"/>
        <v>17600</v>
      </c>
      <c r="B16" s="3">
        <f>'Nifty Option Chain'!F20</f>
        <v>40406</v>
      </c>
      <c r="C16" s="4">
        <f>'Nifty Option Chain'!P20</f>
        <v>1750</v>
      </c>
    </row>
    <row r="17" spans="1:3">
      <c r="A17" s="2">
        <f t="shared" si="0"/>
        <v>17650</v>
      </c>
      <c r="B17" s="3">
        <f>'Nifty Option Chain'!F21</f>
        <v>47802</v>
      </c>
      <c r="C17" s="4">
        <f>'Nifty Option Chain'!P21</f>
        <v>-99</v>
      </c>
    </row>
    <row r="18" spans="1:3">
      <c r="A18" s="2">
        <f t="shared" si="0"/>
        <v>17700</v>
      </c>
      <c r="B18" s="3">
        <f>'Nifty Option Chain'!F22</f>
        <v>58763</v>
      </c>
      <c r="C18" s="4">
        <f>'Nifty Option Chain'!P22</f>
        <v>-126</v>
      </c>
    </row>
    <row r="19" spans="1:3">
      <c r="A19" s="2">
        <f t="shared" si="0"/>
        <v>17750</v>
      </c>
      <c r="B19" s="3">
        <f>'Nifty Option Chain'!F23</f>
        <v>9883</v>
      </c>
      <c r="C19" s="4">
        <f>'Nifty Option Chain'!P23</f>
        <v>-75</v>
      </c>
    </row>
    <row r="20" spans="1:3">
      <c r="A20" s="2">
        <f t="shared" si="0"/>
        <v>17800</v>
      </c>
      <c r="B20" s="3">
        <f>'Nifty Option Chain'!F24</f>
        <v>27023</v>
      </c>
      <c r="C20" s="4">
        <f>'Nifty Option Chain'!P24</f>
        <v>17</v>
      </c>
    </row>
    <row r="21" ht="15.15" spans="1:3">
      <c r="A21" s="7">
        <f t="shared" si="0"/>
        <v>17850</v>
      </c>
      <c r="B21" s="3">
        <f>'Nifty Option Chain'!F25</f>
        <v>6954</v>
      </c>
      <c r="C21" s="4">
        <f>'Nifty Option Chain'!P25</f>
        <v>82</v>
      </c>
    </row>
  </sheetData>
  <conditionalFormatting sqref="B2:B21">
    <cfRule type="expression" dxfId="14" priority="10">
      <formula>#REF!=LARGE(#REF!,1)</formula>
    </cfRule>
    <cfRule type="expression" dxfId="1" priority="11">
      <formula>#REF!=LARGE(#REF!,2)</formula>
    </cfRule>
    <cfRule type="expression" dxfId="15" priority="12">
      <formula>#REF!=LARGE(#REF!,3)</formula>
    </cfRule>
  </conditionalFormatting>
  <conditionalFormatting sqref="C2:C21">
    <cfRule type="expression" dxfId="3" priority="7">
      <formula>$M2=LARGE($M$6:$M$21,3)</formula>
    </cfRule>
    <cfRule type="expression" dxfId="1" priority="8">
      <formula>$M2=LARGE($M$6:$M$21,2)</formula>
    </cfRule>
    <cfRule type="expression" dxfId="14" priority="9">
      <formula>$M2=LARGE($M$6:$M$21,1)</formula>
    </cfRule>
  </conditionalFormatting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"/>
          <x14:colorLast theme="4" tint="0.399975585192419"/>
          <x14:colorHigh theme="4"/>
          <x14:colorLow theme="4"/>
          <x14:sparklines>
            <x14:sparkline>
              <xm:f>Sheet4!A1</xm:f>
              <xm:sqref>A12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T671"/>
  <sheetViews>
    <sheetView topLeftCell="A2" workbookViewId="0">
      <selection activeCell="F2" sqref="F2"/>
    </sheetView>
  </sheetViews>
  <sheetFormatPr defaultColWidth="9" defaultRowHeight="14.4"/>
  <cols>
    <col min="2" max="2" width="10.3333333333333" customWidth="1"/>
    <col min="4" max="4" width="31.3333333333333" customWidth="1"/>
    <col min="6" max="6" width="19.1111111111111" customWidth="1"/>
    <col min="8" max="8" width="16.8888888888889" customWidth="1"/>
    <col min="9" max="9" width="14.3333333333333" customWidth="1"/>
    <col min="20" max="20" width="1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f t="array" ref="A2:T641">_xlfn._xlws.FILTER(nifty!B2:U1332,nifty!U2:U1332="PE")</f>
        <v>10000</v>
      </c>
      <c r="B2" s="1">
        <v>45106</v>
      </c>
      <c r="C2" t="str">
        <v>NIFTY</v>
      </c>
      <c r="D2" t="str">
        <v>OPTIDXNIFTY29-06-2023PE10000.00</v>
      </c>
      <c r="E2">
        <v>1755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3000</v>
      </c>
      <c r="N2">
        <v>0</v>
      </c>
      <c r="O2">
        <v>750</v>
      </c>
      <c r="P2">
        <v>1.1</v>
      </c>
      <c r="Q2">
        <v>0</v>
      </c>
      <c r="R2">
        <v>0</v>
      </c>
      <c r="S2">
        <v>17398.05</v>
      </c>
      <c r="T2" t="str">
        <v>PE</v>
      </c>
    </row>
    <row r="3" spans="1:20">
      <c r="A3">
        <v>10500</v>
      </c>
      <c r="B3" s="1">
        <v>45106</v>
      </c>
      <c r="C3" t="str">
        <v>NIFTY</v>
      </c>
      <c r="D3" t="str">
        <v>OPTIDXNIFTY29-06-2023PE10500.00</v>
      </c>
      <c r="E3">
        <v>3004.5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2250</v>
      </c>
      <c r="N3">
        <v>0</v>
      </c>
      <c r="O3">
        <v>750</v>
      </c>
      <c r="P3">
        <v>1.05</v>
      </c>
      <c r="Q3">
        <v>0</v>
      </c>
      <c r="R3">
        <v>0</v>
      </c>
      <c r="S3">
        <v>17398.05</v>
      </c>
      <c r="T3" t="str">
        <v>PE</v>
      </c>
    </row>
    <row r="4" spans="1:20">
      <c r="A4">
        <v>11000</v>
      </c>
      <c r="B4" s="1">
        <v>45106</v>
      </c>
      <c r="C4" t="str">
        <v>NIFTY</v>
      </c>
      <c r="D4" t="str">
        <v>OPTIDXNIFTY29-06-2023PE11000.00</v>
      </c>
      <c r="E4">
        <v>5837</v>
      </c>
      <c r="F4">
        <v>21</v>
      </c>
      <c r="G4">
        <v>0.361072902338377</v>
      </c>
      <c r="H4">
        <v>33</v>
      </c>
      <c r="I4">
        <v>0</v>
      </c>
      <c r="J4">
        <v>2.5</v>
      </c>
      <c r="K4">
        <v>-0.45</v>
      </c>
      <c r="L4">
        <v>-15.2542372881356</v>
      </c>
      <c r="M4">
        <v>25650</v>
      </c>
      <c r="N4">
        <v>2500</v>
      </c>
      <c r="O4">
        <v>450</v>
      </c>
      <c r="P4">
        <v>2.5</v>
      </c>
      <c r="Q4">
        <v>50</v>
      </c>
      <c r="R4">
        <v>2.75</v>
      </c>
      <c r="S4">
        <v>17398.05</v>
      </c>
      <c r="T4" t="str">
        <v>PE</v>
      </c>
    </row>
    <row r="5" spans="1:20">
      <c r="A5">
        <v>11000</v>
      </c>
      <c r="B5" s="1">
        <v>45288</v>
      </c>
      <c r="C5" t="str">
        <v>NIFTY</v>
      </c>
      <c r="D5" t="str">
        <v>OPTIDXNIFTY28-12-2023PE11000.00</v>
      </c>
      <c r="E5">
        <v>6.5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>
        <v>0</v>
      </c>
      <c r="O5">
        <v>100</v>
      </c>
      <c r="P5">
        <v>3.8</v>
      </c>
      <c r="Q5">
        <v>0</v>
      </c>
      <c r="R5">
        <v>0</v>
      </c>
      <c r="S5">
        <v>17398.05</v>
      </c>
      <c r="T5" t="str">
        <v>PE</v>
      </c>
    </row>
    <row r="6" spans="1:20">
      <c r="A6">
        <v>11000</v>
      </c>
      <c r="B6" s="1">
        <v>46387</v>
      </c>
      <c r="C6" t="str">
        <v>NIFTY</v>
      </c>
      <c r="D6" t="str">
        <v>OPTIDXNIFTY31-12-2026PE11000.00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750</v>
      </c>
      <c r="N6">
        <v>0</v>
      </c>
      <c r="O6">
        <v>750</v>
      </c>
      <c r="P6">
        <v>0.05</v>
      </c>
      <c r="Q6">
        <v>0</v>
      </c>
      <c r="R6">
        <v>0</v>
      </c>
      <c r="S6">
        <v>17398.05</v>
      </c>
      <c r="T6" t="str">
        <v>PE</v>
      </c>
    </row>
    <row r="7" spans="1:20">
      <c r="A7">
        <v>11500</v>
      </c>
      <c r="B7" s="1">
        <v>45106</v>
      </c>
      <c r="C7" t="str">
        <v>NIFTY</v>
      </c>
      <c r="D7" t="str">
        <v>OPTIDXNIFTY29-06-2023PE11500.00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2250</v>
      </c>
      <c r="N7">
        <v>50</v>
      </c>
      <c r="O7">
        <v>750</v>
      </c>
      <c r="P7">
        <v>1.45</v>
      </c>
      <c r="Q7">
        <v>50</v>
      </c>
      <c r="R7">
        <v>3.05</v>
      </c>
      <c r="S7">
        <v>17398.05</v>
      </c>
      <c r="T7" t="str">
        <v>PE</v>
      </c>
    </row>
    <row r="8" spans="1:20">
      <c r="A8">
        <v>11900</v>
      </c>
      <c r="B8" s="1">
        <v>45106</v>
      </c>
      <c r="C8" t="str">
        <v>NIFTY</v>
      </c>
      <c r="D8" t="str">
        <v>OPTIDXNIFTY29-06-2023PE11900.00</v>
      </c>
      <c r="E8">
        <v>14</v>
      </c>
      <c r="F8">
        <v>0</v>
      </c>
      <c r="G8">
        <v>0</v>
      </c>
      <c r="H8">
        <v>1</v>
      </c>
      <c r="I8">
        <v>0</v>
      </c>
      <c r="J8">
        <v>3.05</v>
      </c>
      <c r="K8">
        <v>0</v>
      </c>
      <c r="L8">
        <v>0</v>
      </c>
      <c r="M8">
        <v>2800</v>
      </c>
      <c r="N8">
        <v>0</v>
      </c>
      <c r="O8">
        <v>2050</v>
      </c>
      <c r="P8">
        <v>3.05</v>
      </c>
      <c r="Q8">
        <v>0</v>
      </c>
      <c r="R8">
        <v>0</v>
      </c>
      <c r="S8">
        <v>17398.05</v>
      </c>
      <c r="T8" t="str">
        <v>PE</v>
      </c>
    </row>
    <row r="9" spans="1:20">
      <c r="A9">
        <v>12000</v>
      </c>
      <c r="B9" s="1">
        <v>45106</v>
      </c>
      <c r="C9" t="str">
        <v>NIFTY</v>
      </c>
      <c r="D9" t="str">
        <v>OPTIDXNIFTY29-06-2023PE12000.00</v>
      </c>
      <c r="E9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4500</v>
      </c>
      <c r="N9">
        <v>0</v>
      </c>
      <c r="O9">
        <v>600</v>
      </c>
      <c r="P9">
        <v>3.05</v>
      </c>
      <c r="Q9">
        <v>0</v>
      </c>
      <c r="R9">
        <v>0</v>
      </c>
      <c r="S9">
        <v>17398.05</v>
      </c>
      <c r="T9" t="str">
        <v>PE</v>
      </c>
    </row>
    <row r="10" spans="1:20">
      <c r="A10">
        <v>12000</v>
      </c>
      <c r="B10" s="1">
        <v>45470</v>
      </c>
      <c r="C10" t="str">
        <v>NIFTY</v>
      </c>
      <c r="D10" t="str">
        <v>OPTIDXNIFTY27-06-2024PE12000.00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</v>
      </c>
      <c r="N10">
        <v>0</v>
      </c>
      <c r="O10">
        <v>50</v>
      </c>
      <c r="P10">
        <v>0.7</v>
      </c>
      <c r="Q10">
        <v>0</v>
      </c>
      <c r="R10">
        <v>0</v>
      </c>
      <c r="S10">
        <v>17398.05</v>
      </c>
      <c r="T10" t="str">
        <v>PE</v>
      </c>
    </row>
    <row r="11" spans="1:20">
      <c r="A11">
        <v>12000</v>
      </c>
      <c r="B11" s="1">
        <v>45652</v>
      </c>
      <c r="C11" t="str">
        <v>NIFTY</v>
      </c>
      <c r="D11" t="str">
        <v>OPTIDXNIFTY26-12-2024PE12000.00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750</v>
      </c>
      <c r="N11">
        <v>0</v>
      </c>
      <c r="O11">
        <v>750</v>
      </c>
      <c r="P11">
        <v>0.05</v>
      </c>
      <c r="Q11">
        <v>0</v>
      </c>
      <c r="R11">
        <v>0</v>
      </c>
      <c r="S11">
        <v>17398.05</v>
      </c>
      <c r="T11" t="str">
        <v>PE</v>
      </c>
    </row>
    <row r="12" spans="1:20">
      <c r="A12">
        <v>12000</v>
      </c>
      <c r="B12" s="1">
        <v>45834</v>
      </c>
      <c r="C12" t="str">
        <v>NIFTY</v>
      </c>
      <c r="D12" t="str">
        <v>OPTIDXNIFTY26-06-2025PE12000.00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800</v>
      </c>
      <c r="N12">
        <v>0</v>
      </c>
      <c r="O12">
        <v>750</v>
      </c>
      <c r="P12">
        <v>0.25</v>
      </c>
      <c r="Q12">
        <v>0</v>
      </c>
      <c r="R12">
        <v>0</v>
      </c>
      <c r="S12">
        <v>17398.05</v>
      </c>
      <c r="T12" t="str">
        <v>PE</v>
      </c>
    </row>
    <row r="13" spans="1:20">
      <c r="A13">
        <v>12000</v>
      </c>
      <c r="B13" s="1">
        <v>46015</v>
      </c>
      <c r="C13" t="str">
        <v>NIFTY</v>
      </c>
      <c r="D13" t="str">
        <v>OPTIDXNIFTY24-12-2025PE12000.00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750</v>
      </c>
      <c r="N13">
        <v>0</v>
      </c>
      <c r="O13">
        <v>750</v>
      </c>
      <c r="P13">
        <v>0.05</v>
      </c>
      <c r="Q13">
        <v>0</v>
      </c>
      <c r="R13">
        <v>0</v>
      </c>
      <c r="S13">
        <v>17398.05</v>
      </c>
      <c r="T13" t="str">
        <v>PE</v>
      </c>
    </row>
    <row r="14" spans="1:20">
      <c r="A14">
        <v>12000</v>
      </c>
      <c r="B14" s="1">
        <v>46198</v>
      </c>
      <c r="C14" t="str">
        <v>NIFTY</v>
      </c>
      <c r="D14" t="str">
        <v>OPTIDXNIFTY25-06-2026PE12000.00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950</v>
      </c>
      <c r="N14">
        <v>0</v>
      </c>
      <c r="O14">
        <v>750</v>
      </c>
      <c r="P14">
        <v>20.05</v>
      </c>
      <c r="Q14">
        <v>0</v>
      </c>
      <c r="R14">
        <v>0</v>
      </c>
      <c r="S14">
        <v>17398.05</v>
      </c>
      <c r="T14" t="str">
        <v>PE</v>
      </c>
    </row>
    <row r="15" spans="1:20">
      <c r="A15">
        <v>12000</v>
      </c>
      <c r="B15" s="1">
        <v>46387</v>
      </c>
      <c r="C15" t="str">
        <v>NIFTY</v>
      </c>
      <c r="D15" t="str">
        <v>OPTIDXNIFTY31-12-2026PE12000.00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750</v>
      </c>
      <c r="N15">
        <v>50</v>
      </c>
      <c r="O15">
        <v>750</v>
      </c>
      <c r="P15">
        <v>0.05</v>
      </c>
      <c r="Q15">
        <v>50</v>
      </c>
      <c r="R15">
        <v>290</v>
      </c>
      <c r="S15">
        <v>17398.05</v>
      </c>
      <c r="T15" t="str">
        <v>PE</v>
      </c>
    </row>
    <row r="16" spans="1:20">
      <c r="A16">
        <v>12000</v>
      </c>
      <c r="B16" s="1">
        <v>46562</v>
      </c>
      <c r="C16" t="str">
        <v>NIFTY</v>
      </c>
      <c r="D16" t="str">
        <v>OPTIDXNIFTY24-06-2027PE12000.00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750</v>
      </c>
      <c r="N16">
        <v>0</v>
      </c>
      <c r="O16">
        <v>750</v>
      </c>
      <c r="P16">
        <v>0.05</v>
      </c>
      <c r="Q16">
        <v>0</v>
      </c>
      <c r="R16">
        <v>0</v>
      </c>
      <c r="S16">
        <v>17398.05</v>
      </c>
      <c r="T16" t="str">
        <v>PE</v>
      </c>
    </row>
    <row r="17" spans="1:20">
      <c r="A17">
        <v>12000</v>
      </c>
      <c r="B17" s="1">
        <v>46751</v>
      </c>
      <c r="C17" t="str">
        <v>NIFTY</v>
      </c>
      <c r="D17" t="str">
        <v>OPTIDXNIFTY30-12-2027PE12000.00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750</v>
      </c>
      <c r="N17">
        <v>0</v>
      </c>
      <c r="O17">
        <v>750</v>
      </c>
      <c r="P17">
        <v>0.05</v>
      </c>
      <c r="Q17">
        <v>0</v>
      </c>
      <c r="R17">
        <v>0</v>
      </c>
      <c r="S17">
        <v>17398.05</v>
      </c>
      <c r="T17" t="str">
        <v>PE</v>
      </c>
    </row>
    <row r="18" spans="1:20">
      <c r="A18">
        <v>12000</v>
      </c>
      <c r="B18" s="1">
        <v>45197</v>
      </c>
      <c r="C18" t="str">
        <v>NIFTY</v>
      </c>
      <c r="D18" t="str">
        <v>OPTIDXNIFTY28-09-2023PE12000.00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50</v>
      </c>
      <c r="P18">
        <v>0.8</v>
      </c>
      <c r="Q18">
        <v>0</v>
      </c>
      <c r="R18">
        <v>0</v>
      </c>
      <c r="S18">
        <v>17398.05</v>
      </c>
      <c r="T18" t="str">
        <v>PE</v>
      </c>
    </row>
    <row r="19" spans="1:20">
      <c r="A19">
        <v>12000</v>
      </c>
      <c r="B19" s="1">
        <v>45379</v>
      </c>
      <c r="C19" t="str">
        <v>NIFTY</v>
      </c>
      <c r="D19" t="str">
        <v>OPTIDXNIFTY28-03-2024PE12000.00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750</v>
      </c>
      <c r="N19">
        <v>0</v>
      </c>
      <c r="O19">
        <v>750</v>
      </c>
      <c r="P19">
        <v>0.05</v>
      </c>
      <c r="Q19">
        <v>0</v>
      </c>
      <c r="R19">
        <v>0</v>
      </c>
      <c r="S19">
        <v>17398.05</v>
      </c>
      <c r="T19" t="str">
        <v>PE</v>
      </c>
    </row>
    <row r="20" spans="1:20">
      <c r="A20">
        <v>12000</v>
      </c>
      <c r="B20" s="1">
        <v>45288</v>
      </c>
      <c r="C20" t="str">
        <v>NIFTY</v>
      </c>
      <c r="D20" t="str">
        <v>OPTIDXNIFTY28-12-2023PE12000.00</v>
      </c>
      <c r="E20">
        <v>282</v>
      </c>
      <c r="F20">
        <v>18</v>
      </c>
      <c r="G20">
        <v>6.81818181818182</v>
      </c>
      <c r="H20">
        <v>35</v>
      </c>
      <c r="I20">
        <v>0</v>
      </c>
      <c r="J20">
        <v>26.35</v>
      </c>
      <c r="K20">
        <v>1.85</v>
      </c>
      <c r="L20">
        <v>7.55102040816327</v>
      </c>
      <c r="M20">
        <v>3800</v>
      </c>
      <c r="N20">
        <v>2350</v>
      </c>
      <c r="O20">
        <v>750</v>
      </c>
      <c r="P20">
        <v>17.8</v>
      </c>
      <c r="Q20">
        <v>500</v>
      </c>
      <c r="R20">
        <v>26.5</v>
      </c>
      <c r="S20">
        <v>17398.05</v>
      </c>
      <c r="T20" t="str">
        <v>PE</v>
      </c>
    </row>
    <row r="21" spans="1:20">
      <c r="A21">
        <v>12100</v>
      </c>
      <c r="B21" s="1">
        <v>45106</v>
      </c>
      <c r="C21" t="str">
        <v>NIFTY</v>
      </c>
      <c r="D21" t="str">
        <v>OPTIDXNIFTY29-06-2023PE12100.00</v>
      </c>
      <c r="E21">
        <v>61.5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2250</v>
      </c>
      <c r="N21">
        <v>0</v>
      </c>
      <c r="O21">
        <v>750</v>
      </c>
      <c r="P21">
        <v>1.45</v>
      </c>
      <c r="Q21">
        <v>0</v>
      </c>
      <c r="R21">
        <v>0</v>
      </c>
      <c r="S21">
        <v>17398.05</v>
      </c>
      <c r="T21" t="str">
        <v>PE</v>
      </c>
    </row>
    <row r="22" spans="1:20">
      <c r="A22">
        <v>12200</v>
      </c>
      <c r="B22" s="1">
        <v>45106</v>
      </c>
      <c r="C22" t="str">
        <v>NIFTY</v>
      </c>
      <c r="D22" t="str">
        <v>OPTIDXNIFTY29-06-2023PE12200.00</v>
      </c>
      <c r="E22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2250</v>
      </c>
      <c r="N22">
        <v>0</v>
      </c>
      <c r="O22">
        <v>750</v>
      </c>
      <c r="P22">
        <v>1.45</v>
      </c>
      <c r="Q22">
        <v>0</v>
      </c>
      <c r="R22">
        <v>0</v>
      </c>
      <c r="S22">
        <v>17398.05</v>
      </c>
      <c r="T22" t="str">
        <v>PE</v>
      </c>
    </row>
    <row r="23" spans="1:20">
      <c r="A23">
        <v>12700</v>
      </c>
      <c r="B23" s="1">
        <v>45288</v>
      </c>
      <c r="C23" t="str">
        <v>NIFTY</v>
      </c>
      <c r="D23" t="str">
        <v>OPTIDXNIFTY28-12-2023PE12700.00</v>
      </c>
      <c r="E23">
        <v>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750</v>
      </c>
      <c r="N23">
        <v>750</v>
      </c>
      <c r="O23">
        <v>750</v>
      </c>
      <c r="P23">
        <v>6.65</v>
      </c>
      <c r="Q23">
        <v>750</v>
      </c>
      <c r="R23">
        <v>44.95</v>
      </c>
      <c r="S23">
        <v>17398.05</v>
      </c>
      <c r="T23" t="str">
        <v>PE</v>
      </c>
    </row>
    <row r="24" spans="1:20">
      <c r="A24">
        <v>13000</v>
      </c>
      <c r="B24" s="1">
        <v>46387</v>
      </c>
      <c r="C24" t="str">
        <v>NIFTY</v>
      </c>
      <c r="D24" t="str">
        <v>OPTIDXNIFTY31-12-2026PE13000.00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800</v>
      </c>
      <c r="N24">
        <v>50</v>
      </c>
      <c r="O24">
        <v>50</v>
      </c>
      <c r="P24">
        <v>161.45</v>
      </c>
      <c r="Q24">
        <v>50</v>
      </c>
      <c r="R24">
        <v>460</v>
      </c>
      <c r="S24">
        <v>17398.05</v>
      </c>
      <c r="T24" t="str">
        <v>PE</v>
      </c>
    </row>
    <row r="25" spans="1:20">
      <c r="A25">
        <v>13000</v>
      </c>
      <c r="B25" s="1">
        <v>45652</v>
      </c>
      <c r="C25" t="str">
        <v>NIFTY</v>
      </c>
      <c r="D25" t="str">
        <v>OPTIDXNIFTY26-12-2024PE13000.00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750</v>
      </c>
      <c r="N25">
        <v>0</v>
      </c>
      <c r="O25">
        <v>750</v>
      </c>
      <c r="P25">
        <v>18.05</v>
      </c>
      <c r="Q25">
        <v>0</v>
      </c>
      <c r="R25">
        <v>0</v>
      </c>
      <c r="S25">
        <v>17398.05</v>
      </c>
      <c r="T25" t="str">
        <v>PE</v>
      </c>
    </row>
    <row r="26" spans="1:20">
      <c r="A26">
        <v>13000</v>
      </c>
      <c r="B26" s="1">
        <v>45834</v>
      </c>
      <c r="C26" t="str">
        <v>NIFTY</v>
      </c>
      <c r="D26" t="str">
        <v>OPTIDXNIFTY26-06-2025PE13000.00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800</v>
      </c>
      <c r="N26">
        <v>0</v>
      </c>
      <c r="O26">
        <v>750</v>
      </c>
      <c r="P26">
        <v>0.25</v>
      </c>
      <c r="Q26">
        <v>0</v>
      </c>
      <c r="R26">
        <v>0</v>
      </c>
      <c r="S26">
        <v>17398.05</v>
      </c>
      <c r="T26" t="str">
        <v>PE</v>
      </c>
    </row>
    <row r="27" spans="1:20">
      <c r="A27">
        <v>13000</v>
      </c>
      <c r="B27" s="1">
        <v>46015</v>
      </c>
      <c r="C27" t="str">
        <v>NIFTY</v>
      </c>
      <c r="D27" t="str">
        <v>OPTIDXNIFTY24-12-2025PE13000.00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750</v>
      </c>
      <c r="N27">
        <v>0</v>
      </c>
      <c r="O27">
        <v>750</v>
      </c>
      <c r="P27">
        <v>0.05</v>
      </c>
      <c r="Q27">
        <v>0</v>
      </c>
      <c r="R27">
        <v>0</v>
      </c>
      <c r="S27">
        <v>17398.05</v>
      </c>
      <c r="T27" t="str">
        <v>PE</v>
      </c>
    </row>
    <row r="28" spans="1:20">
      <c r="A28">
        <v>13000</v>
      </c>
      <c r="B28" s="1">
        <v>46198</v>
      </c>
      <c r="C28" t="str">
        <v>NIFTY</v>
      </c>
      <c r="D28" t="str">
        <v>OPTIDXNIFTY25-06-2026PE13000.00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750</v>
      </c>
      <c r="N28">
        <v>0</v>
      </c>
      <c r="O28">
        <v>750</v>
      </c>
      <c r="P28">
        <v>0.05</v>
      </c>
      <c r="Q28">
        <v>0</v>
      </c>
      <c r="R28">
        <v>0</v>
      </c>
      <c r="S28">
        <v>17398.05</v>
      </c>
      <c r="T28" t="str">
        <v>PE</v>
      </c>
    </row>
    <row r="29" spans="1:20">
      <c r="A29">
        <v>13000</v>
      </c>
      <c r="B29" s="1">
        <v>45288</v>
      </c>
      <c r="C29" t="str">
        <v>NIFTY</v>
      </c>
      <c r="D29" t="str">
        <v>OPTIDXNIFTY28-12-2023PE13000.00</v>
      </c>
      <c r="E29">
        <v>971</v>
      </c>
      <c r="F29">
        <v>66</v>
      </c>
      <c r="G29">
        <v>7.29281767955801</v>
      </c>
      <c r="H29">
        <v>174</v>
      </c>
      <c r="I29">
        <v>22.76</v>
      </c>
      <c r="J29">
        <v>33.8</v>
      </c>
      <c r="K29">
        <v>-5.8</v>
      </c>
      <c r="L29">
        <v>-14.6464646464647</v>
      </c>
      <c r="M29">
        <v>4550</v>
      </c>
      <c r="N29">
        <v>1850</v>
      </c>
      <c r="O29">
        <v>450</v>
      </c>
      <c r="P29">
        <v>33.1</v>
      </c>
      <c r="Q29">
        <v>50</v>
      </c>
      <c r="R29">
        <v>36</v>
      </c>
      <c r="S29">
        <v>17398.05</v>
      </c>
      <c r="T29" t="str">
        <v>PE</v>
      </c>
    </row>
    <row r="30" spans="1:20">
      <c r="A30">
        <v>13000</v>
      </c>
      <c r="B30" s="1">
        <v>46562</v>
      </c>
      <c r="C30" t="str">
        <v>NIFTY</v>
      </c>
      <c r="D30" t="str">
        <v>OPTIDXNIFTY24-06-2027PE13000.00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750</v>
      </c>
      <c r="N30">
        <v>0</v>
      </c>
      <c r="O30">
        <v>750</v>
      </c>
      <c r="P30">
        <v>0.05</v>
      </c>
      <c r="Q30">
        <v>0</v>
      </c>
      <c r="R30">
        <v>0</v>
      </c>
      <c r="S30">
        <v>17398.05</v>
      </c>
      <c r="T30" t="str">
        <v>PE</v>
      </c>
    </row>
    <row r="31" spans="1:20">
      <c r="A31">
        <v>13000</v>
      </c>
      <c r="B31" s="1">
        <v>46751</v>
      </c>
      <c r="C31" t="str">
        <v>NIFTY</v>
      </c>
      <c r="D31" t="str">
        <v>OPTIDXNIFTY30-12-2027PE13000.00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750</v>
      </c>
      <c r="N31">
        <v>0</v>
      </c>
      <c r="O31">
        <v>750</v>
      </c>
      <c r="P31">
        <v>0.05</v>
      </c>
      <c r="Q31">
        <v>0</v>
      </c>
      <c r="R31">
        <v>0</v>
      </c>
      <c r="S31">
        <v>17398.05</v>
      </c>
      <c r="T31" t="str">
        <v>PE</v>
      </c>
    </row>
    <row r="32" spans="1:20">
      <c r="A32">
        <v>13000</v>
      </c>
      <c r="B32" s="1">
        <v>45106</v>
      </c>
      <c r="C32" t="str">
        <v>NIFTY</v>
      </c>
      <c r="D32" t="str">
        <v>OPTIDXNIFTY29-06-2023PE13000.00</v>
      </c>
      <c r="E32">
        <v>5201</v>
      </c>
      <c r="F32">
        <v>21</v>
      </c>
      <c r="G32">
        <v>0.405405405405405</v>
      </c>
      <c r="H32">
        <v>226</v>
      </c>
      <c r="I32">
        <v>26.66</v>
      </c>
      <c r="J32">
        <v>4.9</v>
      </c>
      <c r="K32">
        <v>-0.55</v>
      </c>
      <c r="L32">
        <v>-10.0917431192661</v>
      </c>
      <c r="M32">
        <v>24150</v>
      </c>
      <c r="N32">
        <v>9300</v>
      </c>
      <c r="O32">
        <v>250</v>
      </c>
      <c r="P32">
        <v>4.7</v>
      </c>
      <c r="Q32">
        <v>750</v>
      </c>
      <c r="R32">
        <v>4.9</v>
      </c>
      <c r="S32">
        <v>17398.05</v>
      </c>
      <c r="T32" t="str">
        <v>PE</v>
      </c>
    </row>
    <row r="33" spans="1:20">
      <c r="A33">
        <v>13000</v>
      </c>
      <c r="B33" s="1">
        <v>45379</v>
      </c>
      <c r="C33" t="str">
        <v>NIFTY</v>
      </c>
      <c r="D33" t="str">
        <v>OPTIDXNIFTY28-03-2024PE13000.00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750</v>
      </c>
      <c r="N33">
        <v>0</v>
      </c>
      <c r="O33">
        <v>750</v>
      </c>
      <c r="P33">
        <v>0.05</v>
      </c>
      <c r="Q33">
        <v>0</v>
      </c>
      <c r="R33">
        <v>0</v>
      </c>
      <c r="S33">
        <v>17398.05</v>
      </c>
      <c r="T33" t="str">
        <v>PE</v>
      </c>
    </row>
    <row r="34" spans="1:20">
      <c r="A34">
        <v>13000</v>
      </c>
      <c r="B34" s="1">
        <v>45470</v>
      </c>
      <c r="C34" t="str">
        <v>NIFTY</v>
      </c>
      <c r="D34" t="str">
        <v>OPTIDXNIFTY27-06-2024PE13000.00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800</v>
      </c>
      <c r="N34">
        <v>0</v>
      </c>
      <c r="O34">
        <v>750</v>
      </c>
      <c r="P34">
        <v>1.25</v>
      </c>
      <c r="Q34">
        <v>0</v>
      </c>
      <c r="R34">
        <v>0</v>
      </c>
      <c r="S34">
        <v>17398.05</v>
      </c>
      <c r="T34" t="str">
        <v>PE</v>
      </c>
    </row>
    <row r="35" spans="1:20">
      <c r="A35">
        <v>13000</v>
      </c>
      <c r="B35" s="1">
        <v>45197</v>
      </c>
      <c r="C35" t="str">
        <v>NIFTY</v>
      </c>
      <c r="D35" t="str">
        <v>OPTIDXNIFTY28-09-2023PE13000.00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850</v>
      </c>
      <c r="N35">
        <v>0</v>
      </c>
      <c r="O35">
        <v>750</v>
      </c>
      <c r="P35">
        <v>6.65</v>
      </c>
      <c r="Q35">
        <v>0</v>
      </c>
      <c r="R35">
        <v>0</v>
      </c>
      <c r="S35">
        <v>17398.05</v>
      </c>
      <c r="T35" t="str">
        <v>PE</v>
      </c>
    </row>
    <row r="36" spans="1:20">
      <c r="A36">
        <v>13500</v>
      </c>
      <c r="B36" s="1">
        <v>45288</v>
      </c>
      <c r="C36" t="str">
        <v>NIFTY</v>
      </c>
      <c r="D36" t="str">
        <v>OPTIDXNIFTY28-12-2023PE13500.00</v>
      </c>
      <c r="E36">
        <v>239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1600</v>
      </c>
      <c r="N36">
        <v>750</v>
      </c>
      <c r="O36">
        <v>750</v>
      </c>
      <c r="P36">
        <v>35.05</v>
      </c>
      <c r="Q36">
        <v>750</v>
      </c>
      <c r="R36">
        <v>58.95</v>
      </c>
      <c r="S36">
        <v>17398.05</v>
      </c>
      <c r="T36" t="str">
        <v>PE</v>
      </c>
    </row>
    <row r="37" spans="1:20">
      <c r="A37">
        <v>13500</v>
      </c>
      <c r="B37" s="1">
        <v>45106</v>
      </c>
      <c r="C37" t="str">
        <v>NIFTY</v>
      </c>
      <c r="D37" t="str">
        <v>OPTIDXNIFTY29-06-2023PE13500.00</v>
      </c>
      <c r="E37">
        <v>233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19850</v>
      </c>
      <c r="N37">
        <v>0</v>
      </c>
      <c r="O37">
        <v>19450</v>
      </c>
      <c r="P37">
        <v>3.75</v>
      </c>
      <c r="Q37">
        <v>0</v>
      </c>
      <c r="R37">
        <v>0</v>
      </c>
      <c r="S37">
        <v>17398.05</v>
      </c>
      <c r="T37" t="str">
        <v>PE</v>
      </c>
    </row>
    <row r="38" spans="1:20">
      <c r="A38">
        <v>14000</v>
      </c>
      <c r="B38" s="1">
        <v>45379</v>
      </c>
      <c r="C38" t="str">
        <v>NIFTY</v>
      </c>
      <c r="D38" t="str">
        <v>OPTIDXNIFTY28-03-2024PE14000.00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750</v>
      </c>
      <c r="N38">
        <v>0</v>
      </c>
      <c r="O38">
        <v>750</v>
      </c>
      <c r="P38">
        <v>0.05</v>
      </c>
      <c r="Q38">
        <v>0</v>
      </c>
      <c r="R38">
        <v>0</v>
      </c>
      <c r="S38">
        <v>17398.05</v>
      </c>
      <c r="T38" t="str">
        <v>PE</v>
      </c>
    </row>
    <row r="39" spans="1:20">
      <c r="A39">
        <v>14000</v>
      </c>
      <c r="B39" s="1">
        <v>45470</v>
      </c>
      <c r="C39" t="str">
        <v>NIFTY</v>
      </c>
      <c r="D39" t="str">
        <v>OPTIDXNIFTY27-06-2024PE14000.00</v>
      </c>
      <c r="E39">
        <v>186.5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2000</v>
      </c>
      <c r="N39">
        <v>0</v>
      </c>
      <c r="O39">
        <v>750</v>
      </c>
      <c r="P39">
        <v>130.6</v>
      </c>
      <c r="Q39">
        <v>0</v>
      </c>
      <c r="R39">
        <v>0</v>
      </c>
      <c r="S39">
        <v>17398.05</v>
      </c>
      <c r="T39" t="str">
        <v>PE</v>
      </c>
    </row>
    <row r="40" spans="1:20">
      <c r="A40">
        <v>14000</v>
      </c>
      <c r="B40" s="1">
        <v>45652</v>
      </c>
      <c r="C40" t="str">
        <v>NIFTY</v>
      </c>
      <c r="D40" t="str">
        <v>OPTIDXNIFTY26-12-2024PE14000.00</v>
      </c>
      <c r="E40">
        <v>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1100</v>
      </c>
      <c r="N40">
        <v>0</v>
      </c>
      <c r="O40">
        <v>750</v>
      </c>
      <c r="P40">
        <v>170.05</v>
      </c>
      <c r="Q40">
        <v>0</v>
      </c>
      <c r="R40">
        <v>0</v>
      </c>
      <c r="S40">
        <v>17398.05</v>
      </c>
      <c r="T40" t="str">
        <v>PE</v>
      </c>
    </row>
    <row r="41" spans="1:20">
      <c r="A41">
        <v>14000</v>
      </c>
      <c r="B41" s="1">
        <v>45834</v>
      </c>
      <c r="C41" t="str">
        <v>NIFTY</v>
      </c>
      <c r="D41" t="str">
        <v>OPTIDXNIFTY26-06-2025PE14000.00</v>
      </c>
      <c r="E41">
        <v>12.5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800</v>
      </c>
      <c r="N41">
        <v>0</v>
      </c>
      <c r="O41">
        <v>750</v>
      </c>
      <c r="P41">
        <v>0.25</v>
      </c>
      <c r="Q41">
        <v>0</v>
      </c>
      <c r="R41">
        <v>0</v>
      </c>
      <c r="S41">
        <v>17398.05</v>
      </c>
      <c r="T41" t="str">
        <v>PE</v>
      </c>
    </row>
    <row r="42" spans="1:20">
      <c r="A42">
        <v>14000</v>
      </c>
      <c r="B42" s="1">
        <v>46015</v>
      </c>
      <c r="C42" t="str">
        <v>NIFTY</v>
      </c>
      <c r="D42" t="str">
        <v>OPTIDXNIFTY24-12-2025PE14000.00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750</v>
      </c>
      <c r="N42">
        <v>0</v>
      </c>
      <c r="O42">
        <v>750</v>
      </c>
      <c r="P42">
        <v>0.05</v>
      </c>
      <c r="Q42">
        <v>0</v>
      </c>
      <c r="R42">
        <v>0</v>
      </c>
      <c r="S42">
        <v>17398.05</v>
      </c>
      <c r="T42" t="str">
        <v>PE</v>
      </c>
    </row>
    <row r="43" spans="1:20">
      <c r="A43">
        <v>14000</v>
      </c>
      <c r="B43" s="1">
        <v>46198</v>
      </c>
      <c r="C43" t="str">
        <v>NIFTY</v>
      </c>
      <c r="D43" t="str">
        <v>OPTIDXNIFTY25-06-2026PE14000.00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850</v>
      </c>
      <c r="N43">
        <v>0</v>
      </c>
      <c r="O43">
        <v>750</v>
      </c>
      <c r="P43">
        <v>206.05</v>
      </c>
      <c r="Q43">
        <v>0</v>
      </c>
      <c r="R43">
        <v>0</v>
      </c>
      <c r="S43">
        <v>17398.05</v>
      </c>
      <c r="T43" t="str">
        <v>PE</v>
      </c>
    </row>
    <row r="44" spans="1:20">
      <c r="A44">
        <v>14000</v>
      </c>
      <c r="B44" s="1">
        <v>46387</v>
      </c>
      <c r="C44" t="str">
        <v>NIFTY</v>
      </c>
      <c r="D44" t="str">
        <v>OPTIDXNIFTY31-12-2026PE14000.00</v>
      </c>
      <c r="E44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1300</v>
      </c>
      <c r="N44">
        <v>100</v>
      </c>
      <c r="O44">
        <v>750</v>
      </c>
      <c r="P44">
        <v>267.55</v>
      </c>
      <c r="Q44">
        <v>50</v>
      </c>
      <c r="R44">
        <v>679.95</v>
      </c>
      <c r="S44">
        <v>17398.05</v>
      </c>
      <c r="T44" t="str">
        <v>PE</v>
      </c>
    </row>
    <row r="45" spans="1:20">
      <c r="A45">
        <v>14000</v>
      </c>
      <c r="B45" s="1">
        <v>46562</v>
      </c>
      <c r="C45" t="str">
        <v>NIFTY</v>
      </c>
      <c r="D45" t="str">
        <v>OPTIDXNIFTY24-06-2027PE14000.00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750</v>
      </c>
      <c r="N45">
        <v>0</v>
      </c>
      <c r="O45">
        <v>750</v>
      </c>
      <c r="P45">
        <v>0.05</v>
      </c>
      <c r="Q45">
        <v>0</v>
      </c>
      <c r="R45">
        <v>0</v>
      </c>
      <c r="S45">
        <v>17398.05</v>
      </c>
      <c r="T45" t="str">
        <v>PE</v>
      </c>
    </row>
    <row r="46" spans="1:20">
      <c r="A46">
        <v>14000</v>
      </c>
      <c r="B46" s="1">
        <v>46751</v>
      </c>
      <c r="C46" t="str">
        <v>NIFTY</v>
      </c>
      <c r="D46" t="str">
        <v>OPTIDXNIFTY30-12-2027PE14000.00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750</v>
      </c>
      <c r="N46">
        <v>0</v>
      </c>
      <c r="O46">
        <v>750</v>
      </c>
      <c r="P46">
        <v>0.05</v>
      </c>
      <c r="Q46">
        <v>0</v>
      </c>
      <c r="R46">
        <v>0</v>
      </c>
      <c r="S46">
        <v>17398.05</v>
      </c>
      <c r="T46" t="str">
        <v>PE</v>
      </c>
    </row>
    <row r="47" spans="1:20">
      <c r="A47">
        <v>14000</v>
      </c>
      <c r="B47" s="1">
        <v>45106</v>
      </c>
      <c r="C47" t="str">
        <v>NIFTY</v>
      </c>
      <c r="D47" t="str">
        <v>OPTIDXNIFTY29-06-2023PE14000.00</v>
      </c>
      <c r="E47">
        <v>5099.5</v>
      </c>
      <c r="F47">
        <v>26</v>
      </c>
      <c r="G47">
        <v>0.512466738937617</v>
      </c>
      <c r="H47">
        <v>280</v>
      </c>
      <c r="I47">
        <v>0</v>
      </c>
      <c r="J47">
        <v>14.8</v>
      </c>
      <c r="K47">
        <v>-0.85</v>
      </c>
      <c r="L47">
        <v>-5.43130990415335</v>
      </c>
      <c r="M47">
        <v>1150</v>
      </c>
      <c r="N47">
        <v>2650</v>
      </c>
      <c r="O47">
        <v>350</v>
      </c>
      <c r="P47">
        <v>14.5</v>
      </c>
      <c r="Q47">
        <v>150</v>
      </c>
      <c r="R47">
        <v>14.8</v>
      </c>
      <c r="S47">
        <v>17398.05</v>
      </c>
      <c r="T47" t="str">
        <v>PE</v>
      </c>
    </row>
    <row r="48" spans="1:20">
      <c r="A48">
        <v>14000</v>
      </c>
      <c r="B48" s="1">
        <v>45197</v>
      </c>
      <c r="C48" t="str">
        <v>NIFTY</v>
      </c>
      <c r="D48" t="str">
        <v>OPTIDXNIFTY28-09-2023PE14000.00</v>
      </c>
      <c r="E48">
        <v>237</v>
      </c>
      <c r="F48">
        <v>26</v>
      </c>
      <c r="G48">
        <v>12.3222748815166</v>
      </c>
      <c r="H48">
        <v>80</v>
      </c>
      <c r="I48">
        <v>0</v>
      </c>
      <c r="J48">
        <v>29.35</v>
      </c>
      <c r="K48">
        <v>-1.35</v>
      </c>
      <c r="L48">
        <v>-4.39739413680781</v>
      </c>
      <c r="M48">
        <v>4100</v>
      </c>
      <c r="N48">
        <v>5750</v>
      </c>
      <c r="O48">
        <v>1150</v>
      </c>
      <c r="P48">
        <v>27.7</v>
      </c>
      <c r="Q48">
        <v>400</v>
      </c>
      <c r="R48">
        <v>29.35</v>
      </c>
      <c r="S48">
        <v>17398.05</v>
      </c>
      <c r="T48" t="str">
        <v>PE</v>
      </c>
    </row>
    <row r="49" spans="1:20">
      <c r="A49">
        <v>14000</v>
      </c>
      <c r="B49" s="1">
        <v>45288</v>
      </c>
      <c r="C49" t="str">
        <v>NIFTY</v>
      </c>
      <c r="D49" t="str">
        <v>OPTIDXNIFTY28-12-2023PE14000.00</v>
      </c>
      <c r="E49">
        <v>2047</v>
      </c>
      <c r="F49">
        <v>23</v>
      </c>
      <c r="G49">
        <v>1.13636363636364</v>
      </c>
      <c r="H49">
        <v>116</v>
      </c>
      <c r="I49">
        <v>20.39</v>
      </c>
      <c r="J49">
        <v>52.5</v>
      </c>
      <c r="K49">
        <v>-3.95</v>
      </c>
      <c r="L49">
        <v>-6.99734278122232</v>
      </c>
      <c r="M49">
        <v>5300</v>
      </c>
      <c r="N49">
        <v>4300</v>
      </c>
      <c r="O49">
        <v>100</v>
      </c>
      <c r="P49">
        <v>51.6</v>
      </c>
      <c r="Q49">
        <v>300</v>
      </c>
      <c r="R49">
        <v>52</v>
      </c>
      <c r="S49">
        <v>17398.05</v>
      </c>
      <c r="T49" t="str">
        <v>PE</v>
      </c>
    </row>
    <row r="50" spans="1:20">
      <c r="A50">
        <v>14500</v>
      </c>
      <c r="B50" s="1">
        <v>45288</v>
      </c>
      <c r="C50" t="str">
        <v>NIFTY</v>
      </c>
      <c r="D50" t="str">
        <v>OPTIDXNIFTY28-12-2023PE14500.00</v>
      </c>
      <c r="E50">
        <v>1176</v>
      </c>
      <c r="F50">
        <v>17</v>
      </c>
      <c r="G50">
        <v>1.46678170836928</v>
      </c>
      <c r="H50">
        <v>41</v>
      </c>
      <c r="I50">
        <v>0</v>
      </c>
      <c r="J50">
        <v>69.05</v>
      </c>
      <c r="K50">
        <v>-5.90000000000001</v>
      </c>
      <c r="L50">
        <v>-7.87191460973983</v>
      </c>
      <c r="M50">
        <v>1000</v>
      </c>
      <c r="N50">
        <v>700</v>
      </c>
      <c r="O50">
        <v>50</v>
      </c>
      <c r="P50">
        <v>68.8</v>
      </c>
      <c r="Q50">
        <v>50</v>
      </c>
      <c r="R50">
        <v>71</v>
      </c>
      <c r="S50">
        <v>17398.05</v>
      </c>
      <c r="T50" t="str">
        <v>PE</v>
      </c>
    </row>
    <row r="51" spans="1:20">
      <c r="A51">
        <v>15000</v>
      </c>
      <c r="B51" s="1">
        <v>45288</v>
      </c>
      <c r="C51" t="str">
        <v>NIFTY</v>
      </c>
      <c r="D51" t="str">
        <v>OPTIDXNIFTY28-12-2023PE15000.00</v>
      </c>
      <c r="E51">
        <v>5531</v>
      </c>
      <c r="F51">
        <v>92</v>
      </c>
      <c r="G51">
        <v>1.69148740577312</v>
      </c>
      <c r="H51">
        <v>753</v>
      </c>
      <c r="I51">
        <v>0</v>
      </c>
      <c r="J51">
        <v>96.85</v>
      </c>
      <c r="K51">
        <v>-7.7</v>
      </c>
      <c r="L51">
        <v>-7.36489717838355</v>
      </c>
      <c r="M51">
        <v>3650</v>
      </c>
      <c r="N51">
        <v>6100</v>
      </c>
      <c r="O51">
        <v>50</v>
      </c>
      <c r="P51">
        <v>95.3</v>
      </c>
      <c r="Q51">
        <v>50</v>
      </c>
      <c r="R51">
        <v>99.9</v>
      </c>
      <c r="S51">
        <v>17398.05</v>
      </c>
      <c r="T51" t="str">
        <v>PE</v>
      </c>
    </row>
    <row r="52" spans="1:20">
      <c r="A52">
        <v>15000</v>
      </c>
      <c r="B52" s="1">
        <v>45470</v>
      </c>
      <c r="C52" t="str">
        <v>NIFTY</v>
      </c>
      <c r="D52" t="str">
        <v>OPTIDXNIFTY27-06-2024PE15000.00</v>
      </c>
      <c r="E52">
        <v>133.5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950</v>
      </c>
      <c r="N52">
        <v>150</v>
      </c>
      <c r="O52">
        <v>750</v>
      </c>
      <c r="P52">
        <v>154</v>
      </c>
      <c r="Q52">
        <v>50</v>
      </c>
      <c r="R52">
        <v>219.4</v>
      </c>
      <c r="S52">
        <v>17398.05</v>
      </c>
      <c r="T52" t="str">
        <v>PE</v>
      </c>
    </row>
    <row r="53" spans="1:20">
      <c r="A53">
        <v>15000</v>
      </c>
      <c r="B53" s="1">
        <v>45652</v>
      </c>
      <c r="C53" t="str">
        <v>NIFTY</v>
      </c>
      <c r="D53" t="str">
        <v>OPTIDXNIFTY26-12-2024PE15000.00</v>
      </c>
      <c r="E53">
        <v>365</v>
      </c>
      <c r="F53">
        <v>0</v>
      </c>
      <c r="G53">
        <v>0</v>
      </c>
      <c r="H53">
        <v>2</v>
      </c>
      <c r="I53">
        <v>0</v>
      </c>
      <c r="J53">
        <v>282</v>
      </c>
      <c r="K53">
        <v>7</v>
      </c>
      <c r="L53">
        <v>2.54545454545455</v>
      </c>
      <c r="M53">
        <v>1400</v>
      </c>
      <c r="N53">
        <v>300</v>
      </c>
      <c r="O53">
        <v>50</v>
      </c>
      <c r="P53">
        <v>282</v>
      </c>
      <c r="Q53">
        <v>50</v>
      </c>
      <c r="R53">
        <v>284.95</v>
      </c>
      <c r="S53">
        <v>17398.05</v>
      </c>
      <c r="T53" t="str">
        <v>PE</v>
      </c>
    </row>
    <row r="54" spans="1:20">
      <c r="A54">
        <v>15000</v>
      </c>
      <c r="B54" s="1">
        <v>45834</v>
      </c>
      <c r="C54" t="str">
        <v>NIFTY</v>
      </c>
      <c r="D54" t="str">
        <v>OPTIDXNIFTY26-06-2025PE15000.00</v>
      </c>
      <c r="E54">
        <v>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800</v>
      </c>
      <c r="N54">
        <v>0</v>
      </c>
      <c r="O54">
        <v>750</v>
      </c>
      <c r="P54">
        <v>114.25</v>
      </c>
      <c r="Q54">
        <v>0</v>
      </c>
      <c r="R54">
        <v>0</v>
      </c>
      <c r="S54">
        <v>17398.05</v>
      </c>
      <c r="T54" t="str">
        <v>PE</v>
      </c>
    </row>
    <row r="55" spans="1:20">
      <c r="A55">
        <v>15000</v>
      </c>
      <c r="B55" s="1">
        <v>46015</v>
      </c>
      <c r="C55" t="str">
        <v>NIFTY</v>
      </c>
      <c r="D55" t="str">
        <v>OPTIDXNIFTY24-12-2025PE15000.00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150</v>
      </c>
      <c r="N55">
        <v>0</v>
      </c>
      <c r="O55">
        <v>50</v>
      </c>
      <c r="P55">
        <v>370.05</v>
      </c>
      <c r="Q55">
        <v>0</v>
      </c>
      <c r="R55">
        <v>0</v>
      </c>
      <c r="S55">
        <v>17398.05</v>
      </c>
      <c r="T55" t="str">
        <v>PE</v>
      </c>
    </row>
    <row r="56" spans="1:20">
      <c r="A56">
        <v>15000</v>
      </c>
      <c r="B56" s="1">
        <v>46198</v>
      </c>
      <c r="C56" t="str">
        <v>NIFTY</v>
      </c>
      <c r="D56" t="str">
        <v>OPTIDXNIFTY25-06-2026PE15000.00</v>
      </c>
      <c r="E56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850</v>
      </c>
      <c r="N56">
        <v>0</v>
      </c>
      <c r="O56">
        <v>750</v>
      </c>
      <c r="P56">
        <v>370.15</v>
      </c>
      <c r="Q56">
        <v>0</v>
      </c>
      <c r="R56">
        <v>0</v>
      </c>
      <c r="S56">
        <v>17398.05</v>
      </c>
      <c r="T56" t="str">
        <v>PE</v>
      </c>
    </row>
    <row r="57" spans="1:20">
      <c r="A57">
        <v>15000</v>
      </c>
      <c r="B57" s="1">
        <v>46387</v>
      </c>
      <c r="C57" t="str">
        <v>NIFTY</v>
      </c>
      <c r="D57" t="str">
        <v>OPTIDXNIFTY31-12-2026PE15000.00</v>
      </c>
      <c r="E57">
        <v>41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800</v>
      </c>
      <c r="N57">
        <v>50</v>
      </c>
      <c r="O57">
        <v>750</v>
      </c>
      <c r="P57">
        <v>414.55</v>
      </c>
      <c r="Q57">
        <v>50</v>
      </c>
      <c r="R57">
        <v>957.5</v>
      </c>
      <c r="S57">
        <v>17398.05</v>
      </c>
      <c r="T57" t="str">
        <v>PE</v>
      </c>
    </row>
    <row r="58" spans="1:20">
      <c r="A58">
        <v>15000</v>
      </c>
      <c r="B58" s="1">
        <v>46562</v>
      </c>
      <c r="C58" t="str">
        <v>NIFTY</v>
      </c>
      <c r="D58" t="str">
        <v>OPTIDXNIFTY24-06-2027PE15000.00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750</v>
      </c>
      <c r="N58">
        <v>0</v>
      </c>
      <c r="O58">
        <v>750</v>
      </c>
      <c r="P58">
        <v>0.05</v>
      </c>
      <c r="Q58">
        <v>0</v>
      </c>
      <c r="R58">
        <v>0</v>
      </c>
      <c r="S58">
        <v>17398.05</v>
      </c>
      <c r="T58" t="str">
        <v>PE</v>
      </c>
    </row>
    <row r="59" spans="1:20">
      <c r="A59">
        <v>15000</v>
      </c>
      <c r="B59" s="1">
        <v>46751</v>
      </c>
      <c r="C59" t="str">
        <v>NIFTY</v>
      </c>
      <c r="D59" t="str">
        <v>OPTIDXNIFTY30-12-2027PE15000.00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850</v>
      </c>
      <c r="N59">
        <v>0</v>
      </c>
      <c r="O59">
        <v>750</v>
      </c>
      <c r="P59">
        <v>334.05</v>
      </c>
      <c r="Q59">
        <v>0</v>
      </c>
      <c r="R59">
        <v>0</v>
      </c>
      <c r="S59">
        <v>17398.05</v>
      </c>
      <c r="T59" t="str">
        <v>PE</v>
      </c>
    </row>
    <row r="60" spans="1:20">
      <c r="A60">
        <v>15000</v>
      </c>
      <c r="B60" s="1">
        <v>45379</v>
      </c>
      <c r="C60" t="str">
        <v>NIFTY</v>
      </c>
      <c r="D60" t="str">
        <v>OPTIDXNIFTY28-03-2024PE15000.00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</v>
      </c>
      <c r="N60">
        <v>0</v>
      </c>
      <c r="O60">
        <v>750</v>
      </c>
      <c r="P60">
        <v>0.05</v>
      </c>
      <c r="Q60">
        <v>0</v>
      </c>
      <c r="R60">
        <v>0</v>
      </c>
      <c r="S60">
        <v>17398.05</v>
      </c>
      <c r="T60" t="str">
        <v>PE</v>
      </c>
    </row>
    <row r="61" spans="1:20">
      <c r="A61">
        <v>15000</v>
      </c>
      <c r="B61" s="1">
        <v>45106</v>
      </c>
      <c r="C61" t="str">
        <v>NIFTY</v>
      </c>
      <c r="D61" t="str">
        <v>OPTIDXNIFTY29-06-2023PE15000.00</v>
      </c>
      <c r="E61">
        <v>11203</v>
      </c>
      <c r="F61">
        <v>89</v>
      </c>
      <c r="G61">
        <v>0.800791794133525</v>
      </c>
      <c r="H61">
        <v>1245</v>
      </c>
      <c r="I61">
        <v>20.38</v>
      </c>
      <c r="J61">
        <v>26.5</v>
      </c>
      <c r="K61">
        <v>-4.6</v>
      </c>
      <c r="L61">
        <v>-14.7909967845659</v>
      </c>
      <c r="M61">
        <v>9050</v>
      </c>
      <c r="N61">
        <v>3550</v>
      </c>
      <c r="O61">
        <v>400</v>
      </c>
      <c r="P61">
        <v>26.5</v>
      </c>
      <c r="Q61">
        <v>100</v>
      </c>
      <c r="R61">
        <v>27.35</v>
      </c>
      <c r="S61">
        <v>17398.05</v>
      </c>
      <c r="T61" t="str">
        <v>PE</v>
      </c>
    </row>
    <row r="62" spans="1:20">
      <c r="A62">
        <v>15000</v>
      </c>
      <c r="B62" s="1">
        <v>45197</v>
      </c>
      <c r="C62" t="str">
        <v>NIFTY</v>
      </c>
      <c r="D62" t="str">
        <v>OPTIDXNIFTY28-09-2023PE15000.00</v>
      </c>
      <c r="E62">
        <v>799</v>
      </c>
      <c r="F62">
        <v>24</v>
      </c>
      <c r="G62">
        <v>3.09677419354839</v>
      </c>
      <c r="H62">
        <v>100</v>
      </c>
      <c r="I62">
        <v>18.89</v>
      </c>
      <c r="J62">
        <v>61.5</v>
      </c>
      <c r="K62">
        <v>-4.45</v>
      </c>
      <c r="L62">
        <v>-6.74753601213041</v>
      </c>
      <c r="M62">
        <v>3250</v>
      </c>
      <c r="N62">
        <v>3400</v>
      </c>
      <c r="O62">
        <v>50</v>
      </c>
      <c r="P62">
        <v>58</v>
      </c>
      <c r="Q62">
        <v>600</v>
      </c>
      <c r="R62">
        <v>61.6</v>
      </c>
      <c r="S62">
        <v>17398.05</v>
      </c>
      <c r="T62" t="str">
        <v>PE</v>
      </c>
    </row>
    <row r="63" spans="1:20">
      <c r="A63">
        <v>15450</v>
      </c>
      <c r="B63" s="1">
        <v>45043</v>
      </c>
      <c r="C63" t="str">
        <v>NIFTY</v>
      </c>
      <c r="D63" t="str">
        <v>OPTIDXNIFTY27-04-2023PE15450.00</v>
      </c>
      <c r="E63">
        <v>2721</v>
      </c>
      <c r="F63">
        <v>265</v>
      </c>
      <c r="G63">
        <v>10.7899022801303</v>
      </c>
      <c r="H63">
        <v>2362</v>
      </c>
      <c r="I63">
        <v>0</v>
      </c>
      <c r="J63">
        <v>5.5</v>
      </c>
      <c r="K63">
        <v>-3.15</v>
      </c>
      <c r="L63">
        <v>-36.4161849710983</v>
      </c>
      <c r="M63">
        <v>2500</v>
      </c>
      <c r="N63">
        <v>11050</v>
      </c>
      <c r="O63">
        <v>500</v>
      </c>
      <c r="P63">
        <v>5.1</v>
      </c>
      <c r="Q63">
        <v>150</v>
      </c>
      <c r="R63">
        <v>5.5</v>
      </c>
      <c r="S63">
        <v>17398.05</v>
      </c>
      <c r="T63" t="str">
        <v>PE</v>
      </c>
    </row>
    <row r="64" spans="1:20">
      <c r="A64">
        <v>15450</v>
      </c>
      <c r="B64" s="1">
        <v>45071</v>
      </c>
      <c r="C64" t="str">
        <v>NIFTY</v>
      </c>
      <c r="D64" t="str">
        <v>OPTIDXNIFTY25-05-2023PE15450.00</v>
      </c>
      <c r="E64">
        <v>907</v>
      </c>
      <c r="F64">
        <v>101</v>
      </c>
      <c r="G64">
        <v>12.531017369727</v>
      </c>
      <c r="H64">
        <v>185</v>
      </c>
      <c r="I64">
        <v>0</v>
      </c>
      <c r="J64">
        <v>19.3</v>
      </c>
      <c r="K64">
        <v>-4.45</v>
      </c>
      <c r="L64">
        <v>-18.7368421052632</v>
      </c>
      <c r="M64">
        <v>13200</v>
      </c>
      <c r="N64">
        <v>2250</v>
      </c>
      <c r="O64">
        <v>1000</v>
      </c>
      <c r="P64">
        <v>19.15</v>
      </c>
      <c r="Q64">
        <v>50</v>
      </c>
      <c r="R64">
        <v>24</v>
      </c>
      <c r="S64">
        <v>17398.05</v>
      </c>
      <c r="T64" t="str">
        <v>PE</v>
      </c>
    </row>
    <row r="65" spans="1:20">
      <c r="A65">
        <v>15450</v>
      </c>
      <c r="B65" s="1">
        <v>45036</v>
      </c>
      <c r="C65" t="str">
        <v>NIFTY</v>
      </c>
      <c r="D65" t="str">
        <v>OPTIDXNIFTY20-04-2023PE15450.00</v>
      </c>
      <c r="E65">
        <v>1</v>
      </c>
      <c r="F65">
        <v>1</v>
      </c>
      <c r="G65">
        <v>0</v>
      </c>
      <c r="H65">
        <v>9</v>
      </c>
      <c r="I65">
        <v>25.02</v>
      </c>
      <c r="J65">
        <v>3.35</v>
      </c>
      <c r="K65">
        <v>-12.4</v>
      </c>
      <c r="L65">
        <v>-78.7301587301587</v>
      </c>
      <c r="M65">
        <v>13150</v>
      </c>
      <c r="N65">
        <v>0</v>
      </c>
      <c r="O65">
        <v>900</v>
      </c>
      <c r="P65">
        <v>2.75</v>
      </c>
      <c r="Q65">
        <v>0</v>
      </c>
      <c r="R65">
        <v>0</v>
      </c>
      <c r="S65">
        <v>17398.05</v>
      </c>
      <c r="T65" t="str">
        <v>PE</v>
      </c>
    </row>
    <row r="66" spans="1:20">
      <c r="A66">
        <v>15450</v>
      </c>
      <c r="B66" s="1">
        <v>45050</v>
      </c>
      <c r="C66" t="str">
        <v>NIFTY</v>
      </c>
      <c r="D66" t="str">
        <v>OPTIDXNIFTY04-05-2023PE15450.00</v>
      </c>
      <c r="E66">
        <v>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4700</v>
      </c>
      <c r="N66">
        <v>0</v>
      </c>
      <c r="O66">
        <v>200</v>
      </c>
      <c r="P66">
        <v>5</v>
      </c>
      <c r="Q66">
        <v>0</v>
      </c>
      <c r="R66">
        <v>0</v>
      </c>
      <c r="S66">
        <v>17398.05</v>
      </c>
      <c r="T66" t="str">
        <v>PE</v>
      </c>
    </row>
    <row r="67" spans="1:20">
      <c r="A67">
        <v>15450</v>
      </c>
      <c r="B67" s="1">
        <v>45022</v>
      </c>
      <c r="C67" t="str">
        <v>NIFTY</v>
      </c>
      <c r="D67" t="str">
        <v>OPTIDXNIFTY06-04-2023PE15450.00</v>
      </c>
      <c r="E67">
        <v>10668</v>
      </c>
      <c r="F67">
        <v>503</v>
      </c>
      <c r="G67">
        <v>4.94835218888342</v>
      </c>
      <c r="H67">
        <v>46281</v>
      </c>
      <c r="I67">
        <v>0</v>
      </c>
      <c r="J67">
        <v>0.6</v>
      </c>
      <c r="K67">
        <v>-0.85</v>
      </c>
      <c r="L67">
        <v>-58.6206896551724</v>
      </c>
      <c r="M67">
        <v>171000</v>
      </c>
      <c r="N67">
        <v>66600</v>
      </c>
      <c r="O67">
        <v>9000</v>
      </c>
      <c r="P67">
        <v>0.6</v>
      </c>
      <c r="Q67">
        <v>50</v>
      </c>
      <c r="R67">
        <v>0.65</v>
      </c>
      <c r="S67">
        <v>17398.05</v>
      </c>
      <c r="T67" t="str">
        <v>PE</v>
      </c>
    </row>
    <row r="68" spans="1:20">
      <c r="A68">
        <v>15450</v>
      </c>
      <c r="B68" s="1">
        <v>45029</v>
      </c>
      <c r="C68" t="str">
        <v>NIFTY</v>
      </c>
      <c r="D68" t="str">
        <v>OPTIDXNIFTY13-04-2023PE15450.00</v>
      </c>
      <c r="E68">
        <v>510</v>
      </c>
      <c r="F68">
        <v>193</v>
      </c>
      <c r="G68">
        <v>60.8832807570978</v>
      </c>
      <c r="H68">
        <v>542</v>
      </c>
      <c r="I68">
        <v>0</v>
      </c>
      <c r="J68">
        <v>2.05</v>
      </c>
      <c r="K68">
        <v>-1.4</v>
      </c>
      <c r="L68">
        <v>-40.5797101449275</v>
      </c>
      <c r="M68">
        <v>23250</v>
      </c>
      <c r="N68">
        <v>11850</v>
      </c>
      <c r="O68">
        <v>1800</v>
      </c>
      <c r="P68">
        <v>1.75</v>
      </c>
      <c r="Q68">
        <v>350</v>
      </c>
      <c r="R68">
        <v>2.1</v>
      </c>
      <c r="S68">
        <v>17398.05</v>
      </c>
      <c r="T68" t="str">
        <v>PE</v>
      </c>
    </row>
    <row r="69" spans="1:20">
      <c r="A69">
        <v>15500</v>
      </c>
      <c r="B69" s="1">
        <v>45043</v>
      </c>
      <c r="C69" t="str">
        <v>NIFTY</v>
      </c>
      <c r="D69" t="str">
        <v>OPTIDXNIFTY27-04-2023PE15500.00</v>
      </c>
      <c r="E69">
        <v>47345</v>
      </c>
      <c r="F69">
        <v>-1898</v>
      </c>
      <c r="G69">
        <v>-3.85435493369616</v>
      </c>
      <c r="H69">
        <v>12546</v>
      </c>
      <c r="I69">
        <v>22.58</v>
      </c>
      <c r="J69">
        <v>6</v>
      </c>
      <c r="K69">
        <v>-3.2</v>
      </c>
      <c r="L69">
        <v>-34.7826086956522</v>
      </c>
      <c r="M69">
        <v>19050</v>
      </c>
      <c r="N69">
        <v>15950</v>
      </c>
      <c r="O69">
        <v>800</v>
      </c>
      <c r="P69">
        <v>6</v>
      </c>
      <c r="Q69">
        <v>1750</v>
      </c>
      <c r="R69">
        <v>6.1</v>
      </c>
      <c r="S69">
        <v>17398.05</v>
      </c>
      <c r="T69" t="str">
        <v>PE</v>
      </c>
    </row>
    <row r="70" spans="1:20">
      <c r="A70">
        <v>15500</v>
      </c>
      <c r="B70" s="1">
        <v>45050</v>
      </c>
      <c r="C70" t="str">
        <v>NIFTY</v>
      </c>
      <c r="D70" t="str">
        <v>OPTIDXNIFTY04-05-2023PE15500.00</v>
      </c>
      <c r="E70">
        <v>15</v>
      </c>
      <c r="F70">
        <v>13</v>
      </c>
      <c r="G70">
        <v>650</v>
      </c>
      <c r="H70">
        <v>17</v>
      </c>
      <c r="I70">
        <v>0</v>
      </c>
      <c r="J70">
        <v>9.3</v>
      </c>
      <c r="K70">
        <v>-2.7</v>
      </c>
      <c r="L70">
        <v>-22.5</v>
      </c>
      <c r="M70">
        <v>3050</v>
      </c>
      <c r="N70">
        <v>0</v>
      </c>
      <c r="O70">
        <v>300</v>
      </c>
      <c r="P70">
        <v>3.3</v>
      </c>
      <c r="Q70">
        <v>0</v>
      </c>
      <c r="R70">
        <v>0</v>
      </c>
      <c r="S70">
        <v>17398.05</v>
      </c>
      <c r="T70" t="str">
        <v>PE</v>
      </c>
    </row>
    <row r="71" spans="1:20">
      <c r="A71">
        <v>15500</v>
      </c>
      <c r="B71" s="1">
        <v>45071</v>
      </c>
      <c r="C71" t="str">
        <v>NIFTY</v>
      </c>
      <c r="D71" t="str">
        <v>OPTIDXNIFTY25-05-2023PE15500.00</v>
      </c>
      <c r="E71">
        <v>4002</v>
      </c>
      <c r="F71">
        <v>451</v>
      </c>
      <c r="G71">
        <v>12.7006477048719</v>
      </c>
      <c r="H71">
        <v>2111</v>
      </c>
      <c r="I71">
        <v>19.56</v>
      </c>
      <c r="J71">
        <v>19</v>
      </c>
      <c r="K71">
        <v>-5.15</v>
      </c>
      <c r="L71">
        <v>-21.3250517598344</v>
      </c>
      <c r="M71">
        <v>30350</v>
      </c>
      <c r="N71">
        <v>12550</v>
      </c>
      <c r="O71">
        <v>100</v>
      </c>
      <c r="P71">
        <v>19.1</v>
      </c>
      <c r="Q71">
        <v>100</v>
      </c>
      <c r="R71">
        <v>19.5</v>
      </c>
      <c r="S71">
        <v>17398.05</v>
      </c>
      <c r="T71" t="str">
        <v>PE</v>
      </c>
    </row>
    <row r="72" spans="1:20">
      <c r="A72">
        <v>15500</v>
      </c>
      <c r="B72" s="1">
        <v>45022</v>
      </c>
      <c r="C72" t="str">
        <v>NIFTY</v>
      </c>
      <c r="D72" t="str">
        <v>OPTIDXNIFTY06-04-2023PE15500.00</v>
      </c>
      <c r="E72">
        <v>51825</v>
      </c>
      <c r="F72">
        <v>-7030</v>
      </c>
      <c r="G72">
        <v>-11.9446096338459</v>
      </c>
      <c r="H72">
        <v>83923</v>
      </c>
      <c r="I72">
        <v>46.53</v>
      </c>
      <c r="J72">
        <v>0.6</v>
      </c>
      <c r="K72">
        <v>-0.9</v>
      </c>
      <c r="L72">
        <v>-60</v>
      </c>
      <c r="M72">
        <v>529200</v>
      </c>
      <c r="N72">
        <v>98550</v>
      </c>
      <c r="O72">
        <v>23900</v>
      </c>
      <c r="P72">
        <v>0.6</v>
      </c>
      <c r="Q72">
        <v>23500</v>
      </c>
      <c r="R72">
        <v>0.65</v>
      </c>
      <c r="S72">
        <v>17398.05</v>
      </c>
      <c r="T72" t="str">
        <v>PE</v>
      </c>
    </row>
    <row r="73" spans="1:20">
      <c r="A73">
        <v>15500</v>
      </c>
      <c r="B73" s="1">
        <v>45029</v>
      </c>
      <c r="C73" t="str">
        <v>NIFTY</v>
      </c>
      <c r="D73" t="str">
        <v>OPTIDXNIFTY13-04-2023PE15500.00</v>
      </c>
      <c r="E73">
        <v>2364</v>
      </c>
      <c r="F73">
        <v>324</v>
      </c>
      <c r="G73">
        <v>15.8823529411765</v>
      </c>
      <c r="H73">
        <v>2603</v>
      </c>
      <c r="I73">
        <v>29.8</v>
      </c>
      <c r="J73">
        <v>2.25</v>
      </c>
      <c r="K73">
        <v>-1.35</v>
      </c>
      <c r="L73">
        <v>-37.5</v>
      </c>
      <c r="M73">
        <v>14450</v>
      </c>
      <c r="N73">
        <v>12700</v>
      </c>
      <c r="O73">
        <v>650</v>
      </c>
      <c r="P73">
        <v>2.05</v>
      </c>
      <c r="Q73">
        <v>1400</v>
      </c>
      <c r="R73">
        <v>2.25</v>
      </c>
      <c r="S73">
        <v>17398.05</v>
      </c>
      <c r="T73" t="str">
        <v>PE</v>
      </c>
    </row>
    <row r="74" spans="1:20">
      <c r="A74">
        <v>15500</v>
      </c>
      <c r="B74" s="1">
        <v>45036</v>
      </c>
      <c r="C74" t="str">
        <v>NIFTY</v>
      </c>
      <c r="D74" t="str">
        <v>OPTIDXNIFTY20-04-2023PE15500.00</v>
      </c>
      <c r="E74">
        <v>156</v>
      </c>
      <c r="F74">
        <v>49</v>
      </c>
      <c r="G74">
        <v>45.7943925233645</v>
      </c>
      <c r="H74">
        <v>178</v>
      </c>
      <c r="I74">
        <v>0</v>
      </c>
      <c r="J74">
        <v>3.2</v>
      </c>
      <c r="K74">
        <v>-2.4</v>
      </c>
      <c r="L74">
        <v>-42.8571428571428</v>
      </c>
      <c r="M74">
        <v>7100</v>
      </c>
      <c r="N74">
        <v>2100</v>
      </c>
      <c r="O74">
        <v>500</v>
      </c>
      <c r="P74">
        <v>3.15</v>
      </c>
      <c r="Q74">
        <v>150</v>
      </c>
      <c r="R74">
        <v>3.5</v>
      </c>
      <c r="S74">
        <v>17398.05</v>
      </c>
      <c r="T74" t="str">
        <v>PE</v>
      </c>
    </row>
    <row r="75" spans="1:20">
      <c r="A75">
        <v>15550</v>
      </c>
      <c r="B75" s="1">
        <v>45036</v>
      </c>
      <c r="C75" t="str">
        <v>NIFTY</v>
      </c>
      <c r="D75" t="str">
        <v>OPTIDXNIFTY20-04-2023PE15550.00</v>
      </c>
      <c r="E75">
        <v>30</v>
      </c>
      <c r="F75">
        <v>25</v>
      </c>
      <c r="G75">
        <v>500</v>
      </c>
      <c r="H75">
        <v>37</v>
      </c>
      <c r="I75">
        <v>0</v>
      </c>
      <c r="J75">
        <v>3.05</v>
      </c>
      <c r="K75">
        <v>-2.25</v>
      </c>
      <c r="L75">
        <v>-42.4528301886792</v>
      </c>
      <c r="M75">
        <v>20350</v>
      </c>
      <c r="N75">
        <v>150</v>
      </c>
      <c r="O75">
        <v>600</v>
      </c>
      <c r="P75">
        <v>2.9</v>
      </c>
      <c r="Q75">
        <v>150</v>
      </c>
      <c r="R75">
        <v>3.6</v>
      </c>
      <c r="S75">
        <v>17398.05</v>
      </c>
      <c r="T75" t="str">
        <v>PE</v>
      </c>
    </row>
    <row r="76" spans="1:20">
      <c r="A76">
        <v>15550</v>
      </c>
      <c r="B76" s="1">
        <v>45043</v>
      </c>
      <c r="C76" t="str">
        <v>NIFTY</v>
      </c>
      <c r="D76" t="str">
        <v>OPTIDXNIFTY27-04-2023PE15550.00</v>
      </c>
      <c r="E76">
        <v>198</v>
      </c>
      <c r="F76">
        <v>-70</v>
      </c>
      <c r="G76">
        <v>-26.1194029850746</v>
      </c>
      <c r="H76">
        <v>251</v>
      </c>
      <c r="I76">
        <v>0</v>
      </c>
      <c r="J76">
        <v>5.8</v>
      </c>
      <c r="K76">
        <v>-3.3</v>
      </c>
      <c r="L76">
        <v>-36.2637362637363</v>
      </c>
      <c r="M76">
        <v>13650</v>
      </c>
      <c r="N76">
        <v>200</v>
      </c>
      <c r="O76">
        <v>100</v>
      </c>
      <c r="P76">
        <v>5.65</v>
      </c>
      <c r="Q76">
        <v>200</v>
      </c>
      <c r="R76">
        <v>6.4</v>
      </c>
      <c r="S76">
        <v>17398.05</v>
      </c>
      <c r="T76" t="str">
        <v>PE</v>
      </c>
    </row>
    <row r="77" spans="1:20">
      <c r="A77">
        <v>15550</v>
      </c>
      <c r="B77" s="1">
        <v>45050</v>
      </c>
      <c r="C77" t="str">
        <v>NIFTY</v>
      </c>
      <c r="D77" t="str">
        <v>OPTIDXNIFTY04-05-2023PE15550.00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3800</v>
      </c>
      <c r="N77">
        <v>0</v>
      </c>
      <c r="O77">
        <v>400</v>
      </c>
      <c r="P77">
        <v>3.4</v>
      </c>
      <c r="Q77">
        <v>0</v>
      </c>
      <c r="R77">
        <v>0</v>
      </c>
      <c r="S77">
        <v>17398.05</v>
      </c>
      <c r="T77" t="str">
        <v>PE</v>
      </c>
    </row>
    <row r="78" spans="1:20">
      <c r="A78">
        <v>15550</v>
      </c>
      <c r="B78" s="1">
        <v>45071</v>
      </c>
      <c r="C78" t="str">
        <v>NIFTY</v>
      </c>
      <c r="D78" t="str">
        <v>OPTIDXNIFTY25-05-2023PE15550.00</v>
      </c>
      <c r="E78">
        <v>284</v>
      </c>
      <c r="F78">
        <v>7</v>
      </c>
      <c r="G78">
        <v>2.52707581227437</v>
      </c>
      <c r="H78">
        <v>10</v>
      </c>
      <c r="I78">
        <v>0</v>
      </c>
      <c r="J78">
        <v>23</v>
      </c>
      <c r="K78">
        <v>-2.3</v>
      </c>
      <c r="L78">
        <v>-9.09090909090909</v>
      </c>
      <c r="M78">
        <v>11650</v>
      </c>
      <c r="N78">
        <v>1750</v>
      </c>
      <c r="O78">
        <v>300</v>
      </c>
      <c r="P78">
        <v>13.5</v>
      </c>
      <c r="Q78">
        <v>1750</v>
      </c>
      <c r="R78">
        <v>32.9</v>
      </c>
      <c r="S78">
        <v>17398.05</v>
      </c>
      <c r="T78" t="str">
        <v>PE</v>
      </c>
    </row>
    <row r="79" spans="1:20">
      <c r="A79">
        <v>15550</v>
      </c>
      <c r="B79" s="1">
        <v>45029</v>
      </c>
      <c r="C79" t="str">
        <v>NIFTY</v>
      </c>
      <c r="D79" t="str">
        <v>OPTIDXNIFTY13-04-2023PE15550.00</v>
      </c>
      <c r="E79">
        <v>181</v>
      </c>
      <c r="F79">
        <v>47</v>
      </c>
      <c r="G79">
        <v>35.0746268656716</v>
      </c>
      <c r="H79">
        <v>97</v>
      </c>
      <c r="I79">
        <v>0</v>
      </c>
      <c r="J79">
        <v>2.05</v>
      </c>
      <c r="K79">
        <v>-1.65</v>
      </c>
      <c r="L79">
        <v>-44.5945945945946</v>
      </c>
      <c r="M79">
        <v>22350</v>
      </c>
      <c r="N79">
        <v>9950</v>
      </c>
      <c r="O79">
        <v>800</v>
      </c>
      <c r="P79">
        <v>1.95</v>
      </c>
      <c r="Q79">
        <v>350</v>
      </c>
      <c r="R79">
        <v>2.2</v>
      </c>
      <c r="S79">
        <v>17398.05</v>
      </c>
      <c r="T79" t="str">
        <v>PE</v>
      </c>
    </row>
    <row r="80" spans="1:20">
      <c r="A80">
        <v>15550</v>
      </c>
      <c r="B80" s="1">
        <v>45022</v>
      </c>
      <c r="C80" t="str">
        <v>NIFTY</v>
      </c>
      <c r="D80" t="str">
        <v>OPTIDXNIFTY06-04-2023PE15550.00</v>
      </c>
      <c r="E80">
        <v>2369</v>
      </c>
      <c r="F80">
        <v>-417</v>
      </c>
      <c r="G80">
        <v>-14.967695620962</v>
      </c>
      <c r="H80">
        <v>7836</v>
      </c>
      <c r="I80">
        <v>0</v>
      </c>
      <c r="J80">
        <v>0.95</v>
      </c>
      <c r="K80">
        <v>-0.65</v>
      </c>
      <c r="L80">
        <v>-40.625</v>
      </c>
      <c r="M80">
        <v>55800</v>
      </c>
      <c r="N80">
        <v>45150</v>
      </c>
      <c r="O80">
        <v>6600</v>
      </c>
      <c r="P80">
        <v>0.65</v>
      </c>
      <c r="Q80">
        <v>1950</v>
      </c>
      <c r="R80">
        <v>0.95</v>
      </c>
      <c r="S80">
        <v>17398.05</v>
      </c>
      <c r="T80" t="str">
        <v>PE</v>
      </c>
    </row>
    <row r="81" spans="1:20">
      <c r="A81">
        <v>15600</v>
      </c>
      <c r="B81" s="1">
        <v>45036</v>
      </c>
      <c r="C81" t="str">
        <v>NIFTY</v>
      </c>
      <c r="D81" t="str">
        <v>OPTIDXNIFTY20-04-2023PE15600.00</v>
      </c>
      <c r="E81">
        <v>72</v>
      </c>
      <c r="F81">
        <v>28</v>
      </c>
      <c r="G81">
        <v>63.6363636363636</v>
      </c>
      <c r="H81">
        <v>79</v>
      </c>
      <c r="I81">
        <v>23.16</v>
      </c>
      <c r="J81">
        <v>3.2</v>
      </c>
      <c r="K81">
        <v>-2.2</v>
      </c>
      <c r="L81">
        <v>-40.7407407407407</v>
      </c>
      <c r="M81">
        <v>10300</v>
      </c>
      <c r="N81">
        <v>1350</v>
      </c>
      <c r="O81">
        <v>100</v>
      </c>
      <c r="P81">
        <v>3</v>
      </c>
      <c r="Q81">
        <v>250</v>
      </c>
      <c r="R81">
        <v>5.4</v>
      </c>
      <c r="S81">
        <v>17398.05</v>
      </c>
      <c r="T81" t="str">
        <v>PE</v>
      </c>
    </row>
    <row r="82" spans="1:20">
      <c r="A82">
        <v>15600</v>
      </c>
      <c r="B82" s="1">
        <v>45043</v>
      </c>
      <c r="C82" t="str">
        <v>NIFTY</v>
      </c>
      <c r="D82" t="str">
        <v>OPTIDXNIFTY27-04-2023PE15600.00</v>
      </c>
      <c r="E82">
        <v>4414</v>
      </c>
      <c r="F82">
        <v>324</v>
      </c>
      <c r="G82">
        <v>7.92176039119804</v>
      </c>
      <c r="H82">
        <v>3484</v>
      </c>
      <c r="I82">
        <v>21.79</v>
      </c>
      <c r="J82">
        <v>6.5</v>
      </c>
      <c r="K82">
        <v>-3.55</v>
      </c>
      <c r="L82">
        <v>-35.3233830845771</v>
      </c>
      <c r="M82">
        <v>55050</v>
      </c>
      <c r="N82">
        <v>2050</v>
      </c>
      <c r="O82">
        <v>1350</v>
      </c>
      <c r="P82">
        <v>6.5</v>
      </c>
      <c r="Q82">
        <v>50</v>
      </c>
      <c r="R82">
        <v>7</v>
      </c>
      <c r="S82">
        <v>17398.05</v>
      </c>
      <c r="T82" t="str">
        <v>PE</v>
      </c>
    </row>
    <row r="83" spans="1:20">
      <c r="A83">
        <v>15600</v>
      </c>
      <c r="B83" s="1">
        <v>45050</v>
      </c>
      <c r="C83" t="str">
        <v>NIFTY</v>
      </c>
      <c r="D83" t="str">
        <v>OPTIDXNIFTY04-05-2023PE15600.00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3500</v>
      </c>
      <c r="N83">
        <v>0</v>
      </c>
      <c r="O83">
        <v>150</v>
      </c>
      <c r="P83">
        <v>3.75</v>
      </c>
      <c r="Q83">
        <v>0</v>
      </c>
      <c r="R83">
        <v>0</v>
      </c>
      <c r="S83">
        <v>17398.05</v>
      </c>
      <c r="T83" t="str">
        <v>PE</v>
      </c>
    </row>
    <row r="84" spans="1:20">
      <c r="A84">
        <v>15600</v>
      </c>
      <c r="B84" s="1">
        <v>45071</v>
      </c>
      <c r="C84" t="str">
        <v>NIFTY</v>
      </c>
      <c r="D84" t="str">
        <v>OPTIDXNIFTY25-05-2023PE15600.00</v>
      </c>
      <c r="E84">
        <v>527</v>
      </c>
      <c r="F84">
        <v>1</v>
      </c>
      <c r="G84">
        <v>0.190114068441065</v>
      </c>
      <c r="H84">
        <v>192</v>
      </c>
      <c r="I84">
        <v>19.45</v>
      </c>
      <c r="J84">
        <v>22.95</v>
      </c>
      <c r="K84">
        <v>-3.15</v>
      </c>
      <c r="L84">
        <v>-12.0689655172414</v>
      </c>
      <c r="M84">
        <v>11550</v>
      </c>
      <c r="N84">
        <v>4150</v>
      </c>
      <c r="O84">
        <v>1000</v>
      </c>
      <c r="P84">
        <v>21</v>
      </c>
      <c r="Q84">
        <v>600</v>
      </c>
      <c r="R84">
        <v>22.95</v>
      </c>
      <c r="S84">
        <v>17398.05</v>
      </c>
      <c r="T84" t="str">
        <v>PE</v>
      </c>
    </row>
    <row r="85" spans="1:20">
      <c r="A85">
        <v>15600</v>
      </c>
      <c r="B85" s="1">
        <v>45106</v>
      </c>
      <c r="C85" t="str">
        <v>NIFTY</v>
      </c>
      <c r="D85" t="str">
        <v>OPTIDXNIFTY29-06-2023PE15600.00</v>
      </c>
      <c r="E85">
        <v>2</v>
      </c>
      <c r="F85">
        <v>2</v>
      </c>
      <c r="G85">
        <v>0</v>
      </c>
      <c r="H85">
        <v>9</v>
      </c>
      <c r="I85">
        <v>0</v>
      </c>
      <c r="J85">
        <v>47.25</v>
      </c>
      <c r="K85">
        <v>-41.6</v>
      </c>
      <c r="L85">
        <v>-46.8204839617333</v>
      </c>
      <c r="M85">
        <v>2250</v>
      </c>
      <c r="N85">
        <v>0</v>
      </c>
      <c r="O85">
        <v>750</v>
      </c>
      <c r="P85">
        <v>23.05</v>
      </c>
      <c r="Q85">
        <v>0</v>
      </c>
      <c r="R85">
        <v>0</v>
      </c>
      <c r="S85">
        <v>17398.05</v>
      </c>
      <c r="T85" t="str">
        <v>PE</v>
      </c>
    </row>
    <row r="86" spans="1:20">
      <c r="A86">
        <v>15600</v>
      </c>
      <c r="B86" s="1">
        <v>45022</v>
      </c>
      <c r="C86" t="str">
        <v>NIFTY</v>
      </c>
      <c r="D86" t="str">
        <v>OPTIDXNIFTY06-04-2023PE15600.00</v>
      </c>
      <c r="E86">
        <v>24677</v>
      </c>
      <c r="F86">
        <v>-2300</v>
      </c>
      <c r="G86">
        <v>-8.52578122104014</v>
      </c>
      <c r="H86">
        <v>33435</v>
      </c>
      <c r="I86">
        <v>46.06</v>
      </c>
      <c r="J86">
        <v>0.8</v>
      </c>
      <c r="K86">
        <v>-0.85</v>
      </c>
      <c r="L86">
        <v>-51.5151515151515</v>
      </c>
      <c r="M86">
        <v>164200</v>
      </c>
      <c r="N86">
        <v>84150</v>
      </c>
      <c r="O86">
        <v>43750</v>
      </c>
      <c r="P86">
        <v>0.8</v>
      </c>
      <c r="Q86">
        <v>3150</v>
      </c>
      <c r="R86">
        <v>0.9</v>
      </c>
      <c r="S86">
        <v>17398.05</v>
      </c>
      <c r="T86" t="str">
        <v>PE</v>
      </c>
    </row>
    <row r="87" spans="1:20">
      <c r="A87">
        <v>15600</v>
      </c>
      <c r="B87" s="1">
        <v>45029</v>
      </c>
      <c r="C87" t="str">
        <v>NIFTY</v>
      </c>
      <c r="D87" t="str">
        <v>OPTIDXNIFTY13-04-2023PE15600.00</v>
      </c>
      <c r="E87">
        <v>590</v>
      </c>
      <c r="F87">
        <v>446</v>
      </c>
      <c r="G87">
        <v>309.722222222222</v>
      </c>
      <c r="H87">
        <v>922</v>
      </c>
      <c r="I87">
        <v>28.6</v>
      </c>
      <c r="J87">
        <v>2.35</v>
      </c>
      <c r="K87">
        <v>-1.35</v>
      </c>
      <c r="L87">
        <v>-36.4864864864865</v>
      </c>
      <c r="M87">
        <v>15550</v>
      </c>
      <c r="N87">
        <v>11250</v>
      </c>
      <c r="O87">
        <v>650</v>
      </c>
      <c r="P87">
        <v>2.25</v>
      </c>
      <c r="Q87">
        <v>200</v>
      </c>
      <c r="R87">
        <v>2.4</v>
      </c>
      <c r="S87">
        <v>17398.05</v>
      </c>
      <c r="T87" t="str">
        <v>PE</v>
      </c>
    </row>
    <row r="88" spans="1:20">
      <c r="A88">
        <v>15650</v>
      </c>
      <c r="B88" s="1">
        <v>45036</v>
      </c>
      <c r="C88" t="str">
        <v>NIFTY</v>
      </c>
      <c r="D88" t="str">
        <v>OPTIDXNIFTY20-04-2023PE15650.00</v>
      </c>
      <c r="E88">
        <v>12</v>
      </c>
      <c r="F88">
        <v>7</v>
      </c>
      <c r="G88">
        <v>140</v>
      </c>
      <c r="H88">
        <v>19</v>
      </c>
      <c r="I88">
        <v>0</v>
      </c>
      <c r="J88">
        <v>3.7</v>
      </c>
      <c r="K88">
        <v>-6.95</v>
      </c>
      <c r="L88">
        <v>-65.2582159624413</v>
      </c>
      <c r="M88">
        <v>13700</v>
      </c>
      <c r="N88">
        <v>0</v>
      </c>
      <c r="O88">
        <v>600</v>
      </c>
      <c r="P88">
        <v>3.65</v>
      </c>
      <c r="Q88">
        <v>0</v>
      </c>
      <c r="R88">
        <v>0</v>
      </c>
      <c r="S88">
        <v>17398.05</v>
      </c>
      <c r="T88" t="str">
        <v>PE</v>
      </c>
    </row>
    <row r="89" spans="1:20">
      <c r="A89">
        <v>15650</v>
      </c>
      <c r="B89" s="1">
        <v>45029</v>
      </c>
      <c r="C89" t="str">
        <v>NIFTY</v>
      </c>
      <c r="D89" t="str">
        <v>OPTIDXNIFTY13-04-2023PE15650.00</v>
      </c>
      <c r="E89">
        <v>71</v>
      </c>
      <c r="F89">
        <v>71</v>
      </c>
      <c r="G89">
        <v>0</v>
      </c>
      <c r="H89">
        <v>89</v>
      </c>
      <c r="I89">
        <v>0</v>
      </c>
      <c r="J89">
        <v>2.2</v>
      </c>
      <c r="K89">
        <v>-3.85</v>
      </c>
      <c r="L89">
        <v>-63.6363636363636</v>
      </c>
      <c r="M89">
        <v>13550</v>
      </c>
      <c r="N89">
        <v>0</v>
      </c>
      <c r="O89">
        <v>600</v>
      </c>
      <c r="P89">
        <v>1.9</v>
      </c>
      <c r="Q89">
        <v>0</v>
      </c>
      <c r="R89">
        <v>0</v>
      </c>
      <c r="S89">
        <v>17398.05</v>
      </c>
      <c r="T89" t="str">
        <v>PE</v>
      </c>
    </row>
    <row r="90" spans="1:20">
      <c r="A90">
        <v>15650</v>
      </c>
      <c r="B90" s="1">
        <v>45050</v>
      </c>
      <c r="C90" t="str">
        <v>NIFTY</v>
      </c>
      <c r="D90" t="str">
        <v>OPTIDXNIFTY04-05-2023PE15650.00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3600</v>
      </c>
      <c r="N90">
        <v>300</v>
      </c>
      <c r="O90">
        <v>50</v>
      </c>
      <c r="P90">
        <v>4.4</v>
      </c>
      <c r="Q90">
        <v>300</v>
      </c>
      <c r="R90">
        <v>23.8</v>
      </c>
      <c r="S90">
        <v>17398.05</v>
      </c>
      <c r="T90" t="str">
        <v>PE</v>
      </c>
    </row>
    <row r="91" spans="1:20">
      <c r="A91">
        <v>15650</v>
      </c>
      <c r="B91" s="1">
        <v>45071</v>
      </c>
      <c r="C91" t="str">
        <v>NIFTY</v>
      </c>
      <c r="D91" t="str">
        <v>OPTIDXNIFTY25-05-2023PE15650.00</v>
      </c>
      <c r="E91">
        <v>85</v>
      </c>
      <c r="F91">
        <v>54</v>
      </c>
      <c r="G91">
        <v>174.193548387097</v>
      </c>
      <c r="H91">
        <v>77</v>
      </c>
      <c r="I91">
        <v>0</v>
      </c>
      <c r="J91">
        <v>23.85</v>
      </c>
      <c r="K91">
        <v>-2.95</v>
      </c>
      <c r="L91">
        <v>-11.0074626865672</v>
      </c>
      <c r="M91">
        <v>11900</v>
      </c>
      <c r="N91">
        <v>1750</v>
      </c>
      <c r="O91">
        <v>300</v>
      </c>
      <c r="P91">
        <v>15.1</v>
      </c>
      <c r="Q91">
        <v>1750</v>
      </c>
      <c r="R91">
        <v>34.35</v>
      </c>
      <c r="S91">
        <v>17398.05</v>
      </c>
      <c r="T91" t="str">
        <v>PE</v>
      </c>
    </row>
    <row r="92" spans="1:20">
      <c r="A92">
        <v>15650</v>
      </c>
      <c r="B92" s="1">
        <v>45106</v>
      </c>
      <c r="C92" t="str">
        <v>NIFTY</v>
      </c>
      <c r="D92" t="str">
        <v>OPTIDXNIFTY29-06-2023PE15650.00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2250</v>
      </c>
      <c r="N92">
        <v>0</v>
      </c>
      <c r="O92">
        <v>750</v>
      </c>
      <c r="P92">
        <v>25.3</v>
      </c>
      <c r="Q92">
        <v>0</v>
      </c>
      <c r="R92">
        <v>0</v>
      </c>
      <c r="S92">
        <v>17398.05</v>
      </c>
      <c r="T92" t="str">
        <v>PE</v>
      </c>
    </row>
    <row r="93" spans="1:20">
      <c r="A93">
        <v>15650</v>
      </c>
      <c r="B93" s="1">
        <v>45022</v>
      </c>
      <c r="C93" t="str">
        <v>NIFTY</v>
      </c>
      <c r="D93" t="str">
        <v>OPTIDXNIFTY06-04-2023PE15650.00</v>
      </c>
      <c r="E93">
        <v>1185</v>
      </c>
      <c r="F93">
        <v>-150</v>
      </c>
      <c r="G93">
        <v>-11.2359550561798</v>
      </c>
      <c r="H93">
        <v>3214</v>
      </c>
      <c r="I93">
        <v>44.59</v>
      </c>
      <c r="J93">
        <v>0.8</v>
      </c>
      <c r="K93">
        <v>-1</v>
      </c>
      <c r="L93">
        <v>-55.5555555555556</v>
      </c>
      <c r="M93">
        <v>79050</v>
      </c>
      <c r="N93">
        <v>41350</v>
      </c>
      <c r="O93">
        <v>8650</v>
      </c>
      <c r="P93">
        <v>0.7</v>
      </c>
      <c r="Q93">
        <v>950</v>
      </c>
      <c r="R93">
        <v>0.9</v>
      </c>
      <c r="S93">
        <v>17398.05</v>
      </c>
      <c r="T93" t="str">
        <v>PE</v>
      </c>
    </row>
    <row r="94" spans="1:20">
      <c r="A94">
        <v>15650</v>
      </c>
      <c r="B94" s="1">
        <v>45043</v>
      </c>
      <c r="C94" t="str">
        <v>NIFTY</v>
      </c>
      <c r="D94" t="str">
        <v>OPTIDXNIFTY27-04-2023PE15650.00</v>
      </c>
      <c r="E94">
        <v>234</v>
      </c>
      <c r="F94">
        <v>-43</v>
      </c>
      <c r="G94">
        <v>-15.5234657039711</v>
      </c>
      <c r="H94">
        <v>480</v>
      </c>
      <c r="I94">
        <v>21.22</v>
      </c>
      <c r="J94">
        <v>6.3</v>
      </c>
      <c r="K94">
        <v>-4.15</v>
      </c>
      <c r="L94">
        <v>-39.7129186602871</v>
      </c>
      <c r="M94">
        <v>16700</v>
      </c>
      <c r="N94">
        <v>1750</v>
      </c>
      <c r="O94">
        <v>400</v>
      </c>
      <c r="P94">
        <v>5.7</v>
      </c>
      <c r="Q94">
        <v>1750</v>
      </c>
      <c r="R94">
        <v>18.65</v>
      </c>
      <c r="S94">
        <v>17398.05</v>
      </c>
      <c r="T94" t="str">
        <v>PE</v>
      </c>
    </row>
    <row r="95" spans="1:20">
      <c r="A95">
        <v>15700</v>
      </c>
      <c r="B95" s="1">
        <v>45036</v>
      </c>
      <c r="C95" t="str">
        <v>NIFTY</v>
      </c>
      <c r="D95" t="str">
        <v>OPTIDXNIFTY20-04-2023PE15700.00</v>
      </c>
      <c r="E95">
        <v>30</v>
      </c>
      <c r="F95">
        <v>15</v>
      </c>
      <c r="G95">
        <v>100</v>
      </c>
      <c r="H95">
        <v>35</v>
      </c>
      <c r="I95">
        <v>22.69</v>
      </c>
      <c r="J95">
        <v>4</v>
      </c>
      <c r="K95">
        <v>-2.8</v>
      </c>
      <c r="L95">
        <v>-41.1764705882353</v>
      </c>
      <c r="M95">
        <v>17200</v>
      </c>
      <c r="N95">
        <v>0</v>
      </c>
      <c r="O95">
        <v>600</v>
      </c>
      <c r="P95">
        <v>3.3</v>
      </c>
      <c r="Q95">
        <v>0</v>
      </c>
      <c r="R95">
        <v>0</v>
      </c>
      <c r="S95">
        <v>17398.05</v>
      </c>
      <c r="T95" t="str">
        <v>PE</v>
      </c>
    </row>
    <row r="96" spans="1:20">
      <c r="A96">
        <v>15700</v>
      </c>
      <c r="B96" s="1">
        <v>45022</v>
      </c>
      <c r="C96" t="str">
        <v>NIFTY</v>
      </c>
      <c r="D96" t="str">
        <v>OPTIDXNIFTY06-04-2023PE15700.00</v>
      </c>
      <c r="E96">
        <v>29897</v>
      </c>
      <c r="F96">
        <v>-963</v>
      </c>
      <c r="G96">
        <v>-3.12054439403759</v>
      </c>
      <c r="H96">
        <v>55037</v>
      </c>
      <c r="I96">
        <v>43.39</v>
      </c>
      <c r="J96">
        <v>0.75</v>
      </c>
      <c r="K96">
        <v>-1.1</v>
      </c>
      <c r="L96">
        <v>-59.4594594594595</v>
      </c>
      <c r="M96">
        <v>229750</v>
      </c>
      <c r="N96">
        <v>65350</v>
      </c>
      <c r="O96">
        <v>18300</v>
      </c>
      <c r="P96">
        <v>0.75</v>
      </c>
      <c r="Q96">
        <v>150</v>
      </c>
      <c r="R96">
        <v>0.9</v>
      </c>
      <c r="S96">
        <v>17398.05</v>
      </c>
      <c r="T96" t="str">
        <v>PE</v>
      </c>
    </row>
    <row r="97" spans="1:20">
      <c r="A97">
        <v>15700</v>
      </c>
      <c r="B97" s="1">
        <v>45071</v>
      </c>
      <c r="C97" t="str">
        <v>NIFTY</v>
      </c>
      <c r="D97" t="str">
        <v>OPTIDXNIFTY25-05-2023PE15700.00</v>
      </c>
      <c r="E97">
        <v>1491</v>
      </c>
      <c r="F97">
        <v>22</v>
      </c>
      <c r="G97">
        <v>1.49761742682097</v>
      </c>
      <c r="H97">
        <v>195</v>
      </c>
      <c r="I97">
        <v>18.68</v>
      </c>
      <c r="J97">
        <v>23.25</v>
      </c>
      <c r="K97">
        <v>-6.1</v>
      </c>
      <c r="L97">
        <v>-20.7836456558773</v>
      </c>
      <c r="M97">
        <v>12650</v>
      </c>
      <c r="N97">
        <v>900</v>
      </c>
      <c r="O97">
        <v>900</v>
      </c>
      <c r="P97">
        <v>20</v>
      </c>
      <c r="Q97">
        <v>50</v>
      </c>
      <c r="R97">
        <v>25.65</v>
      </c>
      <c r="S97">
        <v>17398.05</v>
      </c>
      <c r="T97" t="str">
        <v>PE</v>
      </c>
    </row>
    <row r="98" spans="1:20">
      <c r="A98">
        <v>15700</v>
      </c>
      <c r="B98" s="1">
        <v>45106</v>
      </c>
      <c r="C98" t="str">
        <v>NIFTY</v>
      </c>
      <c r="D98" t="str">
        <v>OPTIDXNIFTY29-06-2023PE15700.00</v>
      </c>
      <c r="E98">
        <v>4</v>
      </c>
      <c r="F98">
        <v>4</v>
      </c>
      <c r="G98">
        <v>0</v>
      </c>
      <c r="H98">
        <v>7</v>
      </c>
      <c r="I98">
        <v>0</v>
      </c>
      <c r="J98">
        <v>51.7</v>
      </c>
      <c r="K98">
        <v>-50.6</v>
      </c>
      <c r="L98">
        <v>-49.4623655913978</v>
      </c>
      <c r="M98">
        <v>2250</v>
      </c>
      <c r="N98">
        <v>50</v>
      </c>
      <c r="O98">
        <v>750</v>
      </c>
      <c r="P98">
        <v>27.55</v>
      </c>
      <c r="Q98">
        <v>50</v>
      </c>
      <c r="R98">
        <v>54</v>
      </c>
      <c r="S98">
        <v>17398.05</v>
      </c>
      <c r="T98" t="str">
        <v>PE</v>
      </c>
    </row>
    <row r="99" spans="1:20">
      <c r="A99">
        <v>15700</v>
      </c>
      <c r="B99" s="1">
        <v>45043</v>
      </c>
      <c r="C99" t="str">
        <v>NIFTY</v>
      </c>
      <c r="D99" t="str">
        <v>OPTIDXNIFTY27-04-2023PE15700.00</v>
      </c>
      <c r="E99">
        <v>2790</v>
      </c>
      <c r="F99">
        <v>-116</v>
      </c>
      <c r="G99">
        <v>-3.99174122505162</v>
      </c>
      <c r="H99">
        <v>3782</v>
      </c>
      <c r="I99">
        <v>0</v>
      </c>
      <c r="J99">
        <v>6.75</v>
      </c>
      <c r="K99">
        <v>-4.35</v>
      </c>
      <c r="L99">
        <v>-39.1891891891892</v>
      </c>
      <c r="M99">
        <v>45500</v>
      </c>
      <c r="N99">
        <v>2850</v>
      </c>
      <c r="O99">
        <v>1500</v>
      </c>
      <c r="P99">
        <v>6.75</v>
      </c>
      <c r="Q99">
        <v>800</v>
      </c>
      <c r="R99">
        <v>6.9</v>
      </c>
      <c r="S99">
        <v>17398.05</v>
      </c>
      <c r="T99" t="str">
        <v>PE</v>
      </c>
    </row>
    <row r="100" spans="1:20">
      <c r="A100">
        <v>15700</v>
      </c>
      <c r="B100" s="1">
        <v>45029</v>
      </c>
      <c r="C100" t="str">
        <v>NIFTY</v>
      </c>
      <c r="D100" t="str">
        <v>OPTIDXNIFTY13-04-2023PE15700.00</v>
      </c>
      <c r="E100">
        <v>2175</v>
      </c>
      <c r="F100">
        <v>1745</v>
      </c>
      <c r="G100">
        <v>405.813953488372</v>
      </c>
      <c r="H100">
        <v>3483</v>
      </c>
      <c r="I100">
        <v>27.43</v>
      </c>
      <c r="J100">
        <v>2.55</v>
      </c>
      <c r="K100">
        <v>-1.5</v>
      </c>
      <c r="L100">
        <v>-37.037037037037</v>
      </c>
      <c r="M100">
        <v>31100</v>
      </c>
      <c r="N100">
        <v>10300</v>
      </c>
      <c r="O100">
        <v>900</v>
      </c>
      <c r="P100">
        <v>2.5</v>
      </c>
      <c r="Q100">
        <v>850</v>
      </c>
      <c r="R100">
        <v>2.75</v>
      </c>
      <c r="S100">
        <v>17398.05</v>
      </c>
      <c r="T100" t="str">
        <v>PE</v>
      </c>
    </row>
    <row r="101" spans="1:20">
      <c r="A101">
        <v>15700</v>
      </c>
      <c r="B101" s="1">
        <v>45050</v>
      </c>
      <c r="C101" t="str">
        <v>NIFTY</v>
      </c>
      <c r="D101" t="str">
        <v>OPTIDXNIFTY04-05-2023PE15700.00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3600</v>
      </c>
      <c r="N101">
        <v>0</v>
      </c>
      <c r="O101">
        <v>50</v>
      </c>
      <c r="P101">
        <v>4.7</v>
      </c>
      <c r="Q101">
        <v>0</v>
      </c>
      <c r="R101">
        <v>0</v>
      </c>
      <c r="S101">
        <v>17398.05</v>
      </c>
      <c r="T101" t="str">
        <v>PE</v>
      </c>
    </row>
    <row r="102" spans="1:20">
      <c r="A102">
        <v>15750</v>
      </c>
      <c r="B102" s="1">
        <v>45043</v>
      </c>
      <c r="C102" t="str">
        <v>NIFTY</v>
      </c>
      <c r="D102" t="str">
        <v>OPTIDXNIFTY27-04-2023PE15750.00</v>
      </c>
      <c r="E102">
        <v>541</v>
      </c>
      <c r="F102">
        <v>-68</v>
      </c>
      <c r="G102">
        <v>-11.1658456486043</v>
      </c>
      <c r="H102">
        <v>977</v>
      </c>
      <c r="I102">
        <v>20.63</v>
      </c>
      <c r="J102">
        <v>7.25</v>
      </c>
      <c r="K102">
        <v>-4.4</v>
      </c>
      <c r="L102">
        <v>-37.7682403433476</v>
      </c>
      <c r="M102">
        <v>20400</v>
      </c>
      <c r="N102">
        <v>4700</v>
      </c>
      <c r="O102">
        <v>800</v>
      </c>
      <c r="P102">
        <v>5.5</v>
      </c>
      <c r="Q102">
        <v>400</v>
      </c>
      <c r="R102">
        <v>10.25</v>
      </c>
      <c r="S102">
        <v>17398.05</v>
      </c>
      <c r="T102" t="str">
        <v>PE</v>
      </c>
    </row>
    <row r="103" spans="1:20">
      <c r="A103">
        <v>15750</v>
      </c>
      <c r="B103" s="1">
        <v>45071</v>
      </c>
      <c r="C103" t="str">
        <v>NIFTY</v>
      </c>
      <c r="D103" t="str">
        <v>OPTIDXNIFTY25-05-2023PE15750.00</v>
      </c>
      <c r="E103">
        <v>77</v>
      </c>
      <c r="F103">
        <v>3</v>
      </c>
      <c r="G103">
        <v>4.05405405405405</v>
      </c>
      <c r="H103">
        <v>33</v>
      </c>
      <c r="I103">
        <v>18.5</v>
      </c>
      <c r="J103">
        <v>24.8</v>
      </c>
      <c r="K103">
        <v>-5.35</v>
      </c>
      <c r="L103">
        <v>-17.7446102819237</v>
      </c>
      <c r="M103">
        <v>12050</v>
      </c>
      <c r="N103">
        <v>1800</v>
      </c>
      <c r="O103">
        <v>50</v>
      </c>
      <c r="P103">
        <v>18.85</v>
      </c>
      <c r="Q103">
        <v>1750</v>
      </c>
      <c r="R103">
        <v>37.25</v>
      </c>
      <c r="S103">
        <v>17398.05</v>
      </c>
      <c r="T103" t="str">
        <v>PE</v>
      </c>
    </row>
    <row r="104" spans="1:20">
      <c r="A104">
        <v>15750</v>
      </c>
      <c r="B104" s="1">
        <v>45106</v>
      </c>
      <c r="C104" t="str">
        <v>NIFTY</v>
      </c>
      <c r="D104" t="str">
        <v>OPTIDXNIFTY29-06-2023PE15750.00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2250</v>
      </c>
      <c r="N104">
        <v>0</v>
      </c>
      <c r="O104">
        <v>750</v>
      </c>
      <c r="P104">
        <v>32.05</v>
      </c>
      <c r="Q104">
        <v>0</v>
      </c>
      <c r="R104">
        <v>0</v>
      </c>
      <c r="S104">
        <v>17398.05</v>
      </c>
      <c r="T104" t="str">
        <v>PE</v>
      </c>
    </row>
    <row r="105" spans="1:20">
      <c r="A105">
        <v>15750</v>
      </c>
      <c r="B105" s="1">
        <v>45036</v>
      </c>
      <c r="C105" t="str">
        <v>NIFTY</v>
      </c>
      <c r="D105" t="str">
        <v>OPTIDXNIFTY20-04-2023PE15750.00</v>
      </c>
      <c r="E105">
        <v>12</v>
      </c>
      <c r="F105">
        <v>11</v>
      </c>
      <c r="G105">
        <v>1100</v>
      </c>
      <c r="H105">
        <v>24</v>
      </c>
      <c r="I105">
        <v>0</v>
      </c>
      <c r="J105">
        <v>3.85</v>
      </c>
      <c r="K105">
        <v>-12.1</v>
      </c>
      <c r="L105">
        <v>-75.8620689655172</v>
      </c>
      <c r="M105">
        <v>11500</v>
      </c>
      <c r="N105">
        <v>50</v>
      </c>
      <c r="O105">
        <v>600</v>
      </c>
      <c r="P105">
        <v>3.5</v>
      </c>
      <c r="Q105">
        <v>50</v>
      </c>
      <c r="R105">
        <v>6.85</v>
      </c>
      <c r="S105">
        <v>17398.05</v>
      </c>
      <c r="T105" t="str">
        <v>PE</v>
      </c>
    </row>
    <row r="106" spans="1:20">
      <c r="A106">
        <v>15750</v>
      </c>
      <c r="B106" s="1">
        <v>45022</v>
      </c>
      <c r="C106" t="str">
        <v>NIFTY</v>
      </c>
      <c r="D106" t="str">
        <v>OPTIDXNIFTY06-04-2023PE15750.00</v>
      </c>
      <c r="E106">
        <v>2012</v>
      </c>
      <c r="F106">
        <v>-339</v>
      </c>
      <c r="G106">
        <v>-14.4193960017014</v>
      </c>
      <c r="H106">
        <v>4240</v>
      </c>
      <c r="I106">
        <v>42.44</v>
      </c>
      <c r="J106">
        <v>0.8</v>
      </c>
      <c r="K106">
        <v>-1.2</v>
      </c>
      <c r="L106">
        <v>-60</v>
      </c>
      <c r="M106">
        <v>135500</v>
      </c>
      <c r="N106">
        <v>40700</v>
      </c>
      <c r="O106">
        <v>2800</v>
      </c>
      <c r="P106">
        <v>0.8</v>
      </c>
      <c r="Q106">
        <v>1000</v>
      </c>
      <c r="R106">
        <v>0.95</v>
      </c>
      <c r="S106">
        <v>17398.05</v>
      </c>
      <c r="T106" t="str">
        <v>PE</v>
      </c>
    </row>
    <row r="107" spans="1:20">
      <c r="A107">
        <v>15750</v>
      </c>
      <c r="B107" s="1">
        <v>45029</v>
      </c>
      <c r="C107" t="str">
        <v>NIFTY</v>
      </c>
      <c r="D107" t="str">
        <v>OPTIDXNIFTY13-04-2023PE15750.00</v>
      </c>
      <c r="E107">
        <v>111</v>
      </c>
      <c r="F107">
        <v>10</v>
      </c>
      <c r="G107">
        <v>9.9009900990099</v>
      </c>
      <c r="H107">
        <v>166</v>
      </c>
      <c r="I107">
        <v>26.5</v>
      </c>
      <c r="J107">
        <v>2.3</v>
      </c>
      <c r="K107">
        <v>-1.95</v>
      </c>
      <c r="L107">
        <v>-45.8823529411765</v>
      </c>
      <c r="M107">
        <v>31750</v>
      </c>
      <c r="N107">
        <v>10600</v>
      </c>
      <c r="O107">
        <v>1750</v>
      </c>
      <c r="P107">
        <v>2.3</v>
      </c>
      <c r="Q107">
        <v>200</v>
      </c>
      <c r="R107">
        <v>2.8</v>
      </c>
      <c r="S107">
        <v>17398.05</v>
      </c>
      <c r="T107" t="str">
        <v>PE</v>
      </c>
    </row>
    <row r="108" spans="1:20">
      <c r="A108">
        <v>15750</v>
      </c>
      <c r="B108" s="1">
        <v>45050</v>
      </c>
      <c r="C108" t="str">
        <v>NIFTY</v>
      </c>
      <c r="D108" t="str">
        <v>OPTIDXNIFTY04-05-2023PE15750.00</v>
      </c>
      <c r="E108">
        <v>3</v>
      </c>
      <c r="F108">
        <v>0</v>
      </c>
      <c r="G108">
        <v>0</v>
      </c>
      <c r="H108">
        <v>1</v>
      </c>
      <c r="I108">
        <v>0</v>
      </c>
      <c r="J108">
        <v>12.45</v>
      </c>
      <c r="K108">
        <v>-21.25</v>
      </c>
      <c r="L108">
        <v>-63.0563798219585</v>
      </c>
      <c r="M108">
        <v>2800</v>
      </c>
      <c r="N108">
        <v>300</v>
      </c>
      <c r="O108">
        <v>50</v>
      </c>
      <c r="P108">
        <v>10</v>
      </c>
      <c r="Q108">
        <v>300</v>
      </c>
      <c r="R108">
        <v>29.6</v>
      </c>
      <c r="S108">
        <v>17398.05</v>
      </c>
      <c r="T108" t="str">
        <v>PE</v>
      </c>
    </row>
    <row r="109" spans="1:20">
      <c r="A109">
        <v>15800</v>
      </c>
      <c r="B109" s="1">
        <v>45043</v>
      </c>
      <c r="C109" t="str">
        <v>NIFTY</v>
      </c>
      <c r="D109" t="str">
        <v>OPTIDXNIFTY27-04-2023PE15800.00</v>
      </c>
      <c r="E109">
        <v>6037</v>
      </c>
      <c r="F109">
        <v>171</v>
      </c>
      <c r="G109">
        <v>2.91510398908967</v>
      </c>
      <c r="H109">
        <v>6406</v>
      </c>
      <c r="I109">
        <v>0</v>
      </c>
      <c r="J109">
        <v>7.75</v>
      </c>
      <c r="K109">
        <v>-4.75</v>
      </c>
      <c r="L109">
        <v>-38</v>
      </c>
      <c r="M109">
        <v>23100</v>
      </c>
      <c r="N109">
        <v>7300</v>
      </c>
      <c r="O109">
        <v>200</v>
      </c>
      <c r="P109">
        <v>7.15</v>
      </c>
      <c r="Q109">
        <v>700</v>
      </c>
      <c r="R109">
        <v>7.75</v>
      </c>
      <c r="S109">
        <v>17398.05</v>
      </c>
      <c r="T109" t="str">
        <v>PE</v>
      </c>
    </row>
    <row r="110" spans="1:20">
      <c r="A110">
        <v>15800</v>
      </c>
      <c r="B110" s="1">
        <v>45050</v>
      </c>
      <c r="C110" t="str">
        <v>NIFTY</v>
      </c>
      <c r="D110" t="str">
        <v>OPTIDXNIFTY04-05-2023PE15800.00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3600</v>
      </c>
      <c r="N110">
        <v>100</v>
      </c>
      <c r="O110">
        <v>50</v>
      </c>
      <c r="P110">
        <v>5.75</v>
      </c>
      <c r="Q110">
        <v>100</v>
      </c>
      <c r="R110">
        <v>29.9</v>
      </c>
      <c r="S110">
        <v>17398.05</v>
      </c>
      <c r="T110" t="str">
        <v>PE</v>
      </c>
    </row>
    <row r="111" spans="1:20">
      <c r="A111">
        <v>15800</v>
      </c>
      <c r="B111" s="1">
        <v>45071</v>
      </c>
      <c r="C111" t="str">
        <v>NIFTY</v>
      </c>
      <c r="D111" t="str">
        <v>OPTIDXNIFTY25-05-2023PE15800.00</v>
      </c>
      <c r="E111">
        <v>2559</v>
      </c>
      <c r="F111">
        <v>503</v>
      </c>
      <c r="G111">
        <v>24.4649805447471</v>
      </c>
      <c r="H111">
        <v>1479</v>
      </c>
      <c r="I111">
        <v>0</v>
      </c>
      <c r="J111">
        <v>25</v>
      </c>
      <c r="K111">
        <v>-7.7</v>
      </c>
      <c r="L111">
        <v>-23.5474006116208</v>
      </c>
      <c r="M111">
        <v>11950</v>
      </c>
      <c r="N111">
        <v>5300</v>
      </c>
      <c r="O111">
        <v>50</v>
      </c>
      <c r="P111">
        <v>21.05</v>
      </c>
      <c r="Q111">
        <v>1000</v>
      </c>
      <c r="R111">
        <v>25.9</v>
      </c>
      <c r="S111">
        <v>17398.05</v>
      </c>
      <c r="T111" t="str">
        <v>PE</v>
      </c>
    </row>
    <row r="112" spans="1:20">
      <c r="A112">
        <v>15800</v>
      </c>
      <c r="B112" s="1">
        <v>45106</v>
      </c>
      <c r="C112" t="str">
        <v>NIFTY</v>
      </c>
      <c r="D112" t="str">
        <v>OPTIDXNIFTY29-06-2023PE15800.00</v>
      </c>
      <c r="E112">
        <v>296</v>
      </c>
      <c r="F112">
        <v>183</v>
      </c>
      <c r="G112">
        <v>161.946902654867</v>
      </c>
      <c r="H112">
        <v>343</v>
      </c>
      <c r="I112">
        <v>0</v>
      </c>
      <c r="J112">
        <v>57.05</v>
      </c>
      <c r="K112">
        <v>-10.1</v>
      </c>
      <c r="L112">
        <v>-15.0409530900968</v>
      </c>
      <c r="M112">
        <v>4800</v>
      </c>
      <c r="N112">
        <v>3050</v>
      </c>
      <c r="O112">
        <v>250</v>
      </c>
      <c r="P112">
        <v>55.9</v>
      </c>
      <c r="Q112">
        <v>100</v>
      </c>
      <c r="R112">
        <v>58.75</v>
      </c>
      <c r="S112">
        <v>17398.05</v>
      </c>
      <c r="T112" t="str">
        <v>PE</v>
      </c>
    </row>
    <row r="113" spans="1:20">
      <c r="A113">
        <v>15800</v>
      </c>
      <c r="B113" s="1">
        <v>45022</v>
      </c>
      <c r="C113" t="str">
        <v>NIFTY</v>
      </c>
      <c r="D113" t="str">
        <v>OPTIDXNIFTY06-04-2023PE15800.00</v>
      </c>
      <c r="E113">
        <v>23516</v>
      </c>
      <c r="F113">
        <v>-1640</v>
      </c>
      <c r="G113">
        <v>-6.51931944665289</v>
      </c>
      <c r="H113">
        <v>34377</v>
      </c>
      <c r="I113">
        <v>0</v>
      </c>
      <c r="J113">
        <v>0.9</v>
      </c>
      <c r="K113">
        <v>-1.1</v>
      </c>
      <c r="L113">
        <v>-55</v>
      </c>
      <c r="M113">
        <v>383150</v>
      </c>
      <c r="N113">
        <v>66850</v>
      </c>
      <c r="O113">
        <v>450</v>
      </c>
      <c r="P113">
        <v>0.85</v>
      </c>
      <c r="Q113">
        <v>1800</v>
      </c>
      <c r="R113">
        <v>0.9</v>
      </c>
      <c r="S113">
        <v>17398.05</v>
      </c>
      <c r="T113" t="str">
        <v>PE</v>
      </c>
    </row>
    <row r="114" spans="1:20">
      <c r="A114">
        <v>15800</v>
      </c>
      <c r="B114" s="1">
        <v>45029</v>
      </c>
      <c r="C114" t="str">
        <v>NIFTY</v>
      </c>
      <c r="D114" t="str">
        <v>OPTIDXNIFTY13-04-2023PE15800.00</v>
      </c>
      <c r="E114">
        <v>2082</v>
      </c>
      <c r="F114">
        <v>143</v>
      </c>
      <c r="G114">
        <v>7.3749355337803</v>
      </c>
      <c r="H114">
        <v>5627</v>
      </c>
      <c r="I114">
        <v>0</v>
      </c>
      <c r="J114">
        <v>2.7</v>
      </c>
      <c r="K114">
        <v>-1.75</v>
      </c>
      <c r="L114">
        <v>-39.3258426966292</v>
      </c>
      <c r="M114">
        <v>20150</v>
      </c>
      <c r="N114">
        <v>18300</v>
      </c>
      <c r="O114">
        <v>600</v>
      </c>
      <c r="P114">
        <v>2.2</v>
      </c>
      <c r="Q114">
        <v>2450</v>
      </c>
      <c r="R114">
        <v>2.7</v>
      </c>
      <c r="S114">
        <v>17398.05</v>
      </c>
      <c r="T114" t="str">
        <v>PE</v>
      </c>
    </row>
    <row r="115" spans="1:20">
      <c r="A115">
        <v>15800</v>
      </c>
      <c r="B115" s="1">
        <v>45036</v>
      </c>
      <c r="C115" t="str">
        <v>NIFTY</v>
      </c>
      <c r="D115" t="str">
        <v>OPTIDXNIFTY20-04-2023PE15800.00</v>
      </c>
      <c r="E115">
        <v>16</v>
      </c>
      <c r="F115">
        <v>16</v>
      </c>
      <c r="G115">
        <v>0</v>
      </c>
      <c r="H115">
        <v>42</v>
      </c>
      <c r="I115">
        <v>21.56</v>
      </c>
      <c r="J115">
        <v>4.05</v>
      </c>
      <c r="K115">
        <v>-34.6</v>
      </c>
      <c r="L115">
        <v>-89.5213454075032</v>
      </c>
      <c r="M115">
        <v>12150</v>
      </c>
      <c r="N115">
        <v>1150</v>
      </c>
      <c r="O115">
        <v>600</v>
      </c>
      <c r="P115">
        <v>3.6</v>
      </c>
      <c r="Q115">
        <v>50</v>
      </c>
      <c r="R115">
        <v>6.25</v>
      </c>
      <c r="S115">
        <v>17398.05</v>
      </c>
      <c r="T115" t="str">
        <v>PE</v>
      </c>
    </row>
    <row r="116" spans="1:20">
      <c r="A116">
        <v>15850</v>
      </c>
      <c r="B116" s="1">
        <v>45036</v>
      </c>
      <c r="C116" t="str">
        <v>NIFTY</v>
      </c>
      <c r="D116" t="str">
        <v>OPTIDXNIFTY20-04-2023PE15850.00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18150</v>
      </c>
      <c r="N116">
        <v>250</v>
      </c>
      <c r="O116">
        <v>600</v>
      </c>
      <c r="P116">
        <v>3.6</v>
      </c>
      <c r="Q116">
        <v>50</v>
      </c>
      <c r="R116">
        <v>6.35</v>
      </c>
      <c r="S116">
        <v>17398.05</v>
      </c>
      <c r="T116" t="str">
        <v>PE</v>
      </c>
    </row>
    <row r="117" spans="1:20">
      <c r="A117">
        <v>15850</v>
      </c>
      <c r="B117" s="1">
        <v>45043</v>
      </c>
      <c r="C117" t="str">
        <v>NIFTY</v>
      </c>
      <c r="D117" t="str">
        <v>OPTIDXNIFTY27-04-2023PE15850.00</v>
      </c>
      <c r="E117">
        <v>332</v>
      </c>
      <c r="F117">
        <v>3</v>
      </c>
      <c r="G117">
        <v>0.911854103343465</v>
      </c>
      <c r="H117">
        <v>470</v>
      </c>
      <c r="I117">
        <v>0</v>
      </c>
      <c r="J117">
        <v>8</v>
      </c>
      <c r="K117">
        <v>-5.55</v>
      </c>
      <c r="L117">
        <v>-40.9594095940959</v>
      </c>
      <c r="M117">
        <v>22750</v>
      </c>
      <c r="N117">
        <v>6400</v>
      </c>
      <c r="O117">
        <v>300</v>
      </c>
      <c r="P117">
        <v>7.4</v>
      </c>
      <c r="Q117">
        <v>800</v>
      </c>
      <c r="R117">
        <v>8.45</v>
      </c>
      <c r="S117">
        <v>17398.05</v>
      </c>
      <c r="T117" t="str">
        <v>PE</v>
      </c>
    </row>
    <row r="118" spans="1:20">
      <c r="A118">
        <v>15850</v>
      </c>
      <c r="B118" s="1">
        <v>45071</v>
      </c>
      <c r="C118" t="str">
        <v>NIFTY</v>
      </c>
      <c r="D118" t="str">
        <v>OPTIDXNIFTY25-05-2023PE15850.00</v>
      </c>
      <c r="E118">
        <v>106</v>
      </c>
      <c r="F118">
        <v>52</v>
      </c>
      <c r="G118">
        <v>96.2962962962963</v>
      </c>
      <c r="H118">
        <v>95</v>
      </c>
      <c r="I118">
        <v>18.13</v>
      </c>
      <c r="J118">
        <v>28</v>
      </c>
      <c r="K118">
        <v>-7.15</v>
      </c>
      <c r="L118">
        <v>-20.3413940256045</v>
      </c>
      <c r="M118">
        <v>11850</v>
      </c>
      <c r="N118">
        <v>2200</v>
      </c>
      <c r="O118">
        <v>50</v>
      </c>
      <c r="P118">
        <v>22.55</v>
      </c>
      <c r="Q118">
        <v>50</v>
      </c>
      <c r="R118">
        <v>33.95</v>
      </c>
      <c r="S118">
        <v>17398.05</v>
      </c>
      <c r="T118" t="str">
        <v>PE</v>
      </c>
    </row>
    <row r="119" spans="1:20">
      <c r="A119">
        <v>15850</v>
      </c>
      <c r="B119" s="1">
        <v>45106</v>
      </c>
      <c r="C119" t="str">
        <v>NIFTY</v>
      </c>
      <c r="D119" t="str">
        <v>OPTIDXNIFTY29-06-2023PE15850.00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2250</v>
      </c>
      <c r="N119">
        <v>0</v>
      </c>
      <c r="O119">
        <v>750</v>
      </c>
      <c r="P119">
        <v>36.55</v>
      </c>
      <c r="Q119">
        <v>0</v>
      </c>
      <c r="R119">
        <v>0</v>
      </c>
      <c r="S119">
        <v>17398.05</v>
      </c>
      <c r="T119" t="str">
        <v>PE</v>
      </c>
    </row>
    <row r="120" spans="1:20">
      <c r="A120">
        <v>15850</v>
      </c>
      <c r="B120" s="1">
        <v>45022</v>
      </c>
      <c r="C120" t="str">
        <v>NIFTY</v>
      </c>
      <c r="D120" t="str">
        <v>OPTIDXNIFTY06-04-2023PE15850.00</v>
      </c>
      <c r="E120">
        <v>5335</v>
      </c>
      <c r="F120">
        <v>-755</v>
      </c>
      <c r="G120">
        <v>-12.3973727422003</v>
      </c>
      <c r="H120">
        <v>8300</v>
      </c>
      <c r="I120">
        <v>0</v>
      </c>
      <c r="J120">
        <v>0.8</v>
      </c>
      <c r="K120">
        <v>-1.35</v>
      </c>
      <c r="L120">
        <v>-62.7906976744186</v>
      </c>
      <c r="M120">
        <v>115900</v>
      </c>
      <c r="N120">
        <v>51500</v>
      </c>
      <c r="O120">
        <v>800</v>
      </c>
      <c r="P120">
        <v>0.85</v>
      </c>
      <c r="Q120">
        <v>1800</v>
      </c>
      <c r="R120">
        <v>1</v>
      </c>
      <c r="S120">
        <v>17398.05</v>
      </c>
      <c r="T120" t="str">
        <v>PE</v>
      </c>
    </row>
    <row r="121" spans="1:20">
      <c r="A121">
        <v>15850</v>
      </c>
      <c r="B121" s="1">
        <v>45029</v>
      </c>
      <c r="C121" t="str">
        <v>NIFTY</v>
      </c>
      <c r="D121" t="str">
        <v>OPTIDXNIFTY13-04-2023PE15850.00</v>
      </c>
      <c r="E121">
        <v>56</v>
      </c>
      <c r="F121">
        <v>-17</v>
      </c>
      <c r="G121">
        <v>-23.2876712328767</v>
      </c>
      <c r="H121">
        <v>81</v>
      </c>
      <c r="I121">
        <v>25.19</v>
      </c>
      <c r="J121">
        <v>2.5</v>
      </c>
      <c r="K121">
        <v>-1.75</v>
      </c>
      <c r="L121">
        <v>-41.1764705882353</v>
      </c>
      <c r="M121">
        <v>34150</v>
      </c>
      <c r="N121">
        <v>10200</v>
      </c>
      <c r="O121">
        <v>50</v>
      </c>
      <c r="P121">
        <v>2.4</v>
      </c>
      <c r="Q121">
        <v>400</v>
      </c>
      <c r="R121">
        <v>2.7</v>
      </c>
      <c r="S121">
        <v>17398.05</v>
      </c>
      <c r="T121" t="str">
        <v>PE</v>
      </c>
    </row>
    <row r="122" spans="1:20">
      <c r="A122">
        <v>15850</v>
      </c>
      <c r="B122" s="1">
        <v>45050</v>
      </c>
      <c r="C122" t="str">
        <v>NIFTY</v>
      </c>
      <c r="D122" t="str">
        <v>OPTIDXNIFTY04-05-2023PE15850.00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2800</v>
      </c>
      <c r="N122">
        <v>300</v>
      </c>
      <c r="O122">
        <v>50</v>
      </c>
      <c r="P122">
        <v>6.6</v>
      </c>
      <c r="Q122">
        <v>300</v>
      </c>
      <c r="R122">
        <v>34.3</v>
      </c>
      <c r="S122">
        <v>17398.05</v>
      </c>
      <c r="T122" t="str">
        <v>PE</v>
      </c>
    </row>
    <row r="123" spans="1:20">
      <c r="A123">
        <v>15900</v>
      </c>
      <c r="B123" s="1">
        <v>45036</v>
      </c>
      <c r="C123" t="str">
        <v>NIFTY</v>
      </c>
      <c r="D123" t="str">
        <v>OPTIDXNIFTY20-04-2023PE15900.00</v>
      </c>
      <c r="E123">
        <v>12</v>
      </c>
      <c r="F123">
        <v>0</v>
      </c>
      <c r="G123">
        <v>0</v>
      </c>
      <c r="H123">
        <v>7</v>
      </c>
      <c r="I123">
        <v>0</v>
      </c>
      <c r="J123">
        <v>4.95</v>
      </c>
      <c r="K123">
        <v>-7.75</v>
      </c>
      <c r="L123">
        <v>-61.0236220472441</v>
      </c>
      <c r="M123">
        <v>700</v>
      </c>
      <c r="N123">
        <v>2450</v>
      </c>
      <c r="O123">
        <v>50</v>
      </c>
      <c r="P123">
        <v>4.1</v>
      </c>
      <c r="Q123">
        <v>100</v>
      </c>
      <c r="R123">
        <v>6</v>
      </c>
      <c r="S123">
        <v>17398.05</v>
      </c>
      <c r="T123" t="str">
        <v>PE</v>
      </c>
    </row>
    <row r="124" spans="1:20">
      <c r="A124">
        <v>15900</v>
      </c>
      <c r="B124" s="1">
        <v>45050</v>
      </c>
      <c r="C124" t="str">
        <v>NIFTY</v>
      </c>
      <c r="D124" t="str">
        <v>OPTIDXNIFTY04-05-2023PE15900.00</v>
      </c>
      <c r="E124">
        <v>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4500</v>
      </c>
      <c r="N124">
        <v>150</v>
      </c>
      <c r="O124">
        <v>250</v>
      </c>
      <c r="P124">
        <v>7.25</v>
      </c>
      <c r="Q124">
        <v>100</v>
      </c>
      <c r="R124">
        <v>21.5</v>
      </c>
      <c r="S124">
        <v>17398.05</v>
      </c>
      <c r="T124" t="str">
        <v>PE</v>
      </c>
    </row>
    <row r="125" spans="1:20">
      <c r="A125">
        <v>15900</v>
      </c>
      <c r="B125" s="1">
        <v>45071</v>
      </c>
      <c r="C125" t="str">
        <v>NIFTY</v>
      </c>
      <c r="D125" t="str">
        <v>OPTIDXNIFTY25-05-2023PE15900.00</v>
      </c>
      <c r="E125">
        <v>1651</v>
      </c>
      <c r="F125">
        <v>-5</v>
      </c>
      <c r="G125">
        <v>-0.301932367149758</v>
      </c>
      <c r="H125">
        <v>289</v>
      </c>
      <c r="I125">
        <v>0</v>
      </c>
      <c r="J125">
        <v>29.5</v>
      </c>
      <c r="K125">
        <v>-7.6</v>
      </c>
      <c r="L125">
        <v>-20.4851752021563</v>
      </c>
      <c r="M125">
        <v>12450</v>
      </c>
      <c r="N125">
        <v>500</v>
      </c>
      <c r="O125">
        <v>150</v>
      </c>
      <c r="P125">
        <v>29.45</v>
      </c>
      <c r="Q125">
        <v>100</v>
      </c>
      <c r="R125">
        <v>31</v>
      </c>
      <c r="S125">
        <v>17398.05</v>
      </c>
      <c r="T125" t="str">
        <v>PE</v>
      </c>
    </row>
    <row r="126" spans="1:20">
      <c r="A126">
        <v>15900</v>
      </c>
      <c r="B126" s="1">
        <v>45106</v>
      </c>
      <c r="C126" t="str">
        <v>NIFTY</v>
      </c>
      <c r="D126" t="str">
        <v>OPTIDXNIFTY29-06-2023PE15900.00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2250</v>
      </c>
      <c r="N126">
        <v>0</v>
      </c>
      <c r="O126">
        <v>750</v>
      </c>
      <c r="P126">
        <v>53.05</v>
      </c>
      <c r="Q126">
        <v>0</v>
      </c>
      <c r="R126">
        <v>0</v>
      </c>
      <c r="S126">
        <v>17398.05</v>
      </c>
      <c r="T126" t="str">
        <v>PE</v>
      </c>
    </row>
    <row r="127" spans="1:20">
      <c r="A127">
        <v>15900</v>
      </c>
      <c r="B127" s="1">
        <v>45029</v>
      </c>
      <c r="C127" t="str">
        <v>NIFTY</v>
      </c>
      <c r="D127" t="str">
        <v>OPTIDXNIFTY13-04-2023PE15900.00</v>
      </c>
      <c r="E127">
        <v>2201</v>
      </c>
      <c r="F127">
        <v>-236</v>
      </c>
      <c r="G127">
        <v>-9.68403775133361</v>
      </c>
      <c r="H127">
        <v>3733</v>
      </c>
      <c r="I127">
        <v>0</v>
      </c>
      <c r="J127">
        <v>2.8</v>
      </c>
      <c r="K127">
        <v>-2.2</v>
      </c>
      <c r="L127">
        <v>-44</v>
      </c>
      <c r="M127">
        <v>18000</v>
      </c>
      <c r="N127">
        <v>15600</v>
      </c>
      <c r="O127">
        <v>500</v>
      </c>
      <c r="P127">
        <v>2.55</v>
      </c>
      <c r="Q127">
        <v>900</v>
      </c>
      <c r="R127">
        <v>2.8</v>
      </c>
      <c r="S127">
        <v>17398.05</v>
      </c>
      <c r="T127" t="str">
        <v>PE</v>
      </c>
    </row>
    <row r="128" spans="1:20">
      <c r="A128">
        <v>15900</v>
      </c>
      <c r="B128" s="1">
        <v>45022</v>
      </c>
      <c r="C128" t="str">
        <v>NIFTY</v>
      </c>
      <c r="D128" t="str">
        <v>OPTIDXNIFTY06-04-2023PE15900.00</v>
      </c>
      <c r="E128">
        <v>18914</v>
      </c>
      <c r="F128">
        <v>-482</v>
      </c>
      <c r="G128">
        <v>-2.48504846360074</v>
      </c>
      <c r="H128">
        <v>47426</v>
      </c>
      <c r="I128">
        <v>0</v>
      </c>
      <c r="J128">
        <v>0.85</v>
      </c>
      <c r="K128">
        <v>-1.25</v>
      </c>
      <c r="L128">
        <v>-59.5238095238095</v>
      </c>
      <c r="M128">
        <v>228500</v>
      </c>
      <c r="N128">
        <v>79200</v>
      </c>
      <c r="O128">
        <v>150</v>
      </c>
      <c r="P128">
        <v>0.85</v>
      </c>
      <c r="Q128">
        <v>10150</v>
      </c>
      <c r="R128">
        <v>0.95</v>
      </c>
      <c r="S128">
        <v>17398.05</v>
      </c>
      <c r="T128" t="str">
        <v>PE</v>
      </c>
    </row>
    <row r="129" spans="1:20">
      <c r="A129">
        <v>15900</v>
      </c>
      <c r="B129" s="1">
        <v>45043</v>
      </c>
      <c r="C129" t="str">
        <v>NIFTY</v>
      </c>
      <c r="D129" t="str">
        <v>OPTIDXNIFTY27-04-2023PE15900.00</v>
      </c>
      <c r="E129">
        <v>6750</v>
      </c>
      <c r="F129">
        <v>-126</v>
      </c>
      <c r="G129">
        <v>-1.83246073298429</v>
      </c>
      <c r="H129">
        <v>6363</v>
      </c>
      <c r="I129">
        <v>19.63</v>
      </c>
      <c r="J129">
        <v>8.75</v>
      </c>
      <c r="K129">
        <v>-5.9</v>
      </c>
      <c r="L129">
        <v>-40.2730375426621</v>
      </c>
      <c r="M129">
        <v>23850</v>
      </c>
      <c r="N129">
        <v>5950</v>
      </c>
      <c r="O129">
        <v>1600</v>
      </c>
      <c r="P129">
        <v>7.4</v>
      </c>
      <c r="Q129">
        <v>750</v>
      </c>
      <c r="R129">
        <v>8.85</v>
      </c>
      <c r="S129">
        <v>17398.05</v>
      </c>
      <c r="T129" t="str">
        <v>PE</v>
      </c>
    </row>
    <row r="130" spans="1:20">
      <c r="A130">
        <v>15950</v>
      </c>
      <c r="B130" s="1">
        <v>45036</v>
      </c>
      <c r="C130" t="str">
        <v>NIFTY</v>
      </c>
      <c r="D130" t="str">
        <v>OPTIDXNIFTY20-04-2023PE15950.00</v>
      </c>
      <c r="E130">
        <v>12</v>
      </c>
      <c r="F130">
        <v>12</v>
      </c>
      <c r="G130">
        <v>0</v>
      </c>
      <c r="H130">
        <v>21</v>
      </c>
      <c r="I130">
        <v>20.39</v>
      </c>
      <c r="J130">
        <v>4.95</v>
      </c>
      <c r="K130">
        <v>-49.6</v>
      </c>
      <c r="L130">
        <v>-90.9257561869844</v>
      </c>
      <c r="M130">
        <v>12350</v>
      </c>
      <c r="N130">
        <v>2050</v>
      </c>
      <c r="O130">
        <v>300</v>
      </c>
      <c r="P130">
        <v>4.65</v>
      </c>
      <c r="Q130">
        <v>100</v>
      </c>
      <c r="R130">
        <v>5</v>
      </c>
      <c r="S130">
        <v>17398.05</v>
      </c>
      <c r="T130" t="str">
        <v>PE</v>
      </c>
    </row>
    <row r="131" spans="1:20">
      <c r="A131">
        <v>15950</v>
      </c>
      <c r="B131" s="1">
        <v>45043</v>
      </c>
      <c r="C131" t="str">
        <v>NIFTY</v>
      </c>
      <c r="D131" t="str">
        <v>OPTIDXNIFTY27-04-2023PE15950.00</v>
      </c>
      <c r="E131">
        <v>846</v>
      </c>
      <c r="F131">
        <v>286</v>
      </c>
      <c r="G131">
        <v>51.0714285714286</v>
      </c>
      <c r="H131">
        <v>1126</v>
      </c>
      <c r="I131">
        <v>0</v>
      </c>
      <c r="J131">
        <v>9.65</v>
      </c>
      <c r="K131">
        <v>-6.4</v>
      </c>
      <c r="L131">
        <v>-39.8753894080997</v>
      </c>
      <c r="M131">
        <v>32050</v>
      </c>
      <c r="N131">
        <v>7850</v>
      </c>
      <c r="O131">
        <v>300</v>
      </c>
      <c r="P131">
        <v>8.65</v>
      </c>
      <c r="Q131">
        <v>750</v>
      </c>
      <c r="R131">
        <v>9.9</v>
      </c>
      <c r="S131">
        <v>17398.05</v>
      </c>
      <c r="T131" t="str">
        <v>PE</v>
      </c>
    </row>
    <row r="132" spans="1:20">
      <c r="A132">
        <v>15950</v>
      </c>
      <c r="B132" s="1">
        <v>45022</v>
      </c>
      <c r="C132" t="str">
        <v>NIFTY</v>
      </c>
      <c r="D132" t="str">
        <v>OPTIDXNIFTY06-04-2023PE15950.00</v>
      </c>
      <c r="E132">
        <v>2785</v>
      </c>
      <c r="F132">
        <v>-1067</v>
      </c>
      <c r="G132">
        <v>-27.6998961578401</v>
      </c>
      <c r="H132">
        <v>18554</v>
      </c>
      <c r="I132">
        <v>0</v>
      </c>
      <c r="J132">
        <v>1</v>
      </c>
      <c r="K132">
        <v>-1.2</v>
      </c>
      <c r="L132">
        <v>-54.5454545454546</v>
      </c>
      <c r="M132">
        <v>98000</v>
      </c>
      <c r="N132">
        <v>41750</v>
      </c>
      <c r="O132">
        <v>5400</v>
      </c>
      <c r="P132">
        <v>0.9</v>
      </c>
      <c r="Q132">
        <v>1000</v>
      </c>
      <c r="R132">
        <v>1.1</v>
      </c>
      <c r="S132">
        <v>17398.05</v>
      </c>
      <c r="T132" t="str">
        <v>PE</v>
      </c>
    </row>
    <row r="133" spans="1:20">
      <c r="A133">
        <v>15950</v>
      </c>
      <c r="B133" s="1">
        <v>45071</v>
      </c>
      <c r="C133" t="str">
        <v>NIFTY</v>
      </c>
      <c r="D133" t="str">
        <v>OPTIDXNIFTY25-05-2023PE15950.00</v>
      </c>
      <c r="E133">
        <v>57</v>
      </c>
      <c r="F133">
        <v>7</v>
      </c>
      <c r="G133">
        <v>14</v>
      </c>
      <c r="H133">
        <v>97</v>
      </c>
      <c r="I133">
        <v>17.8</v>
      </c>
      <c r="J133">
        <v>32</v>
      </c>
      <c r="K133">
        <v>-6.5</v>
      </c>
      <c r="L133">
        <v>-16.8831168831169</v>
      </c>
      <c r="M133">
        <v>10800</v>
      </c>
      <c r="N133">
        <v>1750</v>
      </c>
      <c r="O133">
        <v>50</v>
      </c>
      <c r="P133">
        <v>22.55</v>
      </c>
      <c r="Q133">
        <v>1750</v>
      </c>
      <c r="R133">
        <v>45.2</v>
      </c>
      <c r="S133">
        <v>17398.05</v>
      </c>
      <c r="T133" t="str">
        <v>PE</v>
      </c>
    </row>
    <row r="134" spans="1:20">
      <c r="A134">
        <v>15950</v>
      </c>
      <c r="B134" s="1">
        <v>45106</v>
      </c>
      <c r="C134" t="str">
        <v>NIFTY</v>
      </c>
      <c r="D134" t="str">
        <v>OPTIDXNIFTY29-06-2023PE15950.00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2250</v>
      </c>
      <c r="N134">
        <v>0</v>
      </c>
      <c r="O134">
        <v>750</v>
      </c>
      <c r="P134">
        <v>36.55</v>
      </c>
      <c r="Q134">
        <v>0</v>
      </c>
      <c r="R134">
        <v>0</v>
      </c>
      <c r="S134">
        <v>17398.05</v>
      </c>
      <c r="T134" t="str">
        <v>PE</v>
      </c>
    </row>
    <row r="135" spans="1:20">
      <c r="A135">
        <v>15950</v>
      </c>
      <c r="B135" s="1">
        <v>45029</v>
      </c>
      <c r="C135" t="str">
        <v>NIFTY</v>
      </c>
      <c r="D135" t="str">
        <v>OPTIDXNIFTY13-04-2023PE15950.00</v>
      </c>
      <c r="E135">
        <v>42</v>
      </c>
      <c r="F135">
        <v>-16</v>
      </c>
      <c r="G135">
        <v>-27.5862068965517</v>
      </c>
      <c r="H135">
        <v>100</v>
      </c>
      <c r="I135">
        <v>23.92</v>
      </c>
      <c r="J135">
        <v>2.65</v>
      </c>
      <c r="K135">
        <v>-2.5</v>
      </c>
      <c r="L135">
        <v>-48.5436893203884</v>
      </c>
      <c r="M135">
        <v>80000</v>
      </c>
      <c r="N135">
        <v>250</v>
      </c>
      <c r="O135">
        <v>600</v>
      </c>
      <c r="P135">
        <v>2.3</v>
      </c>
      <c r="Q135">
        <v>250</v>
      </c>
      <c r="R135">
        <v>3.4</v>
      </c>
      <c r="S135">
        <v>17398.05</v>
      </c>
      <c r="T135" t="str">
        <v>PE</v>
      </c>
    </row>
    <row r="136" spans="1:20">
      <c r="A136">
        <v>15950</v>
      </c>
      <c r="B136" s="1">
        <v>45050</v>
      </c>
      <c r="C136" t="str">
        <v>NIFTY</v>
      </c>
      <c r="D136" t="str">
        <v>OPTIDXNIFTY04-05-2023PE15950.00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3600</v>
      </c>
      <c r="N136">
        <v>500</v>
      </c>
      <c r="O136">
        <v>50</v>
      </c>
      <c r="P136">
        <v>6.95</v>
      </c>
      <c r="Q136">
        <v>300</v>
      </c>
      <c r="R136">
        <v>39.85</v>
      </c>
      <c r="S136">
        <v>17398.05</v>
      </c>
      <c r="T136" t="str">
        <v>PE</v>
      </c>
    </row>
    <row r="137" spans="1:20">
      <c r="A137">
        <v>16000</v>
      </c>
      <c r="B137" s="1">
        <v>45029</v>
      </c>
      <c r="C137" t="str">
        <v>NIFTY</v>
      </c>
      <c r="D137" t="str">
        <v>OPTIDXNIFTY13-04-2023PE16000.00</v>
      </c>
      <c r="E137">
        <v>4222</v>
      </c>
      <c r="F137">
        <v>1385</v>
      </c>
      <c r="G137">
        <v>48.8191751850546</v>
      </c>
      <c r="H137">
        <v>7658</v>
      </c>
      <c r="I137">
        <v>0</v>
      </c>
      <c r="J137">
        <v>2.95</v>
      </c>
      <c r="K137">
        <v>-2.45</v>
      </c>
      <c r="L137">
        <v>-45.3703703703704</v>
      </c>
      <c r="M137">
        <v>15900</v>
      </c>
      <c r="N137">
        <v>15650</v>
      </c>
      <c r="O137">
        <v>50</v>
      </c>
      <c r="P137">
        <v>2.75</v>
      </c>
      <c r="Q137">
        <v>700</v>
      </c>
      <c r="R137">
        <v>2.95</v>
      </c>
      <c r="S137">
        <v>17398.05</v>
      </c>
      <c r="T137" t="str">
        <v>PE</v>
      </c>
    </row>
    <row r="138" spans="1:20">
      <c r="A138">
        <v>16000</v>
      </c>
      <c r="B138" s="1">
        <v>45043</v>
      </c>
      <c r="C138" t="str">
        <v>NIFTY</v>
      </c>
      <c r="D138" t="str">
        <v>OPTIDXNIFTY27-04-2023PE16000.00</v>
      </c>
      <c r="E138">
        <v>42868</v>
      </c>
      <c r="F138">
        <v>-57</v>
      </c>
      <c r="G138">
        <v>-0.132789749563192</v>
      </c>
      <c r="H138">
        <v>25785</v>
      </c>
      <c r="I138">
        <v>19.33</v>
      </c>
      <c r="J138">
        <v>11.05</v>
      </c>
      <c r="K138">
        <v>-6.7</v>
      </c>
      <c r="L138">
        <v>-37.7464788732394</v>
      </c>
      <c r="M138">
        <v>42450</v>
      </c>
      <c r="N138">
        <v>46550</v>
      </c>
      <c r="O138">
        <v>1200</v>
      </c>
      <c r="P138">
        <v>10.9</v>
      </c>
      <c r="Q138">
        <v>50</v>
      </c>
      <c r="R138">
        <v>11.15</v>
      </c>
      <c r="S138">
        <v>17398.05</v>
      </c>
      <c r="T138" t="str">
        <v>PE</v>
      </c>
    </row>
    <row r="139" spans="1:20">
      <c r="A139">
        <v>16000</v>
      </c>
      <c r="B139" s="1">
        <v>45050</v>
      </c>
      <c r="C139" t="str">
        <v>NIFTY</v>
      </c>
      <c r="D139" t="str">
        <v>OPTIDXNIFTY04-05-2023PE16000.00</v>
      </c>
      <c r="E139">
        <v>127</v>
      </c>
      <c r="F139">
        <v>60</v>
      </c>
      <c r="G139">
        <v>89.5522388059701</v>
      </c>
      <c r="H139">
        <v>132</v>
      </c>
      <c r="I139">
        <v>18.97</v>
      </c>
      <c r="J139">
        <v>18</v>
      </c>
      <c r="K139">
        <v>-3</v>
      </c>
      <c r="L139">
        <v>-14.2857142857143</v>
      </c>
      <c r="M139">
        <v>10650</v>
      </c>
      <c r="N139">
        <v>1750</v>
      </c>
      <c r="O139">
        <v>400</v>
      </c>
      <c r="P139">
        <v>17</v>
      </c>
      <c r="Q139">
        <v>400</v>
      </c>
      <c r="R139">
        <v>18.95</v>
      </c>
      <c r="S139">
        <v>17398.05</v>
      </c>
      <c r="T139" t="str">
        <v>PE</v>
      </c>
    </row>
    <row r="140" spans="1:20">
      <c r="A140">
        <v>16000</v>
      </c>
      <c r="B140" s="1">
        <v>45071</v>
      </c>
      <c r="C140" t="str">
        <v>NIFTY</v>
      </c>
      <c r="D140" t="str">
        <v>OPTIDXNIFTY25-05-2023PE16000.00</v>
      </c>
      <c r="E140">
        <v>13719</v>
      </c>
      <c r="F140">
        <v>536</v>
      </c>
      <c r="G140">
        <v>4.06584237275279</v>
      </c>
      <c r="H140">
        <v>6164</v>
      </c>
      <c r="I140">
        <v>0</v>
      </c>
      <c r="J140">
        <v>34.7</v>
      </c>
      <c r="K140">
        <v>-8.2</v>
      </c>
      <c r="L140">
        <v>-19.1142191142191</v>
      </c>
      <c r="M140">
        <v>35400</v>
      </c>
      <c r="N140">
        <v>30850</v>
      </c>
      <c r="O140">
        <v>50</v>
      </c>
      <c r="P140">
        <v>34.7</v>
      </c>
      <c r="Q140">
        <v>3000</v>
      </c>
      <c r="R140">
        <v>35</v>
      </c>
      <c r="S140">
        <v>17398.05</v>
      </c>
      <c r="T140" t="str">
        <v>PE</v>
      </c>
    </row>
    <row r="141" spans="1:20">
      <c r="A141">
        <v>16000</v>
      </c>
      <c r="B141" s="1">
        <v>45106</v>
      </c>
      <c r="C141" t="str">
        <v>NIFTY</v>
      </c>
      <c r="D141" t="str">
        <v>OPTIDXNIFTY29-06-2023PE16000.00</v>
      </c>
      <c r="E141">
        <v>22631</v>
      </c>
      <c r="F141">
        <v>1321</v>
      </c>
      <c r="G141">
        <v>6.19896762083529</v>
      </c>
      <c r="H141">
        <v>5944</v>
      </c>
      <c r="I141">
        <v>17.8</v>
      </c>
      <c r="J141">
        <v>74</v>
      </c>
      <c r="K141">
        <v>-10.05</v>
      </c>
      <c r="L141">
        <v>-11.9571683521713</v>
      </c>
      <c r="M141">
        <v>29900</v>
      </c>
      <c r="N141">
        <v>12200</v>
      </c>
      <c r="O141">
        <v>200</v>
      </c>
      <c r="P141">
        <v>74</v>
      </c>
      <c r="Q141">
        <v>50</v>
      </c>
      <c r="R141">
        <v>74.95</v>
      </c>
      <c r="S141">
        <v>17398.05</v>
      </c>
      <c r="T141" t="str">
        <v>PE</v>
      </c>
    </row>
    <row r="142" spans="1:20">
      <c r="A142">
        <v>16000</v>
      </c>
      <c r="B142" s="1">
        <v>45197</v>
      </c>
      <c r="C142" t="str">
        <v>NIFTY</v>
      </c>
      <c r="D142" t="str">
        <v>OPTIDXNIFTY28-09-2023PE16000.00</v>
      </c>
      <c r="E142">
        <v>2130</v>
      </c>
      <c r="F142">
        <v>88</v>
      </c>
      <c r="G142">
        <v>4.30950048971596</v>
      </c>
      <c r="H142">
        <v>320</v>
      </c>
      <c r="I142">
        <v>18.02</v>
      </c>
      <c r="J142">
        <v>153</v>
      </c>
      <c r="K142">
        <v>-9.69999999999999</v>
      </c>
      <c r="L142">
        <v>-5.9618930547019</v>
      </c>
      <c r="M142">
        <v>3400</v>
      </c>
      <c r="N142">
        <v>4300</v>
      </c>
      <c r="O142">
        <v>500</v>
      </c>
      <c r="P142">
        <v>153</v>
      </c>
      <c r="Q142">
        <v>100</v>
      </c>
      <c r="R142">
        <v>153.25</v>
      </c>
      <c r="S142">
        <v>17398.05</v>
      </c>
      <c r="T142" t="str">
        <v>PE</v>
      </c>
    </row>
    <row r="143" spans="1:20">
      <c r="A143">
        <v>16000</v>
      </c>
      <c r="B143" s="1">
        <v>45288</v>
      </c>
      <c r="C143" t="str">
        <v>NIFTY</v>
      </c>
      <c r="D143" t="str">
        <v>OPTIDXNIFTY28-12-2023PE16000.00</v>
      </c>
      <c r="E143">
        <v>9464</v>
      </c>
      <c r="F143">
        <v>9</v>
      </c>
      <c r="G143">
        <v>0.0951877313590693</v>
      </c>
      <c r="H143">
        <v>1383</v>
      </c>
      <c r="I143">
        <v>18.18</v>
      </c>
      <c r="J143">
        <v>205</v>
      </c>
      <c r="K143">
        <v>-21.05</v>
      </c>
      <c r="L143">
        <v>-9.312099093121</v>
      </c>
      <c r="M143">
        <v>5700</v>
      </c>
      <c r="N143">
        <v>4650</v>
      </c>
      <c r="O143">
        <v>50</v>
      </c>
      <c r="P143">
        <v>204</v>
      </c>
      <c r="Q143">
        <v>100</v>
      </c>
      <c r="R143">
        <v>206.95</v>
      </c>
      <c r="S143">
        <v>17398.05</v>
      </c>
      <c r="T143" t="str">
        <v>PE</v>
      </c>
    </row>
    <row r="144" spans="1:20">
      <c r="A144">
        <v>16000</v>
      </c>
      <c r="B144" s="1">
        <v>45379</v>
      </c>
      <c r="C144" t="str">
        <v>NIFTY</v>
      </c>
      <c r="D144" t="str">
        <v>OPTIDXNIFTY28-03-2024PE16000.00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800</v>
      </c>
      <c r="N144">
        <v>0</v>
      </c>
      <c r="O144">
        <v>750</v>
      </c>
      <c r="P144">
        <v>100.05</v>
      </c>
      <c r="Q144">
        <v>0</v>
      </c>
      <c r="R144">
        <v>0</v>
      </c>
      <c r="S144">
        <v>17398.05</v>
      </c>
      <c r="T144" t="str">
        <v>PE</v>
      </c>
    </row>
    <row r="145" spans="1:20">
      <c r="A145">
        <v>16000</v>
      </c>
      <c r="B145" s="1">
        <v>45470</v>
      </c>
      <c r="C145" t="str">
        <v>NIFTY</v>
      </c>
      <c r="D145" t="str">
        <v>OPTIDXNIFTY27-06-2024PE16000.00</v>
      </c>
      <c r="E145">
        <v>12</v>
      </c>
      <c r="F145">
        <v>0</v>
      </c>
      <c r="G145">
        <v>0</v>
      </c>
      <c r="H145">
        <v>1</v>
      </c>
      <c r="I145">
        <v>0</v>
      </c>
      <c r="J145">
        <v>329.05</v>
      </c>
      <c r="K145">
        <v>-65.95</v>
      </c>
      <c r="L145">
        <v>-16.6962025316456</v>
      </c>
      <c r="M145">
        <v>850</v>
      </c>
      <c r="N145">
        <v>150</v>
      </c>
      <c r="O145">
        <v>50</v>
      </c>
      <c r="P145">
        <v>250.05</v>
      </c>
      <c r="Q145">
        <v>50</v>
      </c>
      <c r="R145">
        <v>973.95</v>
      </c>
      <c r="S145">
        <v>17398.05</v>
      </c>
      <c r="T145" t="str">
        <v>PE</v>
      </c>
    </row>
    <row r="146" spans="1:20">
      <c r="A146">
        <v>16000</v>
      </c>
      <c r="B146" s="1">
        <v>45652</v>
      </c>
      <c r="C146" t="str">
        <v>NIFTY</v>
      </c>
      <c r="D146" t="str">
        <v>OPTIDXNIFTY26-12-2024PE16000.00</v>
      </c>
      <c r="E146">
        <v>40</v>
      </c>
      <c r="F146">
        <v>1</v>
      </c>
      <c r="G146">
        <v>2.56410256410256</v>
      </c>
      <c r="H146">
        <v>3</v>
      </c>
      <c r="I146">
        <v>21.96</v>
      </c>
      <c r="J146">
        <v>450</v>
      </c>
      <c r="K146">
        <v>-11.1</v>
      </c>
      <c r="L146">
        <v>-2.40728692257645</v>
      </c>
      <c r="M146">
        <v>250</v>
      </c>
      <c r="N146">
        <v>350</v>
      </c>
      <c r="O146">
        <v>50</v>
      </c>
      <c r="P146">
        <v>450.05</v>
      </c>
      <c r="Q146">
        <v>100</v>
      </c>
      <c r="R146">
        <v>461</v>
      </c>
      <c r="S146">
        <v>17398.05</v>
      </c>
      <c r="T146" t="str">
        <v>PE</v>
      </c>
    </row>
    <row r="147" spans="1:20">
      <c r="A147">
        <v>16000</v>
      </c>
      <c r="B147" s="1">
        <v>45834</v>
      </c>
      <c r="C147" t="str">
        <v>NIFTY</v>
      </c>
      <c r="D147" t="str">
        <v>OPTIDXNIFTY26-06-2025PE16000.00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850</v>
      </c>
      <c r="N147">
        <v>0</v>
      </c>
      <c r="O147">
        <v>750</v>
      </c>
      <c r="P147">
        <v>168.85</v>
      </c>
      <c r="Q147">
        <v>0</v>
      </c>
      <c r="R147">
        <v>0</v>
      </c>
      <c r="S147">
        <v>17398.05</v>
      </c>
      <c r="T147" t="str">
        <v>PE</v>
      </c>
    </row>
    <row r="148" spans="1:20">
      <c r="A148">
        <v>16000</v>
      </c>
      <c r="B148" s="1">
        <v>46015</v>
      </c>
      <c r="C148" t="str">
        <v>NIFTY</v>
      </c>
      <c r="D148" t="str">
        <v>OPTIDXNIFTY24-12-2025PE16000.00</v>
      </c>
      <c r="E148">
        <v>40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250</v>
      </c>
      <c r="N148">
        <v>350</v>
      </c>
      <c r="O148">
        <v>50</v>
      </c>
      <c r="P148">
        <v>552.05</v>
      </c>
      <c r="Q148">
        <v>100</v>
      </c>
      <c r="R148">
        <v>582</v>
      </c>
      <c r="S148">
        <v>17398.05</v>
      </c>
      <c r="T148" t="str">
        <v>PE</v>
      </c>
    </row>
    <row r="149" spans="1:20">
      <c r="A149">
        <v>16000</v>
      </c>
      <c r="B149" s="1">
        <v>46198</v>
      </c>
      <c r="C149" t="str">
        <v>NIFTY</v>
      </c>
      <c r="D149" t="str">
        <v>OPTIDXNIFTY25-06-2026PE16000.00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850</v>
      </c>
      <c r="N149">
        <v>0</v>
      </c>
      <c r="O149">
        <v>750</v>
      </c>
      <c r="P149">
        <v>470.05</v>
      </c>
      <c r="Q149">
        <v>0</v>
      </c>
      <c r="R149">
        <v>0</v>
      </c>
      <c r="S149">
        <v>17398.05</v>
      </c>
      <c r="T149" t="str">
        <v>PE</v>
      </c>
    </row>
    <row r="150" spans="1:20">
      <c r="A150">
        <v>16000</v>
      </c>
      <c r="B150" s="1">
        <v>46387</v>
      </c>
      <c r="C150" t="str">
        <v>NIFTY</v>
      </c>
      <c r="D150" t="str">
        <v>OPTIDXNIFTY31-12-2026PE16000.00</v>
      </c>
      <c r="E150">
        <v>48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900</v>
      </c>
      <c r="N150">
        <v>100</v>
      </c>
      <c r="O150">
        <v>750</v>
      </c>
      <c r="P150">
        <v>608.05</v>
      </c>
      <c r="Q150">
        <v>50</v>
      </c>
      <c r="R150">
        <v>929</v>
      </c>
      <c r="S150">
        <v>17398.05</v>
      </c>
      <c r="T150" t="str">
        <v>PE</v>
      </c>
    </row>
    <row r="151" spans="1:20">
      <c r="A151">
        <v>16000</v>
      </c>
      <c r="B151" s="1">
        <v>46562</v>
      </c>
      <c r="C151" t="str">
        <v>NIFTY</v>
      </c>
      <c r="D151" t="str">
        <v>OPTIDXNIFTY24-06-2027PE16000.00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750</v>
      </c>
      <c r="N151">
        <v>0</v>
      </c>
      <c r="O151">
        <v>750</v>
      </c>
      <c r="P151">
        <v>0.05</v>
      </c>
      <c r="Q151">
        <v>0</v>
      </c>
      <c r="R151">
        <v>0</v>
      </c>
      <c r="S151">
        <v>17398.05</v>
      </c>
      <c r="T151" t="str">
        <v>PE</v>
      </c>
    </row>
    <row r="152" spans="1:20">
      <c r="A152">
        <v>16000</v>
      </c>
      <c r="B152" s="1">
        <v>45036</v>
      </c>
      <c r="C152" t="str">
        <v>NIFTY</v>
      </c>
      <c r="D152" t="str">
        <v>OPTIDXNIFTY20-04-2023PE16000.00</v>
      </c>
      <c r="E152">
        <v>586</v>
      </c>
      <c r="F152">
        <v>31</v>
      </c>
      <c r="G152">
        <v>5.58558558558559</v>
      </c>
      <c r="H152">
        <v>461</v>
      </c>
      <c r="I152">
        <v>0</v>
      </c>
      <c r="J152">
        <v>5.6</v>
      </c>
      <c r="K152">
        <v>-4</v>
      </c>
      <c r="L152">
        <v>-41.6666666666667</v>
      </c>
      <c r="M152">
        <v>23850</v>
      </c>
      <c r="N152">
        <v>7250</v>
      </c>
      <c r="O152">
        <v>650</v>
      </c>
      <c r="P152">
        <v>5</v>
      </c>
      <c r="Q152">
        <v>100</v>
      </c>
      <c r="R152">
        <v>6.25</v>
      </c>
      <c r="S152">
        <v>17398.05</v>
      </c>
      <c r="T152" t="str">
        <v>PE</v>
      </c>
    </row>
    <row r="153" spans="1:20">
      <c r="A153">
        <v>16000</v>
      </c>
      <c r="B153" s="1">
        <v>45022</v>
      </c>
      <c r="C153" t="str">
        <v>NIFTY</v>
      </c>
      <c r="D153" t="str">
        <v>OPTIDXNIFTY06-04-2023PE16000.00</v>
      </c>
      <c r="E153">
        <v>52411</v>
      </c>
      <c r="F153">
        <v>-14694</v>
      </c>
      <c r="G153">
        <v>-21.8970270471649</v>
      </c>
      <c r="H153">
        <v>111156</v>
      </c>
      <c r="I153">
        <v>0</v>
      </c>
      <c r="J153">
        <v>0.8</v>
      </c>
      <c r="K153">
        <v>-1.35</v>
      </c>
      <c r="L153">
        <v>-62.7906976744186</v>
      </c>
      <c r="M153">
        <v>676450</v>
      </c>
      <c r="N153">
        <v>82250</v>
      </c>
      <c r="O153">
        <v>650</v>
      </c>
      <c r="P153">
        <v>0.8</v>
      </c>
      <c r="Q153">
        <v>1250</v>
      </c>
      <c r="R153">
        <v>0.9</v>
      </c>
      <c r="S153">
        <v>17398.05</v>
      </c>
      <c r="T153" t="str">
        <v>PE</v>
      </c>
    </row>
    <row r="154" spans="1:20">
      <c r="A154">
        <v>16000</v>
      </c>
      <c r="B154" s="1">
        <v>46751</v>
      </c>
      <c r="C154" t="str">
        <v>NIFTY</v>
      </c>
      <c r="D154" t="str">
        <v>OPTIDXNIFTY30-12-2027PE16000.00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750</v>
      </c>
      <c r="N154">
        <v>0</v>
      </c>
      <c r="O154">
        <v>750</v>
      </c>
      <c r="P154">
        <v>334.05</v>
      </c>
      <c r="Q154">
        <v>0</v>
      </c>
      <c r="R154">
        <v>0</v>
      </c>
      <c r="S154">
        <v>17398.05</v>
      </c>
      <c r="T154" t="str">
        <v>PE</v>
      </c>
    </row>
    <row r="155" spans="1:20">
      <c r="A155">
        <v>16050</v>
      </c>
      <c r="B155" s="1">
        <v>45029</v>
      </c>
      <c r="C155" t="str">
        <v>NIFTY</v>
      </c>
      <c r="D155" t="str">
        <v>OPTIDXNIFTY13-04-2023PE16050.00</v>
      </c>
      <c r="E155">
        <v>40</v>
      </c>
      <c r="F155">
        <v>-26</v>
      </c>
      <c r="G155">
        <v>-39.3939393939394</v>
      </c>
      <c r="H155">
        <v>79</v>
      </c>
      <c r="I155">
        <v>22.46</v>
      </c>
      <c r="J155">
        <v>2.65</v>
      </c>
      <c r="K155">
        <v>-2.95</v>
      </c>
      <c r="L155">
        <v>-52.6785714285714</v>
      </c>
      <c r="M155">
        <v>14700</v>
      </c>
      <c r="N155">
        <v>9100</v>
      </c>
      <c r="O155">
        <v>600</v>
      </c>
      <c r="P155">
        <v>2.55</v>
      </c>
      <c r="Q155">
        <v>100</v>
      </c>
      <c r="R155">
        <v>6.3</v>
      </c>
      <c r="S155">
        <v>17398.05</v>
      </c>
      <c r="T155" t="str">
        <v>PE</v>
      </c>
    </row>
    <row r="156" spans="1:20">
      <c r="A156">
        <v>16050</v>
      </c>
      <c r="B156" s="1">
        <v>45043</v>
      </c>
      <c r="C156" t="str">
        <v>NIFTY</v>
      </c>
      <c r="D156" t="str">
        <v>OPTIDXNIFTY27-04-2023PE16050.00</v>
      </c>
      <c r="E156">
        <v>1065</v>
      </c>
      <c r="F156">
        <v>-44</v>
      </c>
      <c r="G156">
        <v>-3.96753832281334</v>
      </c>
      <c r="H156">
        <v>964</v>
      </c>
      <c r="I156">
        <v>0</v>
      </c>
      <c r="J156">
        <v>11.35</v>
      </c>
      <c r="K156">
        <v>-7.5</v>
      </c>
      <c r="L156">
        <v>-39.7877984084881</v>
      </c>
      <c r="M156">
        <v>29450</v>
      </c>
      <c r="N156">
        <v>6550</v>
      </c>
      <c r="O156">
        <v>750</v>
      </c>
      <c r="P156">
        <v>11.35</v>
      </c>
      <c r="Q156">
        <v>100</v>
      </c>
      <c r="R156">
        <v>13.1</v>
      </c>
      <c r="S156">
        <v>17398.05</v>
      </c>
      <c r="T156" t="str">
        <v>PE</v>
      </c>
    </row>
    <row r="157" spans="1:20">
      <c r="A157">
        <v>16050</v>
      </c>
      <c r="B157" s="1">
        <v>45050</v>
      </c>
      <c r="C157" t="str">
        <v>NIFTY</v>
      </c>
      <c r="D157" t="str">
        <v>OPTIDXNIFTY04-05-2023PE16050.00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3200</v>
      </c>
      <c r="N157">
        <v>300</v>
      </c>
      <c r="O157">
        <v>50</v>
      </c>
      <c r="P157">
        <v>7.55</v>
      </c>
      <c r="Q157">
        <v>100</v>
      </c>
      <c r="R157">
        <v>39.9</v>
      </c>
      <c r="S157">
        <v>17398.05</v>
      </c>
      <c r="T157" t="str">
        <v>PE</v>
      </c>
    </row>
    <row r="158" spans="1:20">
      <c r="A158">
        <v>16050</v>
      </c>
      <c r="B158" s="1">
        <v>45071</v>
      </c>
      <c r="C158" t="str">
        <v>NIFTY</v>
      </c>
      <c r="D158" t="str">
        <v>OPTIDXNIFTY25-05-2023PE16050.00</v>
      </c>
      <c r="E158">
        <v>44</v>
      </c>
      <c r="F158">
        <v>7</v>
      </c>
      <c r="G158">
        <v>18.9189189189189</v>
      </c>
      <c r="H158">
        <v>26</v>
      </c>
      <c r="I158">
        <v>0</v>
      </c>
      <c r="J158">
        <v>36.6</v>
      </c>
      <c r="K158">
        <v>-7.5</v>
      </c>
      <c r="L158">
        <v>-17.0068027210884</v>
      </c>
      <c r="M158">
        <v>11100</v>
      </c>
      <c r="N158">
        <v>1750</v>
      </c>
      <c r="O158">
        <v>50</v>
      </c>
      <c r="P158">
        <v>23.55</v>
      </c>
      <c r="Q158">
        <v>1750</v>
      </c>
      <c r="R158">
        <v>47.75</v>
      </c>
      <c r="S158">
        <v>17398.05</v>
      </c>
      <c r="T158" t="str">
        <v>PE</v>
      </c>
    </row>
    <row r="159" spans="1:20">
      <c r="A159">
        <v>16050</v>
      </c>
      <c r="B159" s="1">
        <v>45106</v>
      </c>
      <c r="C159" t="str">
        <v>NIFTY</v>
      </c>
      <c r="D159" t="str">
        <v>OPTIDXNIFTY29-06-2023PE16050.00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2250</v>
      </c>
      <c r="N159">
        <v>0</v>
      </c>
      <c r="O159">
        <v>750</v>
      </c>
      <c r="P159">
        <v>45.55</v>
      </c>
      <c r="Q159">
        <v>0</v>
      </c>
      <c r="R159">
        <v>0</v>
      </c>
      <c r="S159">
        <v>17398.05</v>
      </c>
      <c r="T159" t="str">
        <v>PE</v>
      </c>
    </row>
    <row r="160" spans="1:20">
      <c r="A160">
        <v>16050</v>
      </c>
      <c r="B160" s="1">
        <v>45022</v>
      </c>
      <c r="C160" t="str">
        <v>NIFTY</v>
      </c>
      <c r="D160" t="str">
        <v>OPTIDXNIFTY06-04-2023PE16050.00</v>
      </c>
      <c r="E160">
        <v>3129</v>
      </c>
      <c r="F160">
        <v>-746</v>
      </c>
      <c r="G160">
        <v>-19.2516129032258</v>
      </c>
      <c r="H160">
        <v>19293</v>
      </c>
      <c r="I160">
        <v>0</v>
      </c>
      <c r="J160">
        <v>2.55</v>
      </c>
      <c r="K160">
        <v>0.25</v>
      </c>
      <c r="L160">
        <v>10.8695652173913</v>
      </c>
      <c r="M160">
        <v>186950</v>
      </c>
      <c r="N160">
        <v>47600</v>
      </c>
      <c r="O160">
        <v>400</v>
      </c>
      <c r="P160">
        <v>0.8</v>
      </c>
      <c r="Q160">
        <v>1800</v>
      </c>
      <c r="R160">
        <v>2.45</v>
      </c>
      <c r="S160">
        <v>17398.05</v>
      </c>
      <c r="T160" t="str">
        <v>PE</v>
      </c>
    </row>
    <row r="161" spans="1:20">
      <c r="A161">
        <v>16050</v>
      </c>
      <c r="B161" s="1">
        <v>45036</v>
      </c>
      <c r="C161" t="str">
        <v>NIFTY</v>
      </c>
      <c r="D161" t="str">
        <v>OPTIDXNIFTY20-04-2023PE16050.00</v>
      </c>
      <c r="E161">
        <v>19</v>
      </c>
      <c r="F161">
        <v>19</v>
      </c>
      <c r="G161">
        <v>0</v>
      </c>
      <c r="H161">
        <v>55</v>
      </c>
      <c r="I161">
        <v>19.64</v>
      </c>
      <c r="J161">
        <v>5.75</v>
      </c>
      <c r="K161">
        <v>-62</v>
      </c>
      <c r="L161">
        <v>-91.5129151291513</v>
      </c>
      <c r="M161">
        <v>10000</v>
      </c>
      <c r="N161">
        <v>5350</v>
      </c>
      <c r="O161">
        <v>300</v>
      </c>
      <c r="P161">
        <v>5.3</v>
      </c>
      <c r="Q161">
        <v>650</v>
      </c>
      <c r="R161">
        <v>5.95</v>
      </c>
      <c r="S161">
        <v>17398.05</v>
      </c>
      <c r="T161" t="str">
        <v>PE</v>
      </c>
    </row>
    <row r="162" spans="1:20">
      <c r="A162">
        <v>16100</v>
      </c>
      <c r="B162" s="1">
        <v>45036</v>
      </c>
      <c r="C162" t="str">
        <v>NIFTY</v>
      </c>
      <c r="D162" t="str">
        <v>OPTIDXNIFTY20-04-2023PE16100.00</v>
      </c>
      <c r="E162">
        <v>80</v>
      </c>
      <c r="F162">
        <v>23</v>
      </c>
      <c r="G162">
        <v>40.3508771929825</v>
      </c>
      <c r="H162">
        <v>186</v>
      </c>
      <c r="I162">
        <v>0</v>
      </c>
      <c r="J162">
        <v>5.7</v>
      </c>
      <c r="K162">
        <v>-4.4</v>
      </c>
      <c r="L162">
        <v>-43.5643564356436</v>
      </c>
      <c r="M162">
        <v>17300</v>
      </c>
      <c r="N162">
        <v>4650</v>
      </c>
      <c r="O162">
        <v>600</v>
      </c>
      <c r="P162">
        <v>5.6</v>
      </c>
      <c r="Q162">
        <v>350</v>
      </c>
      <c r="R162">
        <v>7.9</v>
      </c>
      <c r="S162">
        <v>17398.05</v>
      </c>
      <c r="T162" t="str">
        <v>PE</v>
      </c>
    </row>
    <row r="163" spans="1:20">
      <c r="A163">
        <v>16100</v>
      </c>
      <c r="B163" s="1">
        <v>45043</v>
      </c>
      <c r="C163" t="str">
        <v>NIFTY</v>
      </c>
      <c r="D163" t="str">
        <v>OPTIDXNIFTY27-04-2023PE16100.00</v>
      </c>
      <c r="E163">
        <v>7562</v>
      </c>
      <c r="F163">
        <v>-567</v>
      </c>
      <c r="G163">
        <v>-6.97502767868126</v>
      </c>
      <c r="H163">
        <v>7814</v>
      </c>
      <c r="I163">
        <v>18.58</v>
      </c>
      <c r="J163">
        <v>12.6</v>
      </c>
      <c r="K163">
        <v>-7.4</v>
      </c>
      <c r="L163">
        <v>-37</v>
      </c>
      <c r="M163">
        <v>24550</v>
      </c>
      <c r="N163">
        <v>8450</v>
      </c>
      <c r="O163">
        <v>750</v>
      </c>
      <c r="P163">
        <v>12.15</v>
      </c>
      <c r="Q163">
        <v>100</v>
      </c>
      <c r="R163">
        <v>12.65</v>
      </c>
      <c r="S163">
        <v>17398.05</v>
      </c>
      <c r="T163" t="str">
        <v>PE</v>
      </c>
    </row>
    <row r="164" spans="1:20">
      <c r="A164">
        <v>16100</v>
      </c>
      <c r="B164" s="1">
        <v>45050</v>
      </c>
      <c r="C164" t="str">
        <v>NIFTY</v>
      </c>
      <c r="D164" t="str">
        <v>OPTIDXNIFTY04-05-2023PE16100.00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3500</v>
      </c>
      <c r="N164">
        <v>150</v>
      </c>
      <c r="O164">
        <v>50</v>
      </c>
      <c r="P164">
        <v>13.6</v>
      </c>
      <c r="Q164">
        <v>50</v>
      </c>
      <c r="R164">
        <v>64.7</v>
      </c>
      <c r="S164">
        <v>17398.05</v>
      </c>
      <c r="T164" t="str">
        <v>PE</v>
      </c>
    </row>
    <row r="165" spans="1:20">
      <c r="A165">
        <v>16100</v>
      </c>
      <c r="B165" s="1">
        <v>45071</v>
      </c>
      <c r="C165" t="str">
        <v>NIFTY</v>
      </c>
      <c r="D165" t="str">
        <v>OPTIDXNIFTY25-05-2023PE16100.00</v>
      </c>
      <c r="E165">
        <v>2760</v>
      </c>
      <c r="F165">
        <v>-197</v>
      </c>
      <c r="G165">
        <v>-6.66215759215421</v>
      </c>
      <c r="H165">
        <v>504</v>
      </c>
      <c r="I165">
        <v>17.12</v>
      </c>
      <c r="J165">
        <v>37.45</v>
      </c>
      <c r="K165">
        <v>-8.05</v>
      </c>
      <c r="L165">
        <v>-17.6923076923077</v>
      </c>
      <c r="M165">
        <v>8450</v>
      </c>
      <c r="N165">
        <v>200</v>
      </c>
      <c r="O165">
        <v>50</v>
      </c>
      <c r="P165">
        <v>25</v>
      </c>
      <c r="Q165">
        <v>50</v>
      </c>
      <c r="R165">
        <v>41.05</v>
      </c>
      <c r="S165">
        <v>17398.05</v>
      </c>
      <c r="T165" t="str">
        <v>PE</v>
      </c>
    </row>
    <row r="166" spans="1:20">
      <c r="A166">
        <v>16100</v>
      </c>
      <c r="B166" s="1">
        <v>45106</v>
      </c>
      <c r="C166" t="str">
        <v>NIFTY</v>
      </c>
      <c r="D166" t="str">
        <v>OPTIDXNIFTY29-06-2023PE16100.00</v>
      </c>
      <c r="E166">
        <v>110</v>
      </c>
      <c r="F166">
        <v>34</v>
      </c>
      <c r="G166">
        <v>44.7368421052632</v>
      </c>
      <c r="H166">
        <v>169</v>
      </c>
      <c r="I166">
        <v>17.55</v>
      </c>
      <c r="J166">
        <v>82</v>
      </c>
      <c r="K166">
        <v>-10.3</v>
      </c>
      <c r="L166">
        <v>-11.1592632719393</v>
      </c>
      <c r="M166">
        <v>4250</v>
      </c>
      <c r="N166">
        <v>1700</v>
      </c>
      <c r="O166">
        <v>50</v>
      </c>
      <c r="P166">
        <v>57.2</v>
      </c>
      <c r="Q166">
        <v>950</v>
      </c>
      <c r="R166">
        <v>82</v>
      </c>
      <c r="S166">
        <v>17398.05</v>
      </c>
      <c r="T166" t="str">
        <v>PE</v>
      </c>
    </row>
    <row r="167" spans="1:20">
      <c r="A167">
        <v>16100</v>
      </c>
      <c r="B167" s="1">
        <v>45022</v>
      </c>
      <c r="C167" t="str">
        <v>NIFTY</v>
      </c>
      <c r="D167" t="str">
        <v>OPTIDXNIFTY06-04-2023PE16100.00</v>
      </c>
      <c r="E167">
        <v>10016</v>
      </c>
      <c r="F167">
        <v>-3774</v>
      </c>
      <c r="G167">
        <v>-27.3676577229877</v>
      </c>
      <c r="H167">
        <v>46813</v>
      </c>
      <c r="I167">
        <v>33.81</v>
      </c>
      <c r="J167">
        <v>0.8</v>
      </c>
      <c r="K167">
        <v>-1.5</v>
      </c>
      <c r="L167">
        <v>-65.2173913043478</v>
      </c>
      <c r="M167">
        <v>318450</v>
      </c>
      <c r="N167">
        <v>44450</v>
      </c>
      <c r="O167">
        <v>37450</v>
      </c>
      <c r="P167">
        <v>0.75</v>
      </c>
      <c r="Q167">
        <v>1500</v>
      </c>
      <c r="R167">
        <v>2.25</v>
      </c>
      <c r="S167">
        <v>17398.05</v>
      </c>
      <c r="T167" t="str">
        <v>PE</v>
      </c>
    </row>
    <row r="168" spans="1:20">
      <c r="A168">
        <v>16100</v>
      </c>
      <c r="B168" s="1">
        <v>45029</v>
      </c>
      <c r="C168" t="str">
        <v>NIFTY</v>
      </c>
      <c r="D168" t="str">
        <v>OPTIDXNIFTY13-04-2023PE16100.00</v>
      </c>
      <c r="E168">
        <v>879</v>
      </c>
      <c r="F168">
        <v>75</v>
      </c>
      <c r="G168">
        <v>9.32835820895522</v>
      </c>
      <c r="H168">
        <v>1263</v>
      </c>
      <c r="I168">
        <v>0</v>
      </c>
      <c r="J168">
        <v>2.95</v>
      </c>
      <c r="K168">
        <v>-3</v>
      </c>
      <c r="L168">
        <v>-50.4201680672269</v>
      </c>
      <c r="M168">
        <v>78150</v>
      </c>
      <c r="N168">
        <v>13950</v>
      </c>
      <c r="O168">
        <v>750</v>
      </c>
      <c r="P168">
        <v>2.65</v>
      </c>
      <c r="Q168">
        <v>400</v>
      </c>
      <c r="R168">
        <v>3.1</v>
      </c>
      <c r="S168">
        <v>17398.05</v>
      </c>
      <c r="T168" t="str">
        <v>PE</v>
      </c>
    </row>
    <row r="169" spans="1:20">
      <c r="A169">
        <v>16150</v>
      </c>
      <c r="B169" s="1">
        <v>45022</v>
      </c>
      <c r="C169" t="str">
        <v>NIFTY</v>
      </c>
      <c r="D169" t="str">
        <v>OPTIDXNIFTY06-04-2023PE16150.00</v>
      </c>
      <c r="E169">
        <v>3881</v>
      </c>
      <c r="F169">
        <v>-1163</v>
      </c>
      <c r="G169">
        <v>-23.0570975416336</v>
      </c>
      <c r="H169">
        <v>23996</v>
      </c>
      <c r="I169">
        <v>0</v>
      </c>
      <c r="J169">
        <v>1.05</v>
      </c>
      <c r="K169">
        <v>-1.5</v>
      </c>
      <c r="L169">
        <v>-58.8235294117647</v>
      </c>
      <c r="M169">
        <v>236350</v>
      </c>
      <c r="N169">
        <v>40050</v>
      </c>
      <c r="O169">
        <v>600</v>
      </c>
      <c r="P169">
        <v>0.8</v>
      </c>
      <c r="Q169">
        <v>300</v>
      </c>
      <c r="R169">
        <v>1.05</v>
      </c>
      <c r="S169">
        <v>17398.05</v>
      </c>
      <c r="T169" t="str">
        <v>PE</v>
      </c>
    </row>
    <row r="170" spans="1:20">
      <c r="A170">
        <v>16150</v>
      </c>
      <c r="B170" s="1">
        <v>45036</v>
      </c>
      <c r="C170" t="str">
        <v>NIFTY</v>
      </c>
      <c r="D170" t="str">
        <v>OPTIDXNIFTY20-04-2023PE16150.00</v>
      </c>
      <c r="E170">
        <v>31</v>
      </c>
      <c r="F170">
        <v>11</v>
      </c>
      <c r="G170">
        <v>55</v>
      </c>
      <c r="H170">
        <v>43</v>
      </c>
      <c r="I170">
        <v>18.74</v>
      </c>
      <c r="J170">
        <v>6.4</v>
      </c>
      <c r="K170">
        <v>-38.1</v>
      </c>
      <c r="L170">
        <v>-85.6179775280899</v>
      </c>
      <c r="M170">
        <v>11700</v>
      </c>
      <c r="N170">
        <v>4050</v>
      </c>
      <c r="O170">
        <v>50</v>
      </c>
      <c r="P170">
        <v>6.25</v>
      </c>
      <c r="Q170">
        <v>50</v>
      </c>
      <c r="R170">
        <v>7.3</v>
      </c>
      <c r="S170">
        <v>17398.05</v>
      </c>
      <c r="T170" t="str">
        <v>PE</v>
      </c>
    </row>
    <row r="171" spans="1:20">
      <c r="A171">
        <v>16150</v>
      </c>
      <c r="B171" s="1">
        <v>45043</v>
      </c>
      <c r="C171" t="str">
        <v>NIFTY</v>
      </c>
      <c r="D171" t="str">
        <v>OPTIDXNIFTY27-04-2023PE16150.00</v>
      </c>
      <c r="E171">
        <v>460</v>
      </c>
      <c r="F171">
        <v>-90</v>
      </c>
      <c r="G171">
        <v>-16.3636363636364</v>
      </c>
      <c r="H171">
        <v>662</v>
      </c>
      <c r="I171">
        <v>0</v>
      </c>
      <c r="J171">
        <v>12.85</v>
      </c>
      <c r="K171">
        <v>-8.35</v>
      </c>
      <c r="L171">
        <v>-39.3867924528302</v>
      </c>
      <c r="M171">
        <v>28350</v>
      </c>
      <c r="N171">
        <v>6600</v>
      </c>
      <c r="O171">
        <v>200</v>
      </c>
      <c r="P171">
        <v>12.85</v>
      </c>
      <c r="Q171">
        <v>50</v>
      </c>
      <c r="R171">
        <v>17.5</v>
      </c>
      <c r="S171">
        <v>17398.05</v>
      </c>
      <c r="T171" t="str">
        <v>PE</v>
      </c>
    </row>
    <row r="172" spans="1:20">
      <c r="A172">
        <v>16150</v>
      </c>
      <c r="B172" s="1">
        <v>45050</v>
      </c>
      <c r="C172" t="str">
        <v>NIFTY</v>
      </c>
      <c r="D172" t="str">
        <v>OPTIDXNIFTY04-05-2023PE16150.00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3250</v>
      </c>
      <c r="N172">
        <v>350</v>
      </c>
      <c r="O172">
        <v>50</v>
      </c>
      <c r="P172">
        <v>10.25</v>
      </c>
      <c r="Q172">
        <v>50</v>
      </c>
      <c r="R172">
        <v>39.7</v>
      </c>
      <c r="S172">
        <v>17398.05</v>
      </c>
      <c r="T172" t="str">
        <v>PE</v>
      </c>
    </row>
    <row r="173" spans="1:20">
      <c r="A173">
        <v>16150</v>
      </c>
      <c r="B173" s="1">
        <v>45071</v>
      </c>
      <c r="C173" t="str">
        <v>NIFTY</v>
      </c>
      <c r="D173" t="str">
        <v>OPTIDXNIFTY25-05-2023PE16150.00</v>
      </c>
      <c r="E173">
        <v>247</v>
      </c>
      <c r="F173">
        <v>148</v>
      </c>
      <c r="G173">
        <v>149.49494949495</v>
      </c>
      <c r="H173">
        <v>309</v>
      </c>
      <c r="I173">
        <v>0</v>
      </c>
      <c r="J173">
        <v>38.55</v>
      </c>
      <c r="K173">
        <v>-9.75</v>
      </c>
      <c r="L173">
        <v>-20.1863354037267</v>
      </c>
      <c r="M173">
        <v>8450</v>
      </c>
      <c r="N173">
        <v>150</v>
      </c>
      <c r="O173">
        <v>50</v>
      </c>
      <c r="P173">
        <v>23.05</v>
      </c>
      <c r="Q173">
        <v>150</v>
      </c>
      <c r="R173">
        <v>53.25</v>
      </c>
      <c r="S173">
        <v>17398.05</v>
      </c>
      <c r="T173" t="str">
        <v>PE</v>
      </c>
    </row>
    <row r="174" spans="1:20">
      <c r="A174">
        <v>16150</v>
      </c>
      <c r="B174" s="1">
        <v>45106</v>
      </c>
      <c r="C174" t="str">
        <v>NIFTY</v>
      </c>
      <c r="D174" t="str">
        <v>OPTIDXNIFTY29-06-2023PE16150.00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2250</v>
      </c>
      <c r="N174">
        <v>0</v>
      </c>
      <c r="O174">
        <v>750</v>
      </c>
      <c r="P174">
        <v>54.55</v>
      </c>
      <c r="Q174">
        <v>0</v>
      </c>
      <c r="R174">
        <v>0</v>
      </c>
      <c r="S174">
        <v>17398.05</v>
      </c>
      <c r="T174" t="str">
        <v>PE</v>
      </c>
    </row>
    <row r="175" spans="1:20">
      <c r="A175">
        <v>16150</v>
      </c>
      <c r="B175" s="1">
        <v>45029</v>
      </c>
      <c r="C175" t="str">
        <v>NIFTY</v>
      </c>
      <c r="D175" t="str">
        <v>OPTIDXNIFTY13-04-2023PE16150.00</v>
      </c>
      <c r="E175">
        <v>160</v>
      </c>
      <c r="F175">
        <v>-11</v>
      </c>
      <c r="G175">
        <v>-6.4327485380117</v>
      </c>
      <c r="H175">
        <v>178</v>
      </c>
      <c r="I175">
        <v>0</v>
      </c>
      <c r="J175">
        <v>2.95</v>
      </c>
      <c r="K175">
        <v>-3</v>
      </c>
      <c r="L175">
        <v>-50.4201680672269</v>
      </c>
      <c r="M175">
        <v>47700</v>
      </c>
      <c r="N175">
        <v>9400</v>
      </c>
      <c r="O175">
        <v>50</v>
      </c>
      <c r="P175">
        <v>3</v>
      </c>
      <c r="Q175">
        <v>300</v>
      </c>
      <c r="R175">
        <v>4.9</v>
      </c>
      <c r="S175">
        <v>17398.05</v>
      </c>
      <c r="T175" t="str">
        <v>PE</v>
      </c>
    </row>
    <row r="176" spans="1:20">
      <c r="A176">
        <v>16200</v>
      </c>
      <c r="B176" s="1">
        <v>45022</v>
      </c>
      <c r="C176" t="str">
        <v>NIFTY</v>
      </c>
      <c r="D176" t="str">
        <v>OPTIDXNIFTY06-04-2023PE16200.00</v>
      </c>
      <c r="E176">
        <v>26934</v>
      </c>
      <c r="F176">
        <v>-10348</v>
      </c>
      <c r="G176">
        <v>-27.756021672657</v>
      </c>
      <c r="H176">
        <v>90121</v>
      </c>
      <c r="I176">
        <v>32</v>
      </c>
      <c r="J176">
        <v>1.05</v>
      </c>
      <c r="K176">
        <v>-1.55</v>
      </c>
      <c r="L176">
        <v>-59.6153846153846</v>
      </c>
      <c r="M176">
        <v>192000</v>
      </c>
      <c r="N176">
        <v>60300</v>
      </c>
      <c r="O176">
        <v>16100</v>
      </c>
      <c r="P176">
        <v>0.85</v>
      </c>
      <c r="Q176">
        <v>200</v>
      </c>
      <c r="R176">
        <v>1.35</v>
      </c>
      <c r="S176">
        <v>17398.05</v>
      </c>
      <c r="T176" t="str">
        <v>PE</v>
      </c>
    </row>
    <row r="177" spans="1:20">
      <c r="A177">
        <v>16200</v>
      </c>
      <c r="B177" s="1">
        <v>45036</v>
      </c>
      <c r="C177" t="str">
        <v>NIFTY</v>
      </c>
      <c r="D177" t="str">
        <v>OPTIDXNIFTY20-04-2023PE16200.00</v>
      </c>
      <c r="E177">
        <v>275</v>
      </c>
      <c r="F177">
        <v>128</v>
      </c>
      <c r="G177">
        <v>87.0748299319728</v>
      </c>
      <c r="H177">
        <v>463</v>
      </c>
      <c r="I177">
        <v>0</v>
      </c>
      <c r="J177">
        <v>6.6</v>
      </c>
      <c r="K177">
        <v>-6.55</v>
      </c>
      <c r="L177">
        <v>-49.8098859315589</v>
      </c>
      <c r="M177">
        <v>22800</v>
      </c>
      <c r="N177">
        <v>5900</v>
      </c>
      <c r="O177">
        <v>400</v>
      </c>
      <c r="P177">
        <v>5.8</v>
      </c>
      <c r="Q177">
        <v>300</v>
      </c>
      <c r="R177">
        <v>7.25</v>
      </c>
      <c r="S177">
        <v>17398.05</v>
      </c>
      <c r="T177" t="str">
        <v>PE</v>
      </c>
    </row>
    <row r="178" spans="1:20">
      <c r="A178">
        <v>16200</v>
      </c>
      <c r="B178" s="1">
        <v>45043</v>
      </c>
      <c r="C178" t="str">
        <v>NIFTY</v>
      </c>
      <c r="D178" t="str">
        <v>OPTIDXNIFTY27-04-2023PE16200.00</v>
      </c>
      <c r="E178">
        <v>11007</v>
      </c>
      <c r="F178">
        <v>545</v>
      </c>
      <c r="G178">
        <v>5.20932900019117</v>
      </c>
      <c r="H178">
        <v>14434</v>
      </c>
      <c r="I178">
        <v>17.88</v>
      </c>
      <c r="J178">
        <v>13.95</v>
      </c>
      <c r="K178">
        <v>-8.5</v>
      </c>
      <c r="L178">
        <v>-37.8619153674833</v>
      </c>
      <c r="M178">
        <v>25150</v>
      </c>
      <c r="N178">
        <v>25250</v>
      </c>
      <c r="O178">
        <v>1250</v>
      </c>
      <c r="P178">
        <v>13.9</v>
      </c>
      <c r="Q178">
        <v>100</v>
      </c>
      <c r="R178">
        <v>14.5</v>
      </c>
      <c r="S178">
        <v>17398.05</v>
      </c>
      <c r="T178" t="str">
        <v>PE</v>
      </c>
    </row>
    <row r="179" spans="1:20">
      <c r="A179">
        <v>16200</v>
      </c>
      <c r="B179" s="1">
        <v>45050</v>
      </c>
      <c r="C179" t="str">
        <v>NIFTY</v>
      </c>
      <c r="D179" t="str">
        <v>OPTIDXNIFTY04-05-2023PE16200.00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4100</v>
      </c>
      <c r="N179">
        <v>600</v>
      </c>
      <c r="O179">
        <v>50</v>
      </c>
      <c r="P179">
        <v>14.4</v>
      </c>
      <c r="Q179">
        <v>200</v>
      </c>
      <c r="R179">
        <v>72</v>
      </c>
      <c r="S179">
        <v>17398.05</v>
      </c>
      <c r="T179" t="str">
        <v>PE</v>
      </c>
    </row>
    <row r="180" spans="1:20">
      <c r="A180">
        <v>16200</v>
      </c>
      <c r="B180" s="1">
        <v>45071</v>
      </c>
      <c r="C180" t="str">
        <v>NIFTY</v>
      </c>
      <c r="D180" t="str">
        <v>OPTIDXNIFTY25-05-2023PE16200.00</v>
      </c>
      <c r="E180">
        <v>4843</v>
      </c>
      <c r="F180">
        <v>142</v>
      </c>
      <c r="G180">
        <v>3.02063390767922</v>
      </c>
      <c r="H180">
        <v>1961</v>
      </c>
      <c r="I180">
        <v>16.55</v>
      </c>
      <c r="J180">
        <v>41.1</v>
      </c>
      <c r="K180">
        <v>-9.45</v>
      </c>
      <c r="L180">
        <v>-18.6943620178041</v>
      </c>
      <c r="M180">
        <v>7550</v>
      </c>
      <c r="N180">
        <v>2300</v>
      </c>
      <c r="O180">
        <v>50</v>
      </c>
      <c r="P180">
        <v>40.1</v>
      </c>
      <c r="Q180">
        <v>50</v>
      </c>
      <c r="R180">
        <v>44.3</v>
      </c>
      <c r="S180">
        <v>17398.05</v>
      </c>
      <c r="T180" t="str">
        <v>PE</v>
      </c>
    </row>
    <row r="181" spans="1:20">
      <c r="A181">
        <v>16200</v>
      </c>
      <c r="B181" s="1">
        <v>45106</v>
      </c>
      <c r="C181" t="str">
        <v>NIFTY</v>
      </c>
      <c r="D181" t="str">
        <v>OPTIDXNIFTY29-06-2023PE16200.00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1550</v>
      </c>
      <c r="N181">
        <v>0</v>
      </c>
      <c r="O181">
        <v>50</v>
      </c>
      <c r="P181">
        <v>81.05</v>
      </c>
      <c r="Q181">
        <v>0</v>
      </c>
      <c r="R181">
        <v>0</v>
      </c>
      <c r="S181">
        <v>17398.05</v>
      </c>
      <c r="T181" t="str">
        <v>PE</v>
      </c>
    </row>
    <row r="182" spans="1:20">
      <c r="A182">
        <v>16200</v>
      </c>
      <c r="B182" s="1">
        <v>45029</v>
      </c>
      <c r="C182" t="str">
        <v>NIFTY</v>
      </c>
      <c r="D182" t="str">
        <v>OPTIDXNIFTY13-04-2023PE16200.00</v>
      </c>
      <c r="E182">
        <v>1966</v>
      </c>
      <c r="F182">
        <v>593</v>
      </c>
      <c r="G182">
        <v>43.1900946831755</v>
      </c>
      <c r="H182">
        <v>5860</v>
      </c>
      <c r="I182">
        <v>20.71</v>
      </c>
      <c r="J182">
        <v>3.15</v>
      </c>
      <c r="K182">
        <v>-3.4</v>
      </c>
      <c r="L182">
        <v>-51.9083969465649</v>
      </c>
      <c r="M182">
        <v>47400</v>
      </c>
      <c r="N182">
        <v>11350</v>
      </c>
      <c r="O182">
        <v>50</v>
      </c>
      <c r="P182">
        <v>2.85</v>
      </c>
      <c r="Q182">
        <v>50</v>
      </c>
      <c r="R182">
        <v>5</v>
      </c>
      <c r="S182">
        <v>17398.05</v>
      </c>
      <c r="T182" t="str">
        <v>PE</v>
      </c>
    </row>
    <row r="183" spans="1:20">
      <c r="A183">
        <v>16250</v>
      </c>
      <c r="B183" s="1">
        <v>45029</v>
      </c>
      <c r="C183" t="str">
        <v>NIFTY</v>
      </c>
      <c r="D183" t="str">
        <v>OPTIDXNIFTY13-04-2023PE16250.00</v>
      </c>
      <c r="E183">
        <v>163</v>
      </c>
      <c r="F183">
        <v>20</v>
      </c>
      <c r="G183">
        <v>13.986013986014</v>
      </c>
      <c r="H183">
        <v>488</v>
      </c>
      <c r="I183">
        <v>0</v>
      </c>
      <c r="J183">
        <v>3.05</v>
      </c>
      <c r="K183">
        <v>-3.8</v>
      </c>
      <c r="L183">
        <v>-55.4744525547445</v>
      </c>
      <c r="M183">
        <v>48250</v>
      </c>
      <c r="N183">
        <v>9100</v>
      </c>
      <c r="O183">
        <v>600</v>
      </c>
      <c r="P183">
        <v>2.95</v>
      </c>
      <c r="Q183">
        <v>100</v>
      </c>
      <c r="R183">
        <v>7.25</v>
      </c>
      <c r="S183">
        <v>17398.05</v>
      </c>
      <c r="T183" t="str">
        <v>PE</v>
      </c>
    </row>
    <row r="184" spans="1:20">
      <c r="A184">
        <v>16250</v>
      </c>
      <c r="B184" s="1">
        <v>45036</v>
      </c>
      <c r="C184" t="str">
        <v>NIFTY</v>
      </c>
      <c r="D184" t="str">
        <v>OPTIDXNIFTY20-04-2023PE16250.00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8500</v>
      </c>
      <c r="N184">
        <v>2300</v>
      </c>
      <c r="O184">
        <v>600</v>
      </c>
      <c r="P184">
        <v>7</v>
      </c>
      <c r="Q184">
        <v>50</v>
      </c>
      <c r="R184">
        <v>9.85</v>
      </c>
      <c r="S184">
        <v>17398.05</v>
      </c>
      <c r="T184" t="str">
        <v>PE</v>
      </c>
    </row>
    <row r="185" spans="1:20">
      <c r="A185">
        <v>16250</v>
      </c>
      <c r="B185" s="1">
        <v>45050</v>
      </c>
      <c r="C185" t="str">
        <v>NIFTY</v>
      </c>
      <c r="D185" t="str">
        <v>OPTIDXNIFTY04-05-2023PE16250.00</v>
      </c>
      <c r="E185">
        <v>0</v>
      </c>
      <c r="F185">
        <v>0</v>
      </c>
      <c r="G185">
        <v>0</v>
      </c>
      <c r="H185">
        <v>29</v>
      </c>
      <c r="I185">
        <v>17.25</v>
      </c>
      <c r="J185">
        <v>23.05</v>
      </c>
      <c r="K185">
        <v>-80.35</v>
      </c>
      <c r="L185">
        <v>-77.7079303675048</v>
      </c>
      <c r="M185">
        <v>2850</v>
      </c>
      <c r="N185">
        <v>300</v>
      </c>
      <c r="O185">
        <v>50</v>
      </c>
      <c r="P185">
        <v>22.05</v>
      </c>
      <c r="Q185">
        <v>300</v>
      </c>
      <c r="R185">
        <v>49.9</v>
      </c>
      <c r="S185">
        <v>17398.05</v>
      </c>
      <c r="T185" t="str">
        <v>PE</v>
      </c>
    </row>
    <row r="186" spans="1:20">
      <c r="A186">
        <v>16250</v>
      </c>
      <c r="B186" s="1">
        <v>45071</v>
      </c>
      <c r="C186" t="str">
        <v>NIFTY</v>
      </c>
      <c r="D186" t="str">
        <v>OPTIDXNIFTY25-05-2023PE16250.00</v>
      </c>
      <c r="E186">
        <v>112</v>
      </c>
      <c r="F186">
        <v>15</v>
      </c>
      <c r="G186">
        <v>15.4639175257732</v>
      </c>
      <c r="H186">
        <v>82</v>
      </c>
      <c r="I186">
        <v>0</v>
      </c>
      <c r="J186">
        <v>43.5</v>
      </c>
      <c r="K186">
        <v>-11.15</v>
      </c>
      <c r="L186">
        <v>-20.4025617566331</v>
      </c>
      <c r="M186">
        <v>3350</v>
      </c>
      <c r="N186">
        <v>1850</v>
      </c>
      <c r="O186">
        <v>50</v>
      </c>
      <c r="P186">
        <v>27.55</v>
      </c>
      <c r="Q186">
        <v>50</v>
      </c>
      <c r="R186">
        <v>48.9</v>
      </c>
      <c r="S186">
        <v>17398.05</v>
      </c>
      <c r="T186" t="str">
        <v>PE</v>
      </c>
    </row>
    <row r="187" spans="1:20">
      <c r="A187">
        <v>16250</v>
      </c>
      <c r="B187" s="1">
        <v>45106</v>
      </c>
      <c r="C187" t="str">
        <v>NIFTY</v>
      </c>
      <c r="D187" t="str">
        <v>OPTIDXNIFTY29-06-2023PE16250.00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2250</v>
      </c>
      <c r="N187">
        <v>0</v>
      </c>
      <c r="O187">
        <v>750</v>
      </c>
      <c r="P187">
        <v>63.55</v>
      </c>
      <c r="Q187">
        <v>0</v>
      </c>
      <c r="R187">
        <v>0</v>
      </c>
      <c r="S187">
        <v>17398.05</v>
      </c>
      <c r="T187" t="str">
        <v>PE</v>
      </c>
    </row>
    <row r="188" spans="1:20">
      <c r="A188">
        <v>16250</v>
      </c>
      <c r="B188" s="1">
        <v>45022</v>
      </c>
      <c r="C188" t="str">
        <v>NIFTY</v>
      </c>
      <c r="D188" t="str">
        <v>OPTIDXNIFTY06-04-2023PE16250.00</v>
      </c>
      <c r="E188">
        <v>3799</v>
      </c>
      <c r="F188">
        <v>-2179</v>
      </c>
      <c r="G188">
        <v>-36.4503178320508</v>
      </c>
      <c r="H188">
        <v>27759</v>
      </c>
      <c r="I188">
        <v>30.78</v>
      </c>
      <c r="J188">
        <v>0.9</v>
      </c>
      <c r="K188">
        <v>-1.9</v>
      </c>
      <c r="L188">
        <v>-67.8571428571429</v>
      </c>
      <c r="M188">
        <v>175450</v>
      </c>
      <c r="N188">
        <v>52400</v>
      </c>
      <c r="O188">
        <v>1000</v>
      </c>
      <c r="P188">
        <v>0.95</v>
      </c>
      <c r="Q188">
        <v>250</v>
      </c>
      <c r="R188">
        <v>2.4</v>
      </c>
      <c r="S188">
        <v>17398.05</v>
      </c>
      <c r="T188" t="str">
        <v>PE</v>
      </c>
    </row>
    <row r="189" spans="1:20">
      <c r="A189">
        <v>16250</v>
      </c>
      <c r="B189" s="1">
        <v>45043</v>
      </c>
      <c r="C189" t="str">
        <v>NIFTY</v>
      </c>
      <c r="D189" t="str">
        <v>OPTIDXNIFTY27-04-2023PE16250.00</v>
      </c>
      <c r="E189">
        <v>1083</v>
      </c>
      <c r="F189">
        <v>-42</v>
      </c>
      <c r="G189">
        <v>-3.73333333333333</v>
      </c>
      <c r="H189">
        <v>1708</v>
      </c>
      <c r="I189">
        <v>17.53</v>
      </c>
      <c r="J189">
        <v>14.95</v>
      </c>
      <c r="K189">
        <v>-8.65</v>
      </c>
      <c r="L189">
        <v>-36.6525423728814</v>
      </c>
      <c r="M189">
        <v>26900</v>
      </c>
      <c r="N189">
        <v>7150</v>
      </c>
      <c r="O189">
        <v>50</v>
      </c>
      <c r="P189">
        <v>14.05</v>
      </c>
      <c r="Q189">
        <v>1000</v>
      </c>
      <c r="R189">
        <v>21.45</v>
      </c>
      <c r="S189">
        <v>17398.05</v>
      </c>
      <c r="T189" t="str">
        <v>PE</v>
      </c>
    </row>
    <row r="190" spans="1:20">
      <c r="A190">
        <v>16300</v>
      </c>
      <c r="B190" s="1">
        <v>45036</v>
      </c>
      <c r="C190" t="str">
        <v>NIFTY</v>
      </c>
      <c r="D190" t="str">
        <v>OPTIDXNIFTY20-04-2023PE16300.00</v>
      </c>
      <c r="E190">
        <v>336</v>
      </c>
      <c r="F190">
        <v>184</v>
      </c>
      <c r="G190">
        <v>121.052631578947</v>
      </c>
      <c r="H190">
        <v>445</v>
      </c>
      <c r="I190">
        <v>17.28</v>
      </c>
      <c r="J190">
        <v>7.45</v>
      </c>
      <c r="K190">
        <v>-7.6</v>
      </c>
      <c r="L190">
        <v>-50.4983388704319</v>
      </c>
      <c r="M190">
        <v>21500</v>
      </c>
      <c r="N190">
        <v>6550</v>
      </c>
      <c r="O190">
        <v>300</v>
      </c>
      <c r="P190">
        <v>6.55</v>
      </c>
      <c r="Q190">
        <v>650</v>
      </c>
      <c r="R190">
        <v>7.8</v>
      </c>
      <c r="S190">
        <v>17398.05</v>
      </c>
      <c r="T190" t="str">
        <v>PE</v>
      </c>
    </row>
    <row r="191" spans="1:20">
      <c r="A191">
        <v>16300</v>
      </c>
      <c r="B191" s="1">
        <v>45022</v>
      </c>
      <c r="C191" t="str">
        <v>NIFTY</v>
      </c>
      <c r="D191" t="str">
        <v>OPTIDXNIFTY06-04-2023PE16300.00</v>
      </c>
      <c r="E191">
        <v>18206</v>
      </c>
      <c r="F191">
        <v>-13694</v>
      </c>
      <c r="G191">
        <v>-42.9278996865204</v>
      </c>
      <c r="H191">
        <v>131511</v>
      </c>
      <c r="I191">
        <v>0</v>
      </c>
      <c r="J191">
        <v>1.55</v>
      </c>
      <c r="K191">
        <v>-1.4</v>
      </c>
      <c r="L191">
        <v>-47.4576271186441</v>
      </c>
      <c r="M191">
        <v>318650</v>
      </c>
      <c r="N191">
        <v>57200</v>
      </c>
      <c r="O191">
        <v>14800</v>
      </c>
      <c r="P191">
        <v>1</v>
      </c>
      <c r="Q191">
        <v>1550</v>
      </c>
      <c r="R191">
        <v>1.55</v>
      </c>
      <c r="S191">
        <v>17398.05</v>
      </c>
      <c r="T191" t="str">
        <v>PE</v>
      </c>
    </row>
    <row r="192" spans="1:20">
      <c r="A192">
        <v>16300</v>
      </c>
      <c r="B192" s="1">
        <v>45071</v>
      </c>
      <c r="C192" t="str">
        <v>NIFTY</v>
      </c>
      <c r="D192" t="str">
        <v>OPTIDXNIFTY25-05-2023PE16300.00</v>
      </c>
      <c r="E192">
        <v>3462</v>
      </c>
      <c r="F192">
        <v>898</v>
      </c>
      <c r="G192">
        <v>35.0234009360374</v>
      </c>
      <c r="H192">
        <v>3132</v>
      </c>
      <c r="I192">
        <v>16.21</v>
      </c>
      <c r="J192">
        <v>46.55</v>
      </c>
      <c r="K192">
        <v>-11.7</v>
      </c>
      <c r="L192">
        <v>-20.0858369098713</v>
      </c>
      <c r="M192">
        <v>5400</v>
      </c>
      <c r="N192">
        <v>2100</v>
      </c>
      <c r="O192">
        <v>50</v>
      </c>
      <c r="P192">
        <v>46.5</v>
      </c>
      <c r="Q192">
        <v>50</v>
      </c>
      <c r="R192">
        <v>46.95</v>
      </c>
      <c r="S192">
        <v>17398.05</v>
      </c>
      <c r="T192" t="str">
        <v>PE</v>
      </c>
    </row>
    <row r="193" spans="1:20">
      <c r="A193">
        <v>16300</v>
      </c>
      <c r="B193" s="1">
        <v>45106</v>
      </c>
      <c r="C193" t="str">
        <v>NIFTY</v>
      </c>
      <c r="D193" t="str">
        <v>OPTIDXNIFTY29-06-2023PE16300.00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2250</v>
      </c>
      <c r="N193">
        <v>0</v>
      </c>
      <c r="O193">
        <v>750</v>
      </c>
      <c r="P193">
        <v>69.05</v>
      </c>
      <c r="Q193">
        <v>0</v>
      </c>
      <c r="R193">
        <v>0</v>
      </c>
      <c r="S193">
        <v>17398.05</v>
      </c>
      <c r="T193" t="str">
        <v>PE</v>
      </c>
    </row>
    <row r="194" spans="1:20">
      <c r="A194">
        <v>16300</v>
      </c>
      <c r="B194" s="1">
        <v>45043</v>
      </c>
      <c r="C194" t="str">
        <v>NIFTY</v>
      </c>
      <c r="D194" t="str">
        <v>OPTIDXNIFTY27-04-2023PE16300.00</v>
      </c>
      <c r="E194">
        <v>11619</v>
      </c>
      <c r="F194">
        <v>-77</v>
      </c>
      <c r="G194">
        <v>-0.658344733242134</v>
      </c>
      <c r="H194">
        <v>17641</v>
      </c>
      <c r="I194">
        <v>0</v>
      </c>
      <c r="J194">
        <v>16.15</v>
      </c>
      <c r="K194">
        <v>-9.25</v>
      </c>
      <c r="L194">
        <v>-36.4173228346457</v>
      </c>
      <c r="M194">
        <v>32200</v>
      </c>
      <c r="N194">
        <v>7450</v>
      </c>
      <c r="O194">
        <v>150</v>
      </c>
      <c r="P194">
        <v>16</v>
      </c>
      <c r="Q194">
        <v>300</v>
      </c>
      <c r="R194">
        <v>16.2</v>
      </c>
      <c r="S194">
        <v>17398.05</v>
      </c>
      <c r="T194" t="str">
        <v>PE</v>
      </c>
    </row>
    <row r="195" spans="1:20">
      <c r="A195">
        <v>16300</v>
      </c>
      <c r="B195" s="1">
        <v>45029</v>
      </c>
      <c r="C195" t="str">
        <v>NIFTY</v>
      </c>
      <c r="D195" t="str">
        <v>OPTIDXNIFTY13-04-2023PE16300.00</v>
      </c>
      <c r="E195">
        <v>2692</v>
      </c>
      <c r="F195">
        <v>717</v>
      </c>
      <c r="G195">
        <v>36.3037974683544</v>
      </c>
      <c r="H195">
        <v>7585</v>
      </c>
      <c r="I195">
        <v>19.6</v>
      </c>
      <c r="J195">
        <v>3.4</v>
      </c>
      <c r="K195">
        <v>-3.95</v>
      </c>
      <c r="L195">
        <v>-53.7414965986395</v>
      </c>
      <c r="M195">
        <v>45100</v>
      </c>
      <c r="N195">
        <v>17850</v>
      </c>
      <c r="O195">
        <v>50</v>
      </c>
      <c r="P195">
        <v>3.4</v>
      </c>
      <c r="Q195">
        <v>250</v>
      </c>
      <c r="R195">
        <v>3.5</v>
      </c>
      <c r="S195">
        <v>17398.05</v>
      </c>
      <c r="T195" t="str">
        <v>PE</v>
      </c>
    </row>
    <row r="196" spans="1:20">
      <c r="A196">
        <v>16300</v>
      </c>
      <c r="B196" s="1">
        <v>45050</v>
      </c>
      <c r="C196" t="str">
        <v>NIFTY</v>
      </c>
      <c r="D196" t="str">
        <v>OPTIDXNIFTY04-05-2023PE16300.00</v>
      </c>
      <c r="E196">
        <v>40</v>
      </c>
      <c r="F196">
        <v>22</v>
      </c>
      <c r="G196">
        <v>122.222222222222</v>
      </c>
      <c r="H196">
        <v>29</v>
      </c>
      <c r="I196">
        <v>0</v>
      </c>
      <c r="J196">
        <v>28</v>
      </c>
      <c r="K196">
        <v>-6</v>
      </c>
      <c r="L196">
        <v>-17.6470588235294</v>
      </c>
      <c r="M196">
        <v>6600</v>
      </c>
      <c r="N196">
        <v>350</v>
      </c>
      <c r="O196">
        <v>50</v>
      </c>
      <c r="P196">
        <v>15.55</v>
      </c>
      <c r="Q196">
        <v>350</v>
      </c>
      <c r="R196">
        <v>28</v>
      </c>
      <c r="S196">
        <v>17398.05</v>
      </c>
      <c r="T196" t="str">
        <v>PE</v>
      </c>
    </row>
    <row r="197" spans="1:20">
      <c r="A197">
        <v>16350</v>
      </c>
      <c r="B197" s="1">
        <v>45043</v>
      </c>
      <c r="C197" t="str">
        <v>NIFTY</v>
      </c>
      <c r="D197" t="str">
        <v>OPTIDXNIFTY27-04-2023PE16350.00</v>
      </c>
      <c r="E197">
        <v>1259</v>
      </c>
      <c r="F197">
        <v>87</v>
      </c>
      <c r="G197">
        <v>7.42320819112628</v>
      </c>
      <c r="H197">
        <v>2147</v>
      </c>
      <c r="I197">
        <v>16.89</v>
      </c>
      <c r="J197">
        <v>17.35</v>
      </c>
      <c r="K197">
        <v>-10.15</v>
      </c>
      <c r="L197">
        <v>-36.9090909090909</v>
      </c>
      <c r="M197">
        <v>29350</v>
      </c>
      <c r="N197">
        <v>5350</v>
      </c>
      <c r="O197">
        <v>50</v>
      </c>
      <c r="P197">
        <v>16.3</v>
      </c>
      <c r="Q197">
        <v>50</v>
      </c>
      <c r="R197">
        <v>24.65</v>
      </c>
      <c r="S197">
        <v>17398.05</v>
      </c>
      <c r="T197" t="str">
        <v>PE</v>
      </c>
    </row>
    <row r="198" spans="1:20">
      <c r="A198">
        <v>16350</v>
      </c>
      <c r="B198" s="1">
        <v>45071</v>
      </c>
      <c r="C198" t="str">
        <v>NIFTY</v>
      </c>
      <c r="D198" t="str">
        <v>OPTIDXNIFTY25-05-2023PE16350.00</v>
      </c>
      <c r="E198">
        <v>104</v>
      </c>
      <c r="F198">
        <v>21</v>
      </c>
      <c r="G198">
        <v>25.3012048192771</v>
      </c>
      <c r="H198">
        <v>52</v>
      </c>
      <c r="I198">
        <v>16.09</v>
      </c>
      <c r="J198">
        <v>50.45</v>
      </c>
      <c r="K198">
        <v>-12</v>
      </c>
      <c r="L198">
        <v>-19.2153722978383</v>
      </c>
      <c r="M198">
        <v>3350</v>
      </c>
      <c r="N198">
        <v>1850</v>
      </c>
      <c r="O198">
        <v>50</v>
      </c>
      <c r="P198">
        <v>36.55</v>
      </c>
      <c r="Q198">
        <v>50</v>
      </c>
      <c r="R198">
        <v>56</v>
      </c>
      <c r="S198">
        <v>17398.05</v>
      </c>
      <c r="T198" t="str">
        <v>PE</v>
      </c>
    </row>
    <row r="199" spans="1:20">
      <c r="A199">
        <v>16350</v>
      </c>
      <c r="B199" s="1">
        <v>45106</v>
      </c>
      <c r="C199" t="str">
        <v>NIFTY</v>
      </c>
      <c r="D199" t="str">
        <v>OPTIDXNIFTY29-06-2023PE16350.00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2250</v>
      </c>
      <c r="N199">
        <v>0</v>
      </c>
      <c r="O199">
        <v>750</v>
      </c>
      <c r="P199">
        <v>72.55</v>
      </c>
      <c r="Q199">
        <v>0</v>
      </c>
      <c r="R199">
        <v>0</v>
      </c>
      <c r="S199">
        <v>17398.05</v>
      </c>
      <c r="T199" t="str">
        <v>PE</v>
      </c>
    </row>
    <row r="200" spans="1:20">
      <c r="A200">
        <v>16350</v>
      </c>
      <c r="B200" s="1">
        <v>45036</v>
      </c>
      <c r="C200" t="str">
        <v>NIFTY</v>
      </c>
      <c r="D200" t="str">
        <v>OPTIDXNIFTY20-04-2023PE16350.00</v>
      </c>
      <c r="E200">
        <v>38</v>
      </c>
      <c r="F200">
        <v>31</v>
      </c>
      <c r="G200">
        <v>442.857142857143</v>
      </c>
      <c r="H200">
        <v>112</v>
      </c>
      <c r="I200">
        <v>0</v>
      </c>
      <c r="J200">
        <v>8.1</v>
      </c>
      <c r="K200">
        <v>-51.3</v>
      </c>
      <c r="L200">
        <v>-86.3636363636364</v>
      </c>
      <c r="M200">
        <v>13350</v>
      </c>
      <c r="N200">
        <v>5150</v>
      </c>
      <c r="O200">
        <v>300</v>
      </c>
      <c r="P200">
        <v>7.6</v>
      </c>
      <c r="Q200">
        <v>50</v>
      </c>
      <c r="R200">
        <v>8</v>
      </c>
      <c r="S200">
        <v>17398.05</v>
      </c>
      <c r="T200" t="str">
        <v>PE</v>
      </c>
    </row>
    <row r="201" spans="1:20">
      <c r="A201">
        <v>16350</v>
      </c>
      <c r="B201" s="1">
        <v>45050</v>
      </c>
      <c r="C201" t="str">
        <v>NIFTY</v>
      </c>
      <c r="D201" t="str">
        <v>OPTIDXNIFTY04-05-2023PE16350.00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1750</v>
      </c>
      <c r="N201">
        <v>750</v>
      </c>
      <c r="O201">
        <v>50</v>
      </c>
      <c r="P201">
        <v>14.1</v>
      </c>
      <c r="Q201">
        <v>50</v>
      </c>
      <c r="R201">
        <v>64.7</v>
      </c>
      <c r="S201">
        <v>17398.05</v>
      </c>
      <c r="T201" t="str">
        <v>PE</v>
      </c>
    </row>
    <row r="202" spans="1:20">
      <c r="A202">
        <v>16350</v>
      </c>
      <c r="B202" s="1">
        <v>45022</v>
      </c>
      <c r="C202" t="str">
        <v>NIFTY</v>
      </c>
      <c r="D202" t="str">
        <v>OPTIDXNIFTY06-04-2023PE16350.00</v>
      </c>
      <c r="E202">
        <v>6411</v>
      </c>
      <c r="F202">
        <v>-518</v>
      </c>
      <c r="G202">
        <v>-7.47582623755232</v>
      </c>
      <c r="H202">
        <v>46100</v>
      </c>
      <c r="I202">
        <v>28.67</v>
      </c>
      <c r="J202">
        <v>1.1</v>
      </c>
      <c r="K202">
        <v>-2</v>
      </c>
      <c r="L202">
        <v>-64.5161290322581</v>
      </c>
      <c r="M202">
        <v>260650</v>
      </c>
      <c r="N202">
        <v>62650</v>
      </c>
      <c r="O202">
        <v>2450</v>
      </c>
      <c r="P202">
        <v>1.1</v>
      </c>
      <c r="Q202">
        <v>1800</v>
      </c>
      <c r="R202">
        <v>1.95</v>
      </c>
      <c r="S202">
        <v>17398.05</v>
      </c>
      <c r="T202" t="str">
        <v>PE</v>
      </c>
    </row>
    <row r="203" spans="1:20">
      <c r="A203">
        <v>16350</v>
      </c>
      <c r="B203" s="1">
        <v>45029</v>
      </c>
      <c r="C203" t="str">
        <v>NIFTY</v>
      </c>
      <c r="D203" t="str">
        <v>OPTIDXNIFTY13-04-2023PE16350.00</v>
      </c>
      <c r="E203">
        <v>383</v>
      </c>
      <c r="F203">
        <v>108</v>
      </c>
      <c r="G203">
        <v>39.2727272727273</v>
      </c>
      <c r="H203">
        <v>1485</v>
      </c>
      <c r="I203">
        <v>18.68</v>
      </c>
      <c r="J203">
        <v>3.4</v>
      </c>
      <c r="K203">
        <v>-4.6</v>
      </c>
      <c r="L203">
        <v>-57.5</v>
      </c>
      <c r="M203">
        <v>41750</v>
      </c>
      <c r="N203">
        <v>11850</v>
      </c>
      <c r="O203">
        <v>600</v>
      </c>
      <c r="P203">
        <v>3.25</v>
      </c>
      <c r="Q203">
        <v>500</v>
      </c>
      <c r="R203">
        <v>5.5</v>
      </c>
      <c r="S203">
        <v>17398.05</v>
      </c>
      <c r="T203" t="str">
        <v>PE</v>
      </c>
    </row>
    <row r="204" spans="1:20">
      <c r="A204">
        <v>16400</v>
      </c>
      <c r="B204" s="1">
        <v>45043</v>
      </c>
      <c r="C204" t="str">
        <v>NIFTY</v>
      </c>
      <c r="D204" t="str">
        <v>OPTIDXNIFTY27-04-2023PE16400.00</v>
      </c>
      <c r="E204">
        <v>13103</v>
      </c>
      <c r="F204">
        <v>-1081</v>
      </c>
      <c r="G204">
        <v>-7.62126339537507</v>
      </c>
      <c r="H204">
        <v>15893</v>
      </c>
      <c r="I204">
        <v>0</v>
      </c>
      <c r="J204">
        <v>19.1</v>
      </c>
      <c r="K204">
        <v>-10.35</v>
      </c>
      <c r="L204">
        <v>-35.1443123938879</v>
      </c>
      <c r="M204">
        <v>37850</v>
      </c>
      <c r="N204">
        <v>25600</v>
      </c>
      <c r="O204">
        <v>500</v>
      </c>
      <c r="P204">
        <v>18.8</v>
      </c>
      <c r="Q204">
        <v>500</v>
      </c>
      <c r="R204">
        <v>19.2</v>
      </c>
      <c r="S204">
        <v>17398.05</v>
      </c>
      <c r="T204" t="str">
        <v>PE</v>
      </c>
    </row>
    <row r="205" spans="1:20">
      <c r="A205">
        <v>16400</v>
      </c>
      <c r="B205" s="1">
        <v>45050</v>
      </c>
      <c r="C205" t="str">
        <v>NIFTY</v>
      </c>
      <c r="D205" t="str">
        <v>OPTIDXNIFTY04-05-2023PE16400.00</v>
      </c>
      <c r="E205">
        <v>11</v>
      </c>
      <c r="F205">
        <v>0</v>
      </c>
      <c r="G205">
        <v>0</v>
      </c>
      <c r="H205">
        <v>1</v>
      </c>
      <c r="I205">
        <v>19.85</v>
      </c>
      <c r="J205">
        <v>58</v>
      </c>
      <c r="K205">
        <v>-21.05</v>
      </c>
      <c r="L205">
        <v>-26.62871600253</v>
      </c>
      <c r="M205">
        <v>5000</v>
      </c>
      <c r="N205">
        <v>550</v>
      </c>
      <c r="O205">
        <v>50</v>
      </c>
      <c r="P205">
        <v>20.15</v>
      </c>
      <c r="Q205">
        <v>50</v>
      </c>
      <c r="R205">
        <v>54.4</v>
      </c>
      <c r="S205">
        <v>17398.05</v>
      </c>
      <c r="T205" t="str">
        <v>PE</v>
      </c>
    </row>
    <row r="206" spans="1:20">
      <c r="A206">
        <v>16400</v>
      </c>
      <c r="B206" s="1">
        <v>45071</v>
      </c>
      <c r="C206" t="str">
        <v>NIFTY</v>
      </c>
      <c r="D206" t="str">
        <v>OPTIDXNIFTY25-05-2023PE16400.00</v>
      </c>
      <c r="E206">
        <v>2849</v>
      </c>
      <c r="F206">
        <v>746</v>
      </c>
      <c r="G206">
        <v>35.47313361864</v>
      </c>
      <c r="H206">
        <v>2274</v>
      </c>
      <c r="I206">
        <v>15.97</v>
      </c>
      <c r="J206">
        <v>54.5</v>
      </c>
      <c r="K206">
        <v>-12.3</v>
      </c>
      <c r="L206">
        <v>-18.4131736526946</v>
      </c>
      <c r="M206">
        <v>6400</v>
      </c>
      <c r="N206">
        <v>1700</v>
      </c>
      <c r="O206">
        <v>50</v>
      </c>
      <c r="P206">
        <v>52.25</v>
      </c>
      <c r="Q206">
        <v>250</v>
      </c>
      <c r="R206">
        <v>56</v>
      </c>
      <c r="S206">
        <v>17398.05</v>
      </c>
      <c r="T206" t="str">
        <v>PE</v>
      </c>
    </row>
    <row r="207" spans="1:20">
      <c r="A207">
        <v>16400</v>
      </c>
      <c r="B207" s="1">
        <v>45022</v>
      </c>
      <c r="C207" t="str">
        <v>NIFTY</v>
      </c>
      <c r="D207" t="str">
        <v>OPTIDXNIFTY06-04-2023PE16400.00</v>
      </c>
      <c r="E207">
        <v>33003</v>
      </c>
      <c r="F207">
        <v>-10640</v>
      </c>
      <c r="G207">
        <v>-24.3796255986069</v>
      </c>
      <c r="H207">
        <v>209040</v>
      </c>
      <c r="I207">
        <v>0</v>
      </c>
      <c r="J207">
        <v>1.6</v>
      </c>
      <c r="K207">
        <v>-1.8</v>
      </c>
      <c r="L207">
        <v>-52.9411764705882</v>
      </c>
      <c r="M207">
        <v>284750</v>
      </c>
      <c r="N207">
        <v>73300</v>
      </c>
      <c r="O207">
        <v>200</v>
      </c>
      <c r="P207">
        <v>1.3</v>
      </c>
      <c r="Q207">
        <v>1400</v>
      </c>
      <c r="R207">
        <v>1.6</v>
      </c>
      <c r="S207">
        <v>17398.05</v>
      </c>
      <c r="T207" t="str">
        <v>PE</v>
      </c>
    </row>
    <row r="208" spans="1:20">
      <c r="A208">
        <v>16400</v>
      </c>
      <c r="B208" s="1">
        <v>45029</v>
      </c>
      <c r="C208" t="str">
        <v>NIFTY</v>
      </c>
      <c r="D208" t="str">
        <v>OPTIDXNIFTY13-04-2023PE16400.00</v>
      </c>
      <c r="E208">
        <v>4002</v>
      </c>
      <c r="F208">
        <v>1125</v>
      </c>
      <c r="G208">
        <v>39.1032325338895</v>
      </c>
      <c r="H208">
        <v>11342</v>
      </c>
      <c r="I208">
        <v>18.08</v>
      </c>
      <c r="J208">
        <v>3.4</v>
      </c>
      <c r="K208">
        <v>-5.3</v>
      </c>
      <c r="L208">
        <v>-60.9195402298851</v>
      </c>
      <c r="M208">
        <v>140300</v>
      </c>
      <c r="N208">
        <v>16850</v>
      </c>
      <c r="O208">
        <v>50</v>
      </c>
      <c r="P208">
        <v>3.15</v>
      </c>
      <c r="Q208">
        <v>250</v>
      </c>
      <c r="R208">
        <v>4.35</v>
      </c>
      <c r="S208">
        <v>17398.05</v>
      </c>
      <c r="T208" t="str">
        <v>PE</v>
      </c>
    </row>
    <row r="209" spans="1:20">
      <c r="A209">
        <v>16400</v>
      </c>
      <c r="B209" s="1">
        <v>45036</v>
      </c>
      <c r="C209" t="str">
        <v>NIFTY</v>
      </c>
      <c r="D209" t="str">
        <v>OPTIDXNIFTY20-04-2023PE16400.00</v>
      </c>
      <c r="E209">
        <v>420</v>
      </c>
      <c r="F209">
        <v>254</v>
      </c>
      <c r="G209">
        <v>153.012048192771</v>
      </c>
      <c r="H209">
        <v>1080</v>
      </c>
      <c r="I209">
        <v>16.5</v>
      </c>
      <c r="J209">
        <v>8.8</v>
      </c>
      <c r="K209">
        <v>-9.7</v>
      </c>
      <c r="L209">
        <v>-52.4324324324324</v>
      </c>
      <c r="M209">
        <v>18650</v>
      </c>
      <c r="N209">
        <v>5550</v>
      </c>
      <c r="O209">
        <v>650</v>
      </c>
      <c r="P209">
        <v>8.65</v>
      </c>
      <c r="Q209">
        <v>650</v>
      </c>
      <c r="R209">
        <v>9.15</v>
      </c>
      <c r="S209">
        <v>17398.05</v>
      </c>
      <c r="T209" t="str">
        <v>PE</v>
      </c>
    </row>
    <row r="210" spans="1:20">
      <c r="A210">
        <v>16400</v>
      </c>
      <c r="B210" s="1">
        <v>45106</v>
      </c>
      <c r="C210" t="str">
        <v>NIFTY</v>
      </c>
      <c r="D210" t="str">
        <v>OPTIDXNIFTY29-06-2023PE16400.00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2250</v>
      </c>
      <c r="N210">
        <v>0</v>
      </c>
      <c r="O210">
        <v>750</v>
      </c>
      <c r="P210">
        <v>82.55</v>
      </c>
      <c r="Q210">
        <v>0</v>
      </c>
      <c r="R210">
        <v>0</v>
      </c>
      <c r="S210">
        <v>17398.05</v>
      </c>
      <c r="T210" t="str">
        <v>PE</v>
      </c>
    </row>
    <row r="211" spans="1:20">
      <c r="A211">
        <v>16450</v>
      </c>
      <c r="B211" s="1">
        <v>45036</v>
      </c>
      <c r="C211" t="str">
        <v>NIFTY</v>
      </c>
      <c r="D211" t="str">
        <v>OPTIDXNIFTY20-04-2023PE16450.00</v>
      </c>
      <c r="E211">
        <v>147</v>
      </c>
      <c r="F211">
        <v>141</v>
      </c>
      <c r="G211">
        <v>2350</v>
      </c>
      <c r="H211">
        <v>216</v>
      </c>
      <c r="I211">
        <v>0</v>
      </c>
      <c r="J211">
        <v>9.45</v>
      </c>
      <c r="K211">
        <v>-69.25</v>
      </c>
      <c r="L211">
        <v>-87.992376111817</v>
      </c>
      <c r="M211">
        <v>12400</v>
      </c>
      <c r="N211">
        <v>4400</v>
      </c>
      <c r="O211">
        <v>550</v>
      </c>
      <c r="P211">
        <v>9.25</v>
      </c>
      <c r="Q211">
        <v>400</v>
      </c>
      <c r="R211">
        <v>12.5</v>
      </c>
      <c r="S211">
        <v>17398.05</v>
      </c>
      <c r="T211" t="str">
        <v>PE</v>
      </c>
    </row>
    <row r="212" spans="1:20">
      <c r="A212">
        <v>16450</v>
      </c>
      <c r="B212" s="1">
        <v>45043</v>
      </c>
      <c r="C212" t="str">
        <v>NIFTY</v>
      </c>
      <c r="D212" t="str">
        <v>OPTIDXNIFTY27-04-2023PE16450.00</v>
      </c>
      <c r="E212">
        <v>2354</v>
      </c>
      <c r="F212">
        <v>835</v>
      </c>
      <c r="G212">
        <v>54.9703752468729</v>
      </c>
      <c r="H212">
        <v>4102</v>
      </c>
      <c r="I212">
        <v>16.33</v>
      </c>
      <c r="J212">
        <v>20.85</v>
      </c>
      <c r="K212">
        <v>-11.55</v>
      </c>
      <c r="L212">
        <v>-35.6481481481481</v>
      </c>
      <c r="M212">
        <v>29150</v>
      </c>
      <c r="N212">
        <v>6650</v>
      </c>
      <c r="O212">
        <v>50</v>
      </c>
      <c r="P212">
        <v>20.05</v>
      </c>
      <c r="Q212">
        <v>50</v>
      </c>
      <c r="R212">
        <v>23.1</v>
      </c>
      <c r="S212">
        <v>17398.05</v>
      </c>
      <c r="T212" t="str">
        <v>PE</v>
      </c>
    </row>
    <row r="213" spans="1:20">
      <c r="A213">
        <v>16450</v>
      </c>
      <c r="B213" s="1">
        <v>45050</v>
      </c>
      <c r="C213" t="str">
        <v>NIFTY</v>
      </c>
      <c r="D213" t="str">
        <v>OPTIDXNIFTY04-05-2023PE16450.00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1600</v>
      </c>
      <c r="N213">
        <v>250</v>
      </c>
      <c r="O213">
        <v>50</v>
      </c>
      <c r="P213">
        <v>18.55</v>
      </c>
      <c r="Q213">
        <v>100</v>
      </c>
      <c r="R213">
        <v>74.65</v>
      </c>
      <c r="S213">
        <v>17398.05</v>
      </c>
      <c r="T213" t="str">
        <v>PE</v>
      </c>
    </row>
    <row r="214" spans="1:20">
      <c r="A214">
        <v>16450</v>
      </c>
      <c r="B214" s="1">
        <v>45071</v>
      </c>
      <c r="C214" t="str">
        <v>NIFTY</v>
      </c>
      <c r="D214" t="str">
        <v>OPTIDXNIFTY25-05-2023PE16450.00</v>
      </c>
      <c r="E214">
        <v>202</v>
      </c>
      <c r="F214">
        <v>35</v>
      </c>
      <c r="G214">
        <v>20.9580838323353</v>
      </c>
      <c r="H214">
        <v>104</v>
      </c>
      <c r="I214">
        <v>15.87</v>
      </c>
      <c r="J214">
        <v>59.3</v>
      </c>
      <c r="K214">
        <v>-12.9</v>
      </c>
      <c r="L214">
        <v>-17.8670360110803</v>
      </c>
      <c r="M214">
        <v>3350</v>
      </c>
      <c r="N214">
        <v>50</v>
      </c>
      <c r="O214">
        <v>50</v>
      </c>
      <c r="P214">
        <v>41.05</v>
      </c>
      <c r="Q214">
        <v>50</v>
      </c>
      <c r="R214">
        <v>59.25</v>
      </c>
      <c r="S214">
        <v>17398.05</v>
      </c>
      <c r="T214" t="str">
        <v>PE</v>
      </c>
    </row>
    <row r="215" spans="1:20">
      <c r="A215">
        <v>16450</v>
      </c>
      <c r="B215" s="1">
        <v>45106</v>
      </c>
      <c r="C215" t="str">
        <v>NIFTY</v>
      </c>
      <c r="D215" t="str">
        <v>OPTIDXNIFTY29-06-2023PE16450.00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2250</v>
      </c>
      <c r="N215">
        <v>0</v>
      </c>
      <c r="O215">
        <v>750</v>
      </c>
      <c r="P215">
        <v>81.55</v>
      </c>
      <c r="Q215">
        <v>0</v>
      </c>
      <c r="R215">
        <v>0</v>
      </c>
      <c r="S215">
        <v>17398.05</v>
      </c>
      <c r="T215" t="str">
        <v>PE</v>
      </c>
    </row>
    <row r="216" spans="1:20">
      <c r="A216">
        <v>16450</v>
      </c>
      <c r="B216" s="1">
        <v>45029</v>
      </c>
      <c r="C216" t="str">
        <v>NIFTY</v>
      </c>
      <c r="D216" t="str">
        <v>OPTIDXNIFTY13-04-2023PE16450.00</v>
      </c>
      <c r="E216">
        <v>861</v>
      </c>
      <c r="F216">
        <v>378</v>
      </c>
      <c r="G216">
        <v>78.2608695652174</v>
      </c>
      <c r="H216">
        <v>2873</v>
      </c>
      <c r="I216">
        <v>17.47</v>
      </c>
      <c r="J216">
        <v>3.7</v>
      </c>
      <c r="K216">
        <v>-6.1</v>
      </c>
      <c r="L216">
        <v>-62.2448979591837</v>
      </c>
      <c r="M216">
        <v>122450</v>
      </c>
      <c r="N216">
        <v>11750</v>
      </c>
      <c r="O216">
        <v>950</v>
      </c>
      <c r="P216">
        <v>3.7</v>
      </c>
      <c r="Q216">
        <v>50</v>
      </c>
      <c r="R216">
        <v>3.8</v>
      </c>
      <c r="S216">
        <v>17398.05</v>
      </c>
      <c r="T216" t="str">
        <v>PE</v>
      </c>
    </row>
    <row r="217" spans="1:20">
      <c r="A217">
        <v>16450</v>
      </c>
      <c r="B217" s="1">
        <v>45022</v>
      </c>
      <c r="C217" t="str">
        <v>NIFTY</v>
      </c>
      <c r="D217" t="str">
        <v>OPTIDXNIFTY06-04-2023PE16450.00</v>
      </c>
      <c r="E217">
        <v>13046</v>
      </c>
      <c r="F217">
        <v>-1241</v>
      </c>
      <c r="G217">
        <v>-8.68621824035837</v>
      </c>
      <c r="H217">
        <v>75402</v>
      </c>
      <c r="I217">
        <v>26.49</v>
      </c>
      <c r="J217">
        <v>1.05</v>
      </c>
      <c r="K217">
        <v>-2.65</v>
      </c>
      <c r="L217">
        <v>-71.6216216216216</v>
      </c>
      <c r="M217">
        <v>85200</v>
      </c>
      <c r="N217">
        <v>55900</v>
      </c>
      <c r="O217">
        <v>850</v>
      </c>
      <c r="P217">
        <v>1.15</v>
      </c>
      <c r="Q217">
        <v>100</v>
      </c>
      <c r="R217">
        <v>1.75</v>
      </c>
      <c r="S217">
        <v>17398.05</v>
      </c>
      <c r="T217" t="str">
        <v>PE</v>
      </c>
    </row>
    <row r="218" spans="1:20">
      <c r="A218">
        <v>16500</v>
      </c>
      <c r="B218" s="1">
        <v>45036</v>
      </c>
      <c r="C218" t="str">
        <v>NIFTY</v>
      </c>
      <c r="D218" t="str">
        <v>OPTIDXNIFTY20-04-2023PE16500.00</v>
      </c>
      <c r="E218">
        <v>4343</v>
      </c>
      <c r="F218">
        <v>3490</v>
      </c>
      <c r="G218">
        <v>409.144196951934</v>
      </c>
      <c r="H218">
        <v>7933</v>
      </c>
      <c r="I218">
        <v>15.76</v>
      </c>
      <c r="J218">
        <v>10.3</v>
      </c>
      <c r="K218">
        <v>-12</v>
      </c>
      <c r="L218">
        <v>-53.8116591928251</v>
      </c>
      <c r="M218">
        <v>25750</v>
      </c>
      <c r="N218">
        <v>6650</v>
      </c>
      <c r="O218">
        <v>950</v>
      </c>
      <c r="P218">
        <v>10.15</v>
      </c>
      <c r="Q218">
        <v>50</v>
      </c>
      <c r="R218">
        <v>10.3</v>
      </c>
      <c r="S218">
        <v>17398.05</v>
      </c>
      <c r="T218" t="str">
        <v>PE</v>
      </c>
    </row>
    <row r="219" spans="1:20">
      <c r="A219">
        <v>16500</v>
      </c>
      <c r="B219" s="1">
        <v>45043</v>
      </c>
      <c r="C219" t="str">
        <v>NIFTY</v>
      </c>
      <c r="D219" t="str">
        <v>OPTIDXNIFTY27-04-2023PE16500.00</v>
      </c>
      <c r="E219">
        <v>64078</v>
      </c>
      <c r="F219">
        <v>6343</v>
      </c>
      <c r="G219">
        <v>10.9864033948212</v>
      </c>
      <c r="H219">
        <v>59115</v>
      </c>
      <c r="I219">
        <v>0</v>
      </c>
      <c r="J219">
        <v>23.45</v>
      </c>
      <c r="K219">
        <v>-12.6</v>
      </c>
      <c r="L219">
        <v>-34.9514563106796</v>
      </c>
      <c r="M219">
        <v>125700</v>
      </c>
      <c r="N219">
        <v>59200</v>
      </c>
      <c r="O219">
        <v>500</v>
      </c>
      <c r="P219">
        <v>23.35</v>
      </c>
      <c r="Q219">
        <v>600</v>
      </c>
      <c r="R219">
        <v>23.45</v>
      </c>
      <c r="S219">
        <v>17398.05</v>
      </c>
      <c r="T219" t="str">
        <v>PE</v>
      </c>
    </row>
    <row r="220" spans="1:20">
      <c r="A220">
        <v>16500</v>
      </c>
      <c r="B220" s="1">
        <v>45050</v>
      </c>
      <c r="C220" t="str">
        <v>NIFTY</v>
      </c>
      <c r="D220" t="str">
        <v>OPTIDXNIFTY04-05-2023PE16500.00</v>
      </c>
      <c r="E220">
        <v>188</v>
      </c>
      <c r="F220">
        <v>127</v>
      </c>
      <c r="G220">
        <v>208.196721311475</v>
      </c>
      <c r="H220">
        <v>292</v>
      </c>
      <c r="I220">
        <v>15.83</v>
      </c>
      <c r="J220">
        <v>31.95</v>
      </c>
      <c r="K220">
        <v>-10.55</v>
      </c>
      <c r="L220">
        <v>-24.8235294117647</v>
      </c>
      <c r="M220">
        <v>12750</v>
      </c>
      <c r="N220">
        <v>4300</v>
      </c>
      <c r="O220">
        <v>750</v>
      </c>
      <c r="P220">
        <v>31.95</v>
      </c>
      <c r="Q220">
        <v>50</v>
      </c>
      <c r="R220">
        <v>33.15</v>
      </c>
      <c r="S220">
        <v>17398.05</v>
      </c>
      <c r="T220" t="str">
        <v>PE</v>
      </c>
    </row>
    <row r="221" spans="1:20">
      <c r="A221">
        <v>16500</v>
      </c>
      <c r="B221" s="1">
        <v>45071</v>
      </c>
      <c r="C221" t="str">
        <v>NIFTY</v>
      </c>
      <c r="D221" t="str">
        <v>OPTIDXNIFTY25-05-2023PE16500.00</v>
      </c>
      <c r="E221">
        <v>15331</v>
      </c>
      <c r="F221">
        <v>1319</v>
      </c>
      <c r="G221">
        <v>9.41335997716243</v>
      </c>
      <c r="H221">
        <v>8374</v>
      </c>
      <c r="I221">
        <v>0</v>
      </c>
      <c r="J221">
        <v>65</v>
      </c>
      <c r="K221">
        <v>-14.1</v>
      </c>
      <c r="L221">
        <v>-17.8255372945638</v>
      </c>
      <c r="M221">
        <v>17850</v>
      </c>
      <c r="N221">
        <v>6750</v>
      </c>
      <c r="O221">
        <v>50</v>
      </c>
      <c r="P221">
        <v>64.4</v>
      </c>
      <c r="Q221">
        <v>50</v>
      </c>
      <c r="R221">
        <v>65.95</v>
      </c>
      <c r="S221">
        <v>17398.05</v>
      </c>
      <c r="T221" t="str">
        <v>PE</v>
      </c>
    </row>
    <row r="222" spans="1:20">
      <c r="A222">
        <v>16500</v>
      </c>
      <c r="B222" s="1">
        <v>45022</v>
      </c>
      <c r="C222" t="str">
        <v>NIFTY</v>
      </c>
      <c r="D222" t="str">
        <v>OPTIDXNIFTY06-04-2023PE16500.00</v>
      </c>
      <c r="E222">
        <v>98000</v>
      </c>
      <c r="F222">
        <v>-12200</v>
      </c>
      <c r="G222">
        <v>-11.070780399274</v>
      </c>
      <c r="H222">
        <v>428445</v>
      </c>
      <c r="I222">
        <v>0</v>
      </c>
      <c r="J222">
        <v>1.6</v>
      </c>
      <c r="K222">
        <v>-2.65</v>
      </c>
      <c r="L222">
        <v>-62.3529411764706</v>
      </c>
      <c r="M222">
        <v>198300</v>
      </c>
      <c r="N222">
        <v>89500</v>
      </c>
      <c r="O222">
        <v>2100</v>
      </c>
      <c r="P222">
        <v>1.3</v>
      </c>
      <c r="Q222">
        <v>900</v>
      </c>
      <c r="R222">
        <v>1.6</v>
      </c>
      <c r="S222">
        <v>17398.05</v>
      </c>
      <c r="T222" t="str">
        <v>PE</v>
      </c>
    </row>
    <row r="223" spans="1:20">
      <c r="A223">
        <v>16500</v>
      </c>
      <c r="B223" s="1">
        <v>46015</v>
      </c>
      <c r="C223" t="str">
        <v>NIFTY</v>
      </c>
      <c r="D223" t="str">
        <v>OPTIDXNIFTY24-12-2025PE16500.00</v>
      </c>
      <c r="E223">
        <v>89</v>
      </c>
      <c r="F223">
        <v>3</v>
      </c>
      <c r="G223">
        <v>3.48837209302326</v>
      </c>
      <c r="H223">
        <v>10</v>
      </c>
      <c r="I223">
        <v>24.24</v>
      </c>
      <c r="J223">
        <v>686</v>
      </c>
      <c r="K223">
        <v>-64</v>
      </c>
      <c r="L223">
        <v>-8.53333333333333</v>
      </c>
      <c r="M223">
        <v>450</v>
      </c>
      <c r="N223">
        <v>400</v>
      </c>
      <c r="O223">
        <v>50</v>
      </c>
      <c r="P223">
        <v>686</v>
      </c>
      <c r="Q223">
        <v>50</v>
      </c>
      <c r="R223">
        <v>706.95</v>
      </c>
      <c r="S223">
        <v>17398.05</v>
      </c>
      <c r="T223" t="str">
        <v>PE</v>
      </c>
    </row>
    <row r="224" spans="1:20">
      <c r="A224">
        <v>16500</v>
      </c>
      <c r="B224" s="1">
        <v>45029</v>
      </c>
      <c r="C224" t="str">
        <v>NIFTY</v>
      </c>
      <c r="D224" t="str">
        <v>OPTIDXNIFTY13-04-2023PE16500.00</v>
      </c>
      <c r="E224">
        <v>5781</v>
      </c>
      <c r="F224">
        <v>580</v>
      </c>
      <c r="G224">
        <v>11.151701595847</v>
      </c>
      <c r="H224">
        <v>18013</v>
      </c>
      <c r="I224">
        <v>0</v>
      </c>
      <c r="J224">
        <v>4.2</v>
      </c>
      <c r="K224">
        <v>-6.85</v>
      </c>
      <c r="L224">
        <v>-61.9909502262443</v>
      </c>
      <c r="M224">
        <v>163800</v>
      </c>
      <c r="N224">
        <v>34050</v>
      </c>
      <c r="O224">
        <v>600</v>
      </c>
      <c r="P224">
        <v>4.15</v>
      </c>
      <c r="Q224">
        <v>50</v>
      </c>
      <c r="R224">
        <v>4.3</v>
      </c>
      <c r="S224">
        <v>17398.05</v>
      </c>
      <c r="T224" t="str">
        <v>PE</v>
      </c>
    </row>
    <row r="225" spans="1:20">
      <c r="A225">
        <v>16500</v>
      </c>
      <c r="B225" s="1">
        <v>45106</v>
      </c>
      <c r="C225" t="str">
        <v>NIFTY</v>
      </c>
      <c r="D225" t="str">
        <v>OPTIDXNIFTY29-06-2023PE16500.00</v>
      </c>
      <c r="E225">
        <v>3384</v>
      </c>
      <c r="F225">
        <v>1138</v>
      </c>
      <c r="G225">
        <v>50.6678539626002</v>
      </c>
      <c r="H225">
        <v>2424</v>
      </c>
      <c r="I225">
        <v>0</v>
      </c>
      <c r="J225">
        <v>123.8</v>
      </c>
      <c r="K225">
        <v>-16.1</v>
      </c>
      <c r="L225">
        <v>-11.5082201572552</v>
      </c>
      <c r="M225">
        <v>6450</v>
      </c>
      <c r="N225">
        <v>5700</v>
      </c>
      <c r="O225">
        <v>50</v>
      </c>
      <c r="P225">
        <v>119</v>
      </c>
      <c r="Q225">
        <v>100</v>
      </c>
      <c r="R225">
        <v>123.8</v>
      </c>
      <c r="S225">
        <v>17398.05</v>
      </c>
      <c r="T225" t="str">
        <v>PE</v>
      </c>
    </row>
    <row r="226" spans="1:20">
      <c r="A226">
        <v>16550</v>
      </c>
      <c r="B226" s="1">
        <v>45029</v>
      </c>
      <c r="C226" t="str">
        <v>NIFTY</v>
      </c>
      <c r="D226" t="str">
        <v>OPTIDXNIFTY13-04-2023PE16550.00</v>
      </c>
      <c r="E226">
        <v>815</v>
      </c>
      <c r="F226">
        <v>323</v>
      </c>
      <c r="G226">
        <v>65.650406504065</v>
      </c>
      <c r="H226">
        <v>4390</v>
      </c>
      <c r="I226">
        <v>16.46</v>
      </c>
      <c r="J226">
        <v>4.6</v>
      </c>
      <c r="K226">
        <v>-7.75</v>
      </c>
      <c r="L226">
        <v>-62.753036437247</v>
      </c>
      <c r="M226">
        <v>131150</v>
      </c>
      <c r="N226">
        <v>5500</v>
      </c>
      <c r="O226">
        <v>700</v>
      </c>
      <c r="P226">
        <v>4.6</v>
      </c>
      <c r="Q226">
        <v>50</v>
      </c>
      <c r="R226">
        <v>5.25</v>
      </c>
      <c r="S226">
        <v>17398.05</v>
      </c>
      <c r="T226" t="str">
        <v>PE</v>
      </c>
    </row>
    <row r="227" spans="1:20">
      <c r="A227">
        <v>16550</v>
      </c>
      <c r="B227" s="1">
        <v>45043</v>
      </c>
      <c r="C227" t="str">
        <v>NIFTY</v>
      </c>
      <c r="D227" t="str">
        <v>OPTIDXNIFTY27-04-2023PE16550.00</v>
      </c>
      <c r="E227">
        <v>1573</v>
      </c>
      <c r="F227">
        <v>175</v>
      </c>
      <c r="G227">
        <v>12.5178826895565</v>
      </c>
      <c r="H227">
        <v>2927</v>
      </c>
      <c r="I227">
        <v>0</v>
      </c>
      <c r="J227">
        <v>24.55</v>
      </c>
      <c r="K227">
        <v>-12.85</v>
      </c>
      <c r="L227">
        <v>-34.3582887700535</v>
      </c>
      <c r="M227">
        <v>27500</v>
      </c>
      <c r="N227">
        <v>2850</v>
      </c>
      <c r="O227">
        <v>50</v>
      </c>
      <c r="P227">
        <v>22.15</v>
      </c>
      <c r="Q227">
        <v>1000</v>
      </c>
      <c r="R227">
        <v>36.8</v>
      </c>
      <c r="S227">
        <v>17398.05</v>
      </c>
      <c r="T227" t="str">
        <v>PE</v>
      </c>
    </row>
    <row r="228" spans="1:20">
      <c r="A228">
        <v>16550</v>
      </c>
      <c r="B228" s="1">
        <v>45050</v>
      </c>
      <c r="C228" t="str">
        <v>NIFTY</v>
      </c>
      <c r="D228" t="str">
        <v>OPTIDXNIFTY04-05-2023PE16550.00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1550</v>
      </c>
      <c r="N228">
        <v>800</v>
      </c>
      <c r="O228">
        <v>50</v>
      </c>
      <c r="P228">
        <v>23.05</v>
      </c>
      <c r="Q228">
        <v>100</v>
      </c>
      <c r="R228">
        <v>148.85</v>
      </c>
      <c r="S228">
        <v>17398.05</v>
      </c>
      <c r="T228" t="str">
        <v>PE</v>
      </c>
    </row>
    <row r="229" spans="1:20">
      <c r="A229">
        <v>16550</v>
      </c>
      <c r="B229" s="1">
        <v>45071</v>
      </c>
      <c r="C229" t="str">
        <v>NIFTY</v>
      </c>
      <c r="D229" t="str">
        <v>OPTIDXNIFTY25-05-2023PE16550.00</v>
      </c>
      <c r="E229">
        <v>275</v>
      </c>
      <c r="F229">
        <v>172</v>
      </c>
      <c r="G229">
        <v>166.990291262136</v>
      </c>
      <c r="H229">
        <v>333</v>
      </c>
      <c r="I229">
        <v>15.48</v>
      </c>
      <c r="J229">
        <v>67.3</v>
      </c>
      <c r="K229">
        <v>-18.1</v>
      </c>
      <c r="L229">
        <v>-21.1943793911007</v>
      </c>
      <c r="M229">
        <v>3400</v>
      </c>
      <c r="N229">
        <v>0</v>
      </c>
      <c r="O229">
        <v>100</v>
      </c>
      <c r="P229">
        <v>67</v>
      </c>
      <c r="Q229">
        <v>0</v>
      </c>
      <c r="R229">
        <v>0</v>
      </c>
      <c r="S229">
        <v>17398.05</v>
      </c>
      <c r="T229" t="str">
        <v>PE</v>
      </c>
    </row>
    <row r="230" spans="1:20">
      <c r="A230">
        <v>16550</v>
      </c>
      <c r="B230" s="1">
        <v>45106</v>
      </c>
      <c r="C230" t="str">
        <v>NIFTY</v>
      </c>
      <c r="D230" t="str">
        <v>OPTIDXNIFTY29-06-2023PE16550.00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2250</v>
      </c>
      <c r="N230">
        <v>0</v>
      </c>
      <c r="O230">
        <v>750</v>
      </c>
      <c r="P230">
        <v>86.05</v>
      </c>
      <c r="Q230">
        <v>0</v>
      </c>
      <c r="R230">
        <v>0</v>
      </c>
      <c r="S230">
        <v>17398.05</v>
      </c>
      <c r="T230" t="str">
        <v>PE</v>
      </c>
    </row>
    <row r="231" spans="1:20">
      <c r="A231">
        <v>16550</v>
      </c>
      <c r="B231" s="1">
        <v>45022</v>
      </c>
      <c r="C231" t="str">
        <v>NIFTY</v>
      </c>
      <c r="D231" t="str">
        <v>OPTIDXNIFTY06-04-2023PE16550.00</v>
      </c>
      <c r="E231">
        <v>8053</v>
      </c>
      <c r="F231">
        <v>-5560</v>
      </c>
      <c r="G231">
        <v>-40.8433115404393</v>
      </c>
      <c r="H231">
        <v>97940</v>
      </c>
      <c r="I231">
        <v>0</v>
      </c>
      <c r="J231">
        <v>1.3</v>
      </c>
      <c r="K231">
        <v>-3.25</v>
      </c>
      <c r="L231">
        <v>-71.4285714285714</v>
      </c>
      <c r="M231">
        <v>287300</v>
      </c>
      <c r="N231">
        <v>13950</v>
      </c>
      <c r="O231">
        <v>800</v>
      </c>
      <c r="P231">
        <v>1.35</v>
      </c>
      <c r="Q231">
        <v>400</v>
      </c>
      <c r="R231">
        <v>2.5</v>
      </c>
      <c r="S231">
        <v>17398.05</v>
      </c>
      <c r="T231" t="str">
        <v>PE</v>
      </c>
    </row>
    <row r="232" spans="1:20">
      <c r="A232">
        <v>16550</v>
      </c>
      <c r="B232" s="1">
        <v>45036</v>
      </c>
      <c r="C232" t="str">
        <v>NIFTY</v>
      </c>
      <c r="D232" t="str">
        <v>OPTIDXNIFTY20-04-2023PE16550.00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7500</v>
      </c>
      <c r="N232">
        <v>2100</v>
      </c>
      <c r="O232">
        <v>50</v>
      </c>
      <c r="P232">
        <v>9.05</v>
      </c>
      <c r="Q232">
        <v>300</v>
      </c>
      <c r="R232">
        <v>29</v>
      </c>
      <c r="S232">
        <v>17398.05</v>
      </c>
      <c r="T232" t="str">
        <v>PE</v>
      </c>
    </row>
    <row r="233" spans="1:20">
      <c r="A233">
        <v>16600</v>
      </c>
      <c r="B233" s="1">
        <v>45036</v>
      </c>
      <c r="C233" t="str">
        <v>NIFTY</v>
      </c>
      <c r="D233" t="str">
        <v>OPTIDXNIFTY20-04-2023PE16600.00</v>
      </c>
      <c r="E233">
        <v>2484</v>
      </c>
      <c r="F233">
        <v>2297</v>
      </c>
      <c r="G233">
        <v>1228.3422459893</v>
      </c>
      <c r="H233">
        <v>4690</v>
      </c>
      <c r="I233">
        <v>0</v>
      </c>
      <c r="J233">
        <v>13.35</v>
      </c>
      <c r="K233">
        <v>-15.05</v>
      </c>
      <c r="L233">
        <v>-52.9929577464789</v>
      </c>
      <c r="M233">
        <v>27000</v>
      </c>
      <c r="N233">
        <v>7250</v>
      </c>
      <c r="O233">
        <v>50</v>
      </c>
      <c r="P233">
        <v>12.15</v>
      </c>
      <c r="Q233">
        <v>50</v>
      </c>
      <c r="R233">
        <v>13.75</v>
      </c>
      <c r="S233">
        <v>17398.05</v>
      </c>
      <c r="T233" t="str">
        <v>PE</v>
      </c>
    </row>
    <row r="234" spans="1:20">
      <c r="A234">
        <v>16600</v>
      </c>
      <c r="B234" s="1">
        <v>45050</v>
      </c>
      <c r="C234" t="str">
        <v>NIFTY</v>
      </c>
      <c r="D234" t="str">
        <v>OPTIDXNIFTY04-05-2023PE16600.00</v>
      </c>
      <c r="E234">
        <v>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1600</v>
      </c>
      <c r="N234">
        <v>0</v>
      </c>
      <c r="O234">
        <v>100</v>
      </c>
      <c r="P234">
        <v>28.55</v>
      </c>
      <c r="Q234">
        <v>0</v>
      </c>
      <c r="R234">
        <v>0</v>
      </c>
      <c r="S234">
        <v>17398.05</v>
      </c>
      <c r="T234" t="str">
        <v>PE</v>
      </c>
    </row>
    <row r="235" spans="1:20">
      <c r="A235">
        <v>16600</v>
      </c>
      <c r="B235" s="1">
        <v>45071</v>
      </c>
      <c r="C235" t="str">
        <v>NIFTY</v>
      </c>
      <c r="D235" t="str">
        <v>OPTIDXNIFTY25-05-2023PE16600.00</v>
      </c>
      <c r="E235">
        <v>1851</v>
      </c>
      <c r="F235">
        <v>468</v>
      </c>
      <c r="G235">
        <v>33.8394793926247</v>
      </c>
      <c r="H235">
        <v>1628</v>
      </c>
      <c r="I235">
        <v>0</v>
      </c>
      <c r="J235">
        <v>73.75</v>
      </c>
      <c r="K235">
        <v>-16.85</v>
      </c>
      <c r="L235">
        <v>-18.598233995585</v>
      </c>
      <c r="M235">
        <v>6600</v>
      </c>
      <c r="N235">
        <v>3850</v>
      </c>
      <c r="O235">
        <v>50</v>
      </c>
      <c r="P235">
        <v>73</v>
      </c>
      <c r="Q235">
        <v>1450</v>
      </c>
      <c r="R235">
        <v>73.9</v>
      </c>
      <c r="S235">
        <v>17398.05</v>
      </c>
      <c r="T235" t="str">
        <v>PE</v>
      </c>
    </row>
    <row r="236" spans="1:20">
      <c r="A236">
        <v>16600</v>
      </c>
      <c r="B236" s="1">
        <v>45106</v>
      </c>
      <c r="C236" t="str">
        <v>NIFTY</v>
      </c>
      <c r="D236" t="str">
        <v>OPTIDXNIFTY29-06-2023PE16600.00</v>
      </c>
      <c r="E236">
        <v>53</v>
      </c>
      <c r="F236">
        <v>53</v>
      </c>
      <c r="G236">
        <v>0</v>
      </c>
      <c r="H236">
        <v>112</v>
      </c>
      <c r="I236">
        <v>16.31</v>
      </c>
      <c r="J236">
        <v>136.65</v>
      </c>
      <c r="K236">
        <v>-166.6</v>
      </c>
      <c r="L236">
        <v>-54.9381698268755</v>
      </c>
      <c r="M236">
        <v>4400</v>
      </c>
      <c r="N236">
        <v>3800</v>
      </c>
      <c r="O236">
        <v>100</v>
      </c>
      <c r="P236">
        <v>117.7</v>
      </c>
      <c r="Q236">
        <v>100</v>
      </c>
      <c r="R236">
        <v>149.9</v>
      </c>
      <c r="S236">
        <v>17398.05</v>
      </c>
      <c r="T236" t="str">
        <v>PE</v>
      </c>
    </row>
    <row r="237" spans="1:20">
      <c r="A237">
        <v>16600</v>
      </c>
      <c r="B237" s="1">
        <v>45029</v>
      </c>
      <c r="C237" t="str">
        <v>NIFTY</v>
      </c>
      <c r="D237" t="str">
        <v>OPTIDXNIFTY13-04-2023PE16600.00</v>
      </c>
      <c r="E237">
        <v>3792</v>
      </c>
      <c r="F237">
        <v>192</v>
      </c>
      <c r="G237">
        <v>5.33333333333333</v>
      </c>
      <c r="H237">
        <v>13108</v>
      </c>
      <c r="I237">
        <v>0</v>
      </c>
      <c r="J237">
        <v>5.45</v>
      </c>
      <c r="K237">
        <v>-8.6</v>
      </c>
      <c r="L237">
        <v>-61.2099644128114</v>
      </c>
      <c r="M237">
        <v>124250</v>
      </c>
      <c r="N237">
        <v>16000</v>
      </c>
      <c r="O237">
        <v>900</v>
      </c>
      <c r="P237">
        <v>5.2</v>
      </c>
      <c r="Q237">
        <v>100</v>
      </c>
      <c r="R237">
        <v>5.65</v>
      </c>
      <c r="S237">
        <v>17398.05</v>
      </c>
      <c r="T237" t="str">
        <v>PE</v>
      </c>
    </row>
    <row r="238" spans="1:20">
      <c r="A238">
        <v>16600</v>
      </c>
      <c r="B238" s="1">
        <v>45043</v>
      </c>
      <c r="C238" t="str">
        <v>NIFTY</v>
      </c>
      <c r="D238" t="str">
        <v>OPTIDXNIFTY27-04-2023PE16600.00</v>
      </c>
      <c r="E238">
        <v>13575</v>
      </c>
      <c r="F238">
        <v>116</v>
      </c>
      <c r="G238">
        <v>0.861876811055799</v>
      </c>
      <c r="H238">
        <v>19821</v>
      </c>
      <c r="I238">
        <v>15.36</v>
      </c>
      <c r="J238">
        <v>26.1</v>
      </c>
      <c r="K238">
        <v>-14.7</v>
      </c>
      <c r="L238">
        <v>-36.0294117647059</v>
      </c>
      <c r="M238">
        <v>32950</v>
      </c>
      <c r="N238">
        <v>8550</v>
      </c>
      <c r="O238">
        <v>50</v>
      </c>
      <c r="P238">
        <v>25.05</v>
      </c>
      <c r="Q238">
        <v>500</v>
      </c>
      <c r="R238">
        <v>26.9</v>
      </c>
      <c r="S238">
        <v>17398.05</v>
      </c>
      <c r="T238" t="str">
        <v>PE</v>
      </c>
    </row>
    <row r="239" spans="1:20">
      <c r="A239">
        <v>16600</v>
      </c>
      <c r="B239" s="1">
        <v>45022</v>
      </c>
      <c r="C239" t="str">
        <v>NIFTY</v>
      </c>
      <c r="D239" t="str">
        <v>OPTIDXNIFTY06-04-2023PE16600.00</v>
      </c>
      <c r="E239">
        <v>45767</v>
      </c>
      <c r="F239">
        <v>-7305</v>
      </c>
      <c r="G239">
        <v>-13.7643201688273</v>
      </c>
      <c r="H239">
        <v>337137</v>
      </c>
      <c r="I239">
        <v>23.42</v>
      </c>
      <c r="J239">
        <v>1.75</v>
      </c>
      <c r="K239">
        <v>-3.3</v>
      </c>
      <c r="L239">
        <v>-65.3465346534654</v>
      </c>
      <c r="M239">
        <v>357300</v>
      </c>
      <c r="N239">
        <v>34450</v>
      </c>
      <c r="O239">
        <v>100</v>
      </c>
      <c r="P239">
        <v>1.5</v>
      </c>
      <c r="Q239">
        <v>1050</v>
      </c>
      <c r="R239">
        <v>1.75</v>
      </c>
      <c r="S239">
        <v>17398.05</v>
      </c>
      <c r="T239" t="str">
        <v>PE</v>
      </c>
    </row>
    <row r="240" spans="1:20">
      <c r="A240">
        <v>16650</v>
      </c>
      <c r="B240" s="1">
        <v>45036</v>
      </c>
      <c r="C240" t="str">
        <v>NIFTY</v>
      </c>
      <c r="D240" t="str">
        <v>OPTIDXNIFTY20-04-2023PE16650.00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6300</v>
      </c>
      <c r="N240">
        <v>1950</v>
      </c>
      <c r="O240">
        <v>50</v>
      </c>
      <c r="P240">
        <v>12.7</v>
      </c>
      <c r="Q240">
        <v>50</v>
      </c>
      <c r="R240">
        <v>38.8</v>
      </c>
      <c r="S240">
        <v>17398.05</v>
      </c>
      <c r="T240" t="str">
        <v>PE</v>
      </c>
    </row>
    <row r="241" spans="1:20">
      <c r="A241">
        <v>16650</v>
      </c>
      <c r="B241" s="1">
        <v>45043</v>
      </c>
      <c r="C241" t="str">
        <v>NIFTY</v>
      </c>
      <c r="D241" t="str">
        <v>OPTIDXNIFTY27-04-2023PE16650.00</v>
      </c>
      <c r="E241">
        <v>1487</v>
      </c>
      <c r="F241">
        <v>107</v>
      </c>
      <c r="G241">
        <v>7.7536231884058</v>
      </c>
      <c r="H241">
        <v>4499</v>
      </c>
      <c r="I241">
        <v>0</v>
      </c>
      <c r="J241">
        <v>29.5</v>
      </c>
      <c r="K241">
        <v>-14.95</v>
      </c>
      <c r="L241">
        <v>-33.6332958380203</v>
      </c>
      <c r="M241">
        <v>28250</v>
      </c>
      <c r="N241">
        <v>5500</v>
      </c>
      <c r="O241">
        <v>50</v>
      </c>
      <c r="P241">
        <v>25.3</v>
      </c>
      <c r="Q241">
        <v>650</v>
      </c>
      <c r="R241">
        <v>29.5</v>
      </c>
      <c r="S241">
        <v>17398.05</v>
      </c>
      <c r="T241" t="str">
        <v>PE</v>
      </c>
    </row>
    <row r="242" spans="1:20">
      <c r="A242">
        <v>16650</v>
      </c>
      <c r="B242" s="1">
        <v>45050</v>
      </c>
      <c r="C242" t="str">
        <v>NIFTY</v>
      </c>
      <c r="D242" t="str">
        <v>OPTIDXNIFTY04-05-2023PE16650.00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1550</v>
      </c>
      <c r="N242">
        <v>500</v>
      </c>
      <c r="O242">
        <v>50</v>
      </c>
      <c r="P242">
        <v>32.05</v>
      </c>
      <c r="Q242">
        <v>100</v>
      </c>
      <c r="R242">
        <v>148.75</v>
      </c>
      <c r="S242">
        <v>17398.05</v>
      </c>
      <c r="T242" t="str">
        <v>PE</v>
      </c>
    </row>
    <row r="243" spans="1:20">
      <c r="A243">
        <v>16650</v>
      </c>
      <c r="B243" s="1">
        <v>45022</v>
      </c>
      <c r="C243" t="str">
        <v>NIFTY</v>
      </c>
      <c r="D243" t="str">
        <v>OPTIDXNIFTY06-04-2023PE16650.00</v>
      </c>
      <c r="E243">
        <v>12894</v>
      </c>
      <c r="F243">
        <v>-12878</v>
      </c>
      <c r="G243">
        <v>-49.9689585596772</v>
      </c>
      <c r="H243">
        <v>163295</v>
      </c>
      <c r="I243">
        <v>0</v>
      </c>
      <c r="J243">
        <v>1.6</v>
      </c>
      <c r="K243">
        <v>-4.15</v>
      </c>
      <c r="L243">
        <v>-72.1739130434783</v>
      </c>
      <c r="M243">
        <v>320350</v>
      </c>
      <c r="N243">
        <v>12750</v>
      </c>
      <c r="O243">
        <v>350</v>
      </c>
      <c r="P243">
        <v>1.6</v>
      </c>
      <c r="Q243">
        <v>50</v>
      </c>
      <c r="R243">
        <v>2</v>
      </c>
      <c r="S243">
        <v>17398.05</v>
      </c>
      <c r="T243" t="str">
        <v>PE</v>
      </c>
    </row>
    <row r="244" spans="1:20">
      <c r="A244">
        <v>16650</v>
      </c>
      <c r="B244" s="1">
        <v>45106</v>
      </c>
      <c r="C244" t="str">
        <v>NIFTY</v>
      </c>
      <c r="D244" t="str">
        <v>OPTIDXNIFTY29-06-2023PE16650.00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2250</v>
      </c>
      <c r="N244">
        <v>0</v>
      </c>
      <c r="O244">
        <v>750</v>
      </c>
      <c r="P244">
        <v>104.05</v>
      </c>
      <c r="Q244">
        <v>0</v>
      </c>
      <c r="R244">
        <v>0</v>
      </c>
      <c r="S244">
        <v>17398.05</v>
      </c>
      <c r="T244" t="str">
        <v>PE</v>
      </c>
    </row>
    <row r="245" spans="1:20">
      <c r="A245">
        <v>16650</v>
      </c>
      <c r="B245" s="1">
        <v>45029</v>
      </c>
      <c r="C245" t="str">
        <v>NIFTY</v>
      </c>
      <c r="D245" t="str">
        <v>OPTIDXNIFTY13-04-2023PE16650.00</v>
      </c>
      <c r="E245">
        <v>3558</v>
      </c>
      <c r="F245">
        <v>-395</v>
      </c>
      <c r="G245">
        <v>-9.99241082721983</v>
      </c>
      <c r="H245">
        <v>7494</v>
      </c>
      <c r="I245">
        <v>0</v>
      </c>
      <c r="J245">
        <v>6.05</v>
      </c>
      <c r="K245">
        <v>-9.45</v>
      </c>
      <c r="L245">
        <v>-60.9677419354839</v>
      </c>
      <c r="M245">
        <v>126650</v>
      </c>
      <c r="N245">
        <v>5700</v>
      </c>
      <c r="O245">
        <v>600</v>
      </c>
      <c r="P245">
        <v>5</v>
      </c>
      <c r="Q245">
        <v>500</v>
      </c>
      <c r="R245">
        <v>7.6</v>
      </c>
      <c r="S245">
        <v>17398.05</v>
      </c>
      <c r="T245" t="str">
        <v>PE</v>
      </c>
    </row>
    <row r="246" spans="1:20">
      <c r="A246">
        <v>16650</v>
      </c>
      <c r="B246" s="1">
        <v>45071</v>
      </c>
      <c r="C246" t="str">
        <v>NIFTY</v>
      </c>
      <c r="D246" t="str">
        <v>OPTIDXNIFTY25-05-2023PE16650.00</v>
      </c>
      <c r="E246">
        <v>107</v>
      </c>
      <c r="F246">
        <v>4</v>
      </c>
      <c r="G246">
        <v>3.88349514563107</v>
      </c>
      <c r="H246">
        <v>42</v>
      </c>
      <c r="I246">
        <v>0</v>
      </c>
      <c r="J246">
        <v>78.8</v>
      </c>
      <c r="K246">
        <v>-18.65</v>
      </c>
      <c r="L246">
        <v>-19.138019497178</v>
      </c>
      <c r="M246">
        <v>3350</v>
      </c>
      <c r="N246">
        <v>700</v>
      </c>
      <c r="O246">
        <v>50</v>
      </c>
      <c r="P246">
        <v>59.95</v>
      </c>
      <c r="Q246">
        <v>650</v>
      </c>
      <c r="R246">
        <v>88</v>
      </c>
      <c r="S246">
        <v>17398.05</v>
      </c>
      <c r="T246" t="str">
        <v>PE</v>
      </c>
    </row>
    <row r="247" spans="1:20">
      <c r="A247">
        <v>16700</v>
      </c>
      <c r="B247" s="1">
        <v>45029</v>
      </c>
      <c r="C247" t="str">
        <v>NIFTY</v>
      </c>
      <c r="D247" t="str">
        <v>OPTIDXNIFTY13-04-2023PE16700.00</v>
      </c>
      <c r="E247">
        <v>5214</v>
      </c>
      <c r="F247">
        <v>1735</v>
      </c>
      <c r="G247">
        <v>49.8706524863466</v>
      </c>
      <c r="H247">
        <v>21486</v>
      </c>
      <c r="I247">
        <v>15.29</v>
      </c>
      <c r="J247">
        <v>7.15</v>
      </c>
      <c r="K247">
        <v>-11.1</v>
      </c>
      <c r="L247">
        <v>-60.8219178082192</v>
      </c>
      <c r="M247">
        <v>131400</v>
      </c>
      <c r="N247">
        <v>13900</v>
      </c>
      <c r="O247">
        <v>600</v>
      </c>
      <c r="P247">
        <v>7.15</v>
      </c>
      <c r="Q247">
        <v>100</v>
      </c>
      <c r="R247">
        <v>7.45</v>
      </c>
      <c r="S247">
        <v>17398.05</v>
      </c>
      <c r="T247" t="str">
        <v>PE</v>
      </c>
    </row>
    <row r="248" spans="1:20">
      <c r="A248">
        <v>16700</v>
      </c>
      <c r="B248" s="1">
        <v>45036</v>
      </c>
      <c r="C248" t="str">
        <v>NIFTY</v>
      </c>
      <c r="D248" t="str">
        <v>OPTIDXNIFTY20-04-2023PE16700.00</v>
      </c>
      <c r="E248">
        <v>731</v>
      </c>
      <c r="F248">
        <v>551</v>
      </c>
      <c r="G248">
        <v>306.111111111111</v>
      </c>
      <c r="H248">
        <v>1654</v>
      </c>
      <c r="I248">
        <v>0</v>
      </c>
      <c r="J248">
        <v>17.7</v>
      </c>
      <c r="K248">
        <v>-16.2</v>
      </c>
      <c r="L248">
        <v>-47.787610619469</v>
      </c>
      <c r="M248">
        <v>32500</v>
      </c>
      <c r="N248">
        <v>7550</v>
      </c>
      <c r="O248">
        <v>50</v>
      </c>
      <c r="P248">
        <v>17.05</v>
      </c>
      <c r="Q248">
        <v>100</v>
      </c>
      <c r="R248">
        <v>18.35</v>
      </c>
      <c r="S248">
        <v>17398.05</v>
      </c>
      <c r="T248" t="str">
        <v>PE</v>
      </c>
    </row>
    <row r="249" spans="1:20">
      <c r="A249">
        <v>16700</v>
      </c>
      <c r="B249" s="1">
        <v>45043</v>
      </c>
      <c r="C249" t="str">
        <v>NIFTY</v>
      </c>
      <c r="D249" t="str">
        <v>OPTIDXNIFTY27-04-2023PE16700.00</v>
      </c>
      <c r="E249">
        <v>16743</v>
      </c>
      <c r="F249">
        <v>2331</v>
      </c>
      <c r="G249">
        <v>16.1740216486261</v>
      </c>
      <c r="H249">
        <v>21538</v>
      </c>
      <c r="I249">
        <v>14.83</v>
      </c>
      <c r="J249">
        <v>34</v>
      </c>
      <c r="K249">
        <v>-14.4</v>
      </c>
      <c r="L249">
        <v>-29.7520661157025</v>
      </c>
      <c r="M249">
        <v>22450</v>
      </c>
      <c r="N249">
        <v>5650</v>
      </c>
      <c r="O249">
        <v>50</v>
      </c>
      <c r="P249">
        <v>32.05</v>
      </c>
      <c r="Q249">
        <v>50</v>
      </c>
      <c r="R249">
        <v>33.95</v>
      </c>
      <c r="S249">
        <v>17398.05</v>
      </c>
      <c r="T249" t="str">
        <v>PE</v>
      </c>
    </row>
    <row r="250" spans="1:20">
      <c r="A250">
        <v>16700</v>
      </c>
      <c r="B250" s="1">
        <v>45050</v>
      </c>
      <c r="C250" t="str">
        <v>NIFTY</v>
      </c>
      <c r="D250" t="str">
        <v>OPTIDXNIFTY04-05-2023PE16700.00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</v>
      </c>
      <c r="N250">
        <v>0</v>
      </c>
      <c r="O250">
        <v>50</v>
      </c>
      <c r="P250">
        <v>43.7</v>
      </c>
      <c r="Q250">
        <v>0</v>
      </c>
      <c r="R250">
        <v>0</v>
      </c>
      <c r="S250">
        <v>17398.05</v>
      </c>
      <c r="T250" t="str">
        <v>PE</v>
      </c>
    </row>
    <row r="251" spans="1:20">
      <c r="A251">
        <v>16700</v>
      </c>
      <c r="B251" s="1">
        <v>45071</v>
      </c>
      <c r="C251" t="str">
        <v>NIFTY</v>
      </c>
      <c r="D251" t="str">
        <v>OPTIDXNIFTY25-05-2023PE16700.00</v>
      </c>
      <c r="E251">
        <v>2446</v>
      </c>
      <c r="F251">
        <v>527</v>
      </c>
      <c r="G251">
        <v>27.4622199062011</v>
      </c>
      <c r="H251">
        <v>2691</v>
      </c>
      <c r="I251">
        <v>15.1</v>
      </c>
      <c r="J251">
        <v>85</v>
      </c>
      <c r="K251">
        <v>-19.95</v>
      </c>
      <c r="L251">
        <v>-19.0090519294902</v>
      </c>
      <c r="M251">
        <v>4750</v>
      </c>
      <c r="N251">
        <v>4150</v>
      </c>
      <c r="O251">
        <v>50</v>
      </c>
      <c r="P251">
        <v>80.05</v>
      </c>
      <c r="Q251">
        <v>350</v>
      </c>
      <c r="R251">
        <v>85</v>
      </c>
      <c r="S251">
        <v>17398.05</v>
      </c>
      <c r="T251" t="str">
        <v>PE</v>
      </c>
    </row>
    <row r="252" spans="1:20">
      <c r="A252">
        <v>16700</v>
      </c>
      <c r="B252" s="1">
        <v>45106</v>
      </c>
      <c r="C252" t="str">
        <v>NIFTY</v>
      </c>
      <c r="D252" t="str">
        <v>OPTIDXNIFTY29-06-2023PE16700.00</v>
      </c>
      <c r="E252">
        <v>51</v>
      </c>
      <c r="F252">
        <v>51</v>
      </c>
      <c r="G252">
        <v>0</v>
      </c>
      <c r="H252">
        <v>151</v>
      </c>
      <c r="I252">
        <v>16.19</v>
      </c>
      <c r="J252">
        <v>154</v>
      </c>
      <c r="K252">
        <v>-182.1</v>
      </c>
      <c r="L252">
        <v>-54.1803034811068</v>
      </c>
      <c r="M252">
        <v>2550</v>
      </c>
      <c r="N252">
        <v>1750</v>
      </c>
      <c r="O252">
        <v>50</v>
      </c>
      <c r="P252">
        <v>132.2</v>
      </c>
      <c r="Q252">
        <v>50</v>
      </c>
      <c r="R252">
        <v>157</v>
      </c>
      <c r="S252">
        <v>17398.05</v>
      </c>
      <c r="T252" t="str">
        <v>PE</v>
      </c>
    </row>
    <row r="253" spans="1:20">
      <c r="A253">
        <v>16700</v>
      </c>
      <c r="B253" s="1">
        <v>45022</v>
      </c>
      <c r="C253" t="str">
        <v>NIFTY</v>
      </c>
      <c r="D253" t="str">
        <v>OPTIDXNIFTY06-04-2023PE16700.00</v>
      </c>
      <c r="E253">
        <v>61103</v>
      </c>
      <c r="F253">
        <v>18971</v>
      </c>
      <c r="G253">
        <v>45.0275325168518</v>
      </c>
      <c r="H253">
        <v>402816</v>
      </c>
      <c r="I253">
        <v>21.38</v>
      </c>
      <c r="J253">
        <v>1.85</v>
      </c>
      <c r="K253">
        <v>-4.6</v>
      </c>
      <c r="L253">
        <v>-71.3178294573643</v>
      </c>
      <c r="M253">
        <v>434700</v>
      </c>
      <c r="N253">
        <v>55400</v>
      </c>
      <c r="O253">
        <v>1850</v>
      </c>
      <c r="P253">
        <v>1.75</v>
      </c>
      <c r="Q253">
        <v>4250</v>
      </c>
      <c r="R253">
        <v>1.9</v>
      </c>
      <c r="S253">
        <v>17398.05</v>
      </c>
      <c r="T253" t="str">
        <v>PE</v>
      </c>
    </row>
    <row r="254" spans="1:20">
      <c r="A254">
        <v>16750</v>
      </c>
      <c r="B254" s="1">
        <v>45029</v>
      </c>
      <c r="C254" t="str">
        <v>NIFTY</v>
      </c>
      <c r="D254" t="str">
        <v>OPTIDXNIFTY13-04-2023PE16750.00</v>
      </c>
      <c r="E254">
        <v>1787</v>
      </c>
      <c r="F254">
        <v>631</v>
      </c>
      <c r="G254">
        <v>54.5847750865052</v>
      </c>
      <c r="H254">
        <v>12267</v>
      </c>
      <c r="I254">
        <v>0</v>
      </c>
      <c r="J254">
        <v>8.6</v>
      </c>
      <c r="K254">
        <v>-12.6</v>
      </c>
      <c r="L254">
        <v>-59.4339622641509</v>
      </c>
      <c r="M254">
        <v>126750</v>
      </c>
      <c r="N254">
        <v>8100</v>
      </c>
      <c r="O254">
        <v>100</v>
      </c>
      <c r="P254">
        <v>8.3</v>
      </c>
      <c r="Q254">
        <v>950</v>
      </c>
      <c r="R254">
        <v>8.6</v>
      </c>
      <c r="S254">
        <v>17398.05</v>
      </c>
      <c r="T254" t="str">
        <v>PE</v>
      </c>
    </row>
    <row r="255" spans="1:20">
      <c r="A255">
        <v>16750</v>
      </c>
      <c r="B255" s="1">
        <v>45036</v>
      </c>
      <c r="C255" t="str">
        <v>NIFTY</v>
      </c>
      <c r="D255" t="str">
        <v>OPTIDXNIFTY20-04-2023PE16750.00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6650</v>
      </c>
      <c r="N255">
        <v>1900</v>
      </c>
      <c r="O255">
        <v>50</v>
      </c>
      <c r="P255">
        <v>18.2</v>
      </c>
      <c r="Q255">
        <v>150</v>
      </c>
      <c r="R255">
        <v>77.1</v>
      </c>
      <c r="S255">
        <v>17398.05</v>
      </c>
      <c r="T255" t="str">
        <v>PE</v>
      </c>
    </row>
    <row r="256" spans="1:20">
      <c r="A256">
        <v>16750</v>
      </c>
      <c r="B256" s="1">
        <v>45043</v>
      </c>
      <c r="C256" t="str">
        <v>NIFTY</v>
      </c>
      <c r="D256" t="str">
        <v>OPTIDXNIFTY27-04-2023PE16750.00</v>
      </c>
      <c r="E256">
        <v>1404</v>
      </c>
      <c r="F256">
        <v>162</v>
      </c>
      <c r="G256">
        <v>13.0434782608696</v>
      </c>
      <c r="H256">
        <v>3894</v>
      </c>
      <c r="I256">
        <v>0</v>
      </c>
      <c r="J256">
        <v>35.3</v>
      </c>
      <c r="K256">
        <v>-17.8</v>
      </c>
      <c r="L256">
        <v>-33.5216572504708</v>
      </c>
      <c r="M256">
        <v>10550</v>
      </c>
      <c r="N256">
        <v>2500</v>
      </c>
      <c r="O256">
        <v>50</v>
      </c>
      <c r="P256">
        <v>35.35</v>
      </c>
      <c r="Q256">
        <v>50</v>
      </c>
      <c r="R256">
        <v>42</v>
      </c>
      <c r="S256">
        <v>17398.05</v>
      </c>
      <c r="T256" t="str">
        <v>PE</v>
      </c>
    </row>
    <row r="257" spans="1:20">
      <c r="A257">
        <v>16750</v>
      </c>
      <c r="B257" s="1">
        <v>45050</v>
      </c>
      <c r="C257" t="str">
        <v>NIFTY</v>
      </c>
      <c r="D257" t="str">
        <v>OPTIDXNIFTY04-05-2023PE16750.00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1550</v>
      </c>
      <c r="N257">
        <v>350</v>
      </c>
      <c r="O257">
        <v>50</v>
      </c>
      <c r="P257">
        <v>41.05</v>
      </c>
      <c r="Q257">
        <v>50</v>
      </c>
      <c r="R257">
        <v>148.7</v>
      </c>
      <c r="S257">
        <v>17398.05</v>
      </c>
      <c r="T257" t="str">
        <v>PE</v>
      </c>
    </row>
    <row r="258" spans="1:20">
      <c r="A258">
        <v>16750</v>
      </c>
      <c r="B258" s="1">
        <v>45022</v>
      </c>
      <c r="C258" t="str">
        <v>NIFTY</v>
      </c>
      <c r="D258" t="str">
        <v>OPTIDXNIFTY06-04-2023PE16750.00</v>
      </c>
      <c r="E258">
        <v>24309</v>
      </c>
      <c r="F258">
        <v>-2753</v>
      </c>
      <c r="G258">
        <v>-10.1729362205306</v>
      </c>
      <c r="H258">
        <v>306475</v>
      </c>
      <c r="I258">
        <v>0</v>
      </c>
      <c r="J258">
        <v>2.15</v>
      </c>
      <c r="K258">
        <v>-5.35</v>
      </c>
      <c r="L258">
        <v>-71.3333333333333</v>
      </c>
      <c r="M258">
        <v>191850</v>
      </c>
      <c r="N258">
        <v>29200</v>
      </c>
      <c r="O258">
        <v>650</v>
      </c>
      <c r="P258">
        <v>1.9</v>
      </c>
      <c r="Q258">
        <v>650</v>
      </c>
      <c r="R258">
        <v>2.15</v>
      </c>
      <c r="S258">
        <v>17398.05</v>
      </c>
      <c r="T258" t="str">
        <v>PE</v>
      </c>
    </row>
    <row r="259" spans="1:20">
      <c r="A259">
        <v>16750</v>
      </c>
      <c r="B259" s="1">
        <v>45106</v>
      </c>
      <c r="C259" t="str">
        <v>NIFTY</v>
      </c>
      <c r="D259" t="str">
        <v>OPTIDXNIFTY29-06-2023PE16750.00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1500</v>
      </c>
      <c r="N259">
        <v>0</v>
      </c>
      <c r="O259">
        <v>750</v>
      </c>
      <c r="P259">
        <v>122.05</v>
      </c>
      <c r="Q259">
        <v>0</v>
      </c>
      <c r="R259">
        <v>0</v>
      </c>
      <c r="S259">
        <v>17398.05</v>
      </c>
      <c r="T259" t="str">
        <v>PE</v>
      </c>
    </row>
    <row r="260" spans="1:20">
      <c r="A260">
        <v>16750</v>
      </c>
      <c r="B260" s="1">
        <v>45071</v>
      </c>
      <c r="C260" t="str">
        <v>NIFTY</v>
      </c>
      <c r="D260" t="str">
        <v>OPTIDXNIFTY25-05-2023PE16750.00</v>
      </c>
      <c r="E260">
        <v>146</v>
      </c>
      <c r="F260">
        <v>-11</v>
      </c>
      <c r="G260">
        <v>-7.00636942675159</v>
      </c>
      <c r="H260">
        <v>185</v>
      </c>
      <c r="I260">
        <v>0</v>
      </c>
      <c r="J260">
        <v>92.4</v>
      </c>
      <c r="K260">
        <v>-20.5</v>
      </c>
      <c r="L260">
        <v>-18.1576616474756</v>
      </c>
      <c r="M260">
        <v>6900</v>
      </c>
      <c r="N260">
        <v>1000</v>
      </c>
      <c r="O260">
        <v>50</v>
      </c>
      <c r="P260">
        <v>77.9</v>
      </c>
      <c r="Q260">
        <v>50</v>
      </c>
      <c r="R260">
        <v>106.1</v>
      </c>
      <c r="S260">
        <v>17398.05</v>
      </c>
      <c r="T260" t="str">
        <v>PE</v>
      </c>
    </row>
    <row r="261" spans="1:20">
      <c r="A261">
        <v>16800</v>
      </c>
      <c r="B261" s="1">
        <v>45022</v>
      </c>
      <c r="C261" t="str">
        <v>NIFTY</v>
      </c>
      <c r="D261" t="str">
        <v>OPTIDXNIFTY06-04-2023PE16800.00</v>
      </c>
      <c r="E261">
        <v>91448</v>
      </c>
      <c r="F261">
        <v>17069</v>
      </c>
      <c r="G261">
        <v>22.9486817515697</v>
      </c>
      <c r="H261">
        <v>689404</v>
      </c>
      <c r="I261">
        <v>19.3</v>
      </c>
      <c r="J261">
        <v>2.3</v>
      </c>
      <c r="K261">
        <v>-6.25</v>
      </c>
      <c r="L261">
        <v>-73.0994152046784</v>
      </c>
      <c r="M261">
        <v>213450</v>
      </c>
      <c r="N261">
        <v>97700</v>
      </c>
      <c r="O261">
        <v>50</v>
      </c>
      <c r="P261">
        <v>2.1</v>
      </c>
      <c r="Q261">
        <v>950</v>
      </c>
      <c r="R261">
        <v>2.35</v>
      </c>
      <c r="S261">
        <v>17398.05</v>
      </c>
      <c r="T261" t="str">
        <v>PE</v>
      </c>
    </row>
    <row r="262" spans="1:20">
      <c r="A262">
        <v>16800</v>
      </c>
      <c r="B262" s="1">
        <v>45036</v>
      </c>
      <c r="C262" t="str">
        <v>NIFTY</v>
      </c>
      <c r="D262" t="str">
        <v>OPTIDXNIFTY20-04-2023PE16800.00</v>
      </c>
      <c r="E262">
        <v>1223</v>
      </c>
      <c r="F262">
        <v>584</v>
      </c>
      <c r="G262">
        <v>91.3928012519562</v>
      </c>
      <c r="H262">
        <v>2384</v>
      </c>
      <c r="I262">
        <v>14.21</v>
      </c>
      <c r="J262">
        <v>24.05</v>
      </c>
      <c r="K262">
        <v>-19.4</v>
      </c>
      <c r="L262">
        <v>-44.6490218642117</v>
      </c>
      <c r="M262">
        <v>32800</v>
      </c>
      <c r="N262">
        <v>15700</v>
      </c>
      <c r="O262">
        <v>200</v>
      </c>
      <c r="P262">
        <v>24</v>
      </c>
      <c r="Q262">
        <v>200</v>
      </c>
      <c r="R262">
        <v>24.1</v>
      </c>
      <c r="S262">
        <v>17398.05</v>
      </c>
      <c r="T262" t="str">
        <v>PE</v>
      </c>
    </row>
    <row r="263" spans="1:20">
      <c r="A263">
        <v>16800</v>
      </c>
      <c r="B263" s="1">
        <v>45043</v>
      </c>
      <c r="C263" t="str">
        <v>NIFTY</v>
      </c>
      <c r="D263" t="str">
        <v>OPTIDXNIFTY27-04-2023PE16800.00</v>
      </c>
      <c r="E263">
        <v>31089</v>
      </c>
      <c r="F263">
        <v>3601</v>
      </c>
      <c r="G263">
        <v>13.1002619324796</v>
      </c>
      <c r="H263">
        <v>29967</v>
      </c>
      <c r="I263">
        <v>14.37</v>
      </c>
      <c r="J263">
        <v>40.1</v>
      </c>
      <c r="K263">
        <v>-18.75</v>
      </c>
      <c r="L263">
        <v>-31.8606627017842</v>
      </c>
      <c r="M263">
        <v>13250</v>
      </c>
      <c r="N263">
        <v>17550</v>
      </c>
      <c r="O263">
        <v>650</v>
      </c>
      <c r="P263">
        <v>40</v>
      </c>
      <c r="Q263">
        <v>400</v>
      </c>
      <c r="R263">
        <v>40.8</v>
      </c>
      <c r="S263">
        <v>17398.05</v>
      </c>
      <c r="T263" t="str">
        <v>PE</v>
      </c>
    </row>
    <row r="264" spans="1:20">
      <c r="A264">
        <v>16800</v>
      </c>
      <c r="B264" s="1">
        <v>45050</v>
      </c>
      <c r="C264" t="str">
        <v>NIFTY</v>
      </c>
      <c r="D264" t="str">
        <v>OPTIDXNIFTY04-05-2023PE16800.00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1500</v>
      </c>
      <c r="N264">
        <v>0</v>
      </c>
      <c r="O264">
        <v>1500</v>
      </c>
      <c r="P264">
        <v>45.5</v>
      </c>
      <c r="Q264">
        <v>0</v>
      </c>
      <c r="R264">
        <v>0</v>
      </c>
      <c r="S264">
        <v>17398.05</v>
      </c>
      <c r="T264" t="str">
        <v>PE</v>
      </c>
    </row>
    <row r="265" spans="1:20">
      <c r="A265">
        <v>16800</v>
      </c>
      <c r="B265" s="1">
        <v>45071</v>
      </c>
      <c r="C265" t="str">
        <v>NIFTY</v>
      </c>
      <c r="D265" t="str">
        <v>OPTIDXNIFTY25-05-2023PE16800.00</v>
      </c>
      <c r="E265">
        <v>4306</v>
      </c>
      <c r="F265">
        <v>1220</v>
      </c>
      <c r="G265">
        <v>39.5333765392093</v>
      </c>
      <c r="H265">
        <v>4020</v>
      </c>
      <c r="I265">
        <v>14.85</v>
      </c>
      <c r="J265">
        <v>100</v>
      </c>
      <c r="K265">
        <v>-21.7</v>
      </c>
      <c r="L265">
        <v>-17.8307313064914</v>
      </c>
      <c r="M265">
        <v>6450</v>
      </c>
      <c r="N265">
        <v>5600</v>
      </c>
      <c r="O265">
        <v>50</v>
      </c>
      <c r="P265">
        <v>97.1</v>
      </c>
      <c r="Q265">
        <v>200</v>
      </c>
      <c r="R265">
        <v>100.05</v>
      </c>
      <c r="S265">
        <v>17398.05</v>
      </c>
      <c r="T265" t="str">
        <v>PE</v>
      </c>
    </row>
    <row r="266" spans="1:20">
      <c r="A266">
        <v>16800</v>
      </c>
      <c r="B266" s="1">
        <v>45106</v>
      </c>
      <c r="C266" t="str">
        <v>NIFTY</v>
      </c>
      <c r="D266" t="str">
        <v>OPTIDXNIFTY29-06-2023PE16800.00</v>
      </c>
      <c r="E266">
        <v>109</v>
      </c>
      <c r="F266">
        <v>109</v>
      </c>
      <c r="G266">
        <v>0</v>
      </c>
      <c r="H266">
        <v>150</v>
      </c>
      <c r="I266">
        <v>0</v>
      </c>
      <c r="J266">
        <v>174</v>
      </c>
      <c r="K266">
        <v>-197.25</v>
      </c>
      <c r="L266">
        <v>-53.1313131313131</v>
      </c>
      <c r="M266">
        <v>4150</v>
      </c>
      <c r="N266">
        <v>2200</v>
      </c>
      <c r="O266">
        <v>600</v>
      </c>
      <c r="P266">
        <v>174</v>
      </c>
      <c r="Q266">
        <v>50</v>
      </c>
      <c r="R266">
        <v>175</v>
      </c>
      <c r="S266">
        <v>17398.05</v>
      </c>
      <c r="T266" t="str">
        <v>PE</v>
      </c>
    </row>
    <row r="267" spans="1:20">
      <c r="A267">
        <v>16800</v>
      </c>
      <c r="B267" s="1">
        <v>45029</v>
      </c>
      <c r="C267" t="str">
        <v>NIFTY</v>
      </c>
      <c r="D267" t="str">
        <v>OPTIDXNIFTY13-04-2023PE16800.00</v>
      </c>
      <c r="E267">
        <v>9474</v>
      </c>
      <c r="F267">
        <v>3292</v>
      </c>
      <c r="G267">
        <v>53.25137495956</v>
      </c>
      <c r="H267">
        <v>40112</v>
      </c>
      <c r="I267">
        <v>14.44</v>
      </c>
      <c r="J267">
        <v>9.8</v>
      </c>
      <c r="K267">
        <v>-14.6</v>
      </c>
      <c r="L267">
        <v>-59.8360655737705</v>
      </c>
      <c r="M267">
        <v>128050</v>
      </c>
      <c r="N267">
        <v>23450</v>
      </c>
      <c r="O267">
        <v>50</v>
      </c>
      <c r="P267">
        <v>9.65</v>
      </c>
      <c r="Q267">
        <v>50</v>
      </c>
      <c r="R267">
        <v>9.95</v>
      </c>
      <c r="S267">
        <v>17398.05</v>
      </c>
      <c r="T267" t="str">
        <v>PE</v>
      </c>
    </row>
    <row r="268" spans="1:20">
      <c r="A268">
        <v>16850</v>
      </c>
      <c r="B268" s="1">
        <v>45029</v>
      </c>
      <c r="C268" t="str">
        <v>NIFTY</v>
      </c>
      <c r="D268" t="str">
        <v>OPTIDXNIFTY13-04-2023PE16850.00</v>
      </c>
      <c r="E268">
        <v>2572</v>
      </c>
      <c r="F268">
        <v>1058</v>
      </c>
      <c r="G268">
        <v>69.8811096433289</v>
      </c>
      <c r="H268">
        <v>15875</v>
      </c>
      <c r="I268">
        <v>0</v>
      </c>
      <c r="J268">
        <v>11.65</v>
      </c>
      <c r="K268">
        <v>-16.8</v>
      </c>
      <c r="L268">
        <v>-59.0509666080844</v>
      </c>
      <c r="M268">
        <v>131650</v>
      </c>
      <c r="N268">
        <v>11400</v>
      </c>
      <c r="O268">
        <v>50</v>
      </c>
      <c r="P268">
        <v>11.55</v>
      </c>
      <c r="Q268">
        <v>4500</v>
      </c>
      <c r="R268">
        <v>11.75</v>
      </c>
      <c r="S268">
        <v>17398.05</v>
      </c>
      <c r="T268" t="str">
        <v>PE</v>
      </c>
    </row>
    <row r="269" spans="1:20">
      <c r="A269">
        <v>16850</v>
      </c>
      <c r="B269" s="1">
        <v>45036</v>
      </c>
      <c r="C269" t="str">
        <v>NIFTY</v>
      </c>
      <c r="D269" t="str">
        <v>OPTIDXNIFTY20-04-2023PE16850.00</v>
      </c>
      <c r="E269">
        <v>111</v>
      </c>
      <c r="F269">
        <v>87</v>
      </c>
      <c r="G269">
        <v>362.5</v>
      </c>
      <c r="H269">
        <v>362</v>
      </c>
      <c r="I269">
        <v>0</v>
      </c>
      <c r="J269">
        <v>27.55</v>
      </c>
      <c r="K269">
        <v>-22.45</v>
      </c>
      <c r="L269">
        <v>-44.9</v>
      </c>
      <c r="M269">
        <v>13250</v>
      </c>
      <c r="N269">
        <v>7800</v>
      </c>
      <c r="O269">
        <v>50</v>
      </c>
      <c r="P269">
        <v>27.4</v>
      </c>
      <c r="Q269">
        <v>250</v>
      </c>
      <c r="R269">
        <v>28</v>
      </c>
      <c r="S269">
        <v>17398.05</v>
      </c>
      <c r="T269" t="str">
        <v>PE</v>
      </c>
    </row>
    <row r="270" spans="1:20">
      <c r="A270">
        <v>16850</v>
      </c>
      <c r="B270" s="1">
        <v>45050</v>
      </c>
      <c r="C270" t="str">
        <v>NIFTY</v>
      </c>
      <c r="D270" t="str">
        <v>OPTIDXNIFTY04-05-2023PE16850.00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1500</v>
      </c>
      <c r="N270">
        <v>0</v>
      </c>
      <c r="O270">
        <v>1500</v>
      </c>
      <c r="P270">
        <v>50</v>
      </c>
      <c r="Q270">
        <v>0</v>
      </c>
      <c r="R270">
        <v>0</v>
      </c>
      <c r="S270">
        <v>17398.05</v>
      </c>
      <c r="T270" t="str">
        <v>PE</v>
      </c>
    </row>
    <row r="271" spans="1:20">
      <c r="A271">
        <v>16850</v>
      </c>
      <c r="B271" s="1">
        <v>45071</v>
      </c>
      <c r="C271" t="str">
        <v>NIFTY</v>
      </c>
      <c r="D271" t="str">
        <v>OPTIDXNIFTY25-05-2023PE16850.00</v>
      </c>
      <c r="E271">
        <v>140</v>
      </c>
      <c r="F271">
        <v>7</v>
      </c>
      <c r="G271">
        <v>5.26315789473684</v>
      </c>
      <c r="H271">
        <v>136</v>
      </c>
      <c r="I271">
        <v>0</v>
      </c>
      <c r="J271">
        <v>109</v>
      </c>
      <c r="K271">
        <v>-22.25</v>
      </c>
      <c r="L271">
        <v>-16.952380952381</v>
      </c>
      <c r="M271">
        <v>7000</v>
      </c>
      <c r="N271">
        <v>1050</v>
      </c>
      <c r="O271">
        <v>100</v>
      </c>
      <c r="P271">
        <v>108</v>
      </c>
      <c r="Q271">
        <v>100</v>
      </c>
      <c r="R271">
        <v>109</v>
      </c>
      <c r="S271">
        <v>17398.05</v>
      </c>
      <c r="T271" t="str">
        <v>PE</v>
      </c>
    </row>
    <row r="272" spans="1:20">
      <c r="A272">
        <v>16850</v>
      </c>
      <c r="B272" s="1">
        <v>45106</v>
      </c>
      <c r="C272" t="str">
        <v>NIFTY</v>
      </c>
      <c r="D272" t="str">
        <v>OPTIDXNIFTY29-06-2023PE16850.00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1500</v>
      </c>
      <c r="N272">
        <v>0</v>
      </c>
      <c r="O272">
        <v>750</v>
      </c>
      <c r="P272">
        <v>140.05</v>
      </c>
      <c r="Q272">
        <v>0</v>
      </c>
      <c r="R272">
        <v>0</v>
      </c>
      <c r="S272">
        <v>17398.05</v>
      </c>
      <c r="T272" t="str">
        <v>PE</v>
      </c>
    </row>
    <row r="273" spans="1:20">
      <c r="A273">
        <v>16850</v>
      </c>
      <c r="B273" s="1">
        <v>45022</v>
      </c>
      <c r="C273" t="str">
        <v>NIFTY</v>
      </c>
      <c r="D273" t="str">
        <v>OPTIDXNIFTY06-04-2023PE16850.00</v>
      </c>
      <c r="E273">
        <v>42696</v>
      </c>
      <c r="F273">
        <v>8577</v>
      </c>
      <c r="G273">
        <v>25.1384858876286</v>
      </c>
      <c r="H273">
        <v>510595</v>
      </c>
      <c r="I273">
        <v>18.47</v>
      </c>
      <c r="J273">
        <v>2.55</v>
      </c>
      <c r="K273">
        <v>-7.55</v>
      </c>
      <c r="L273">
        <v>-74.7524752475248</v>
      </c>
      <c r="M273">
        <v>202750</v>
      </c>
      <c r="N273">
        <v>48250</v>
      </c>
      <c r="O273">
        <v>1400</v>
      </c>
      <c r="P273">
        <v>2.55</v>
      </c>
      <c r="Q273">
        <v>650</v>
      </c>
      <c r="R273">
        <v>2.75</v>
      </c>
      <c r="S273">
        <v>17398.05</v>
      </c>
      <c r="T273" t="str">
        <v>PE</v>
      </c>
    </row>
    <row r="274" spans="1:20">
      <c r="A274">
        <v>16850</v>
      </c>
      <c r="B274" s="1">
        <v>45043</v>
      </c>
      <c r="C274" t="str">
        <v>NIFTY</v>
      </c>
      <c r="D274" t="str">
        <v>OPTIDXNIFTY27-04-2023PE16850.00</v>
      </c>
      <c r="E274">
        <v>1347</v>
      </c>
      <c r="F274">
        <v>300</v>
      </c>
      <c r="G274">
        <v>28.6532951289398</v>
      </c>
      <c r="H274">
        <v>3283</v>
      </c>
      <c r="I274">
        <v>14.18</v>
      </c>
      <c r="J274">
        <v>45.9</v>
      </c>
      <c r="K274">
        <v>-20.2</v>
      </c>
      <c r="L274">
        <v>-30.5597579425113</v>
      </c>
      <c r="M274">
        <v>7850</v>
      </c>
      <c r="N274">
        <v>1800</v>
      </c>
      <c r="O274">
        <v>50</v>
      </c>
      <c r="P274">
        <v>44.45</v>
      </c>
      <c r="Q274">
        <v>200</v>
      </c>
      <c r="R274">
        <v>50</v>
      </c>
      <c r="S274">
        <v>17398.05</v>
      </c>
      <c r="T274" t="str">
        <v>PE</v>
      </c>
    </row>
    <row r="275" spans="1:20">
      <c r="A275">
        <v>16900</v>
      </c>
      <c r="B275" s="1">
        <v>45036</v>
      </c>
      <c r="C275" t="str">
        <v>NIFTY</v>
      </c>
      <c r="D275" t="str">
        <v>OPTIDXNIFTY20-04-2023PE16900.00</v>
      </c>
      <c r="E275">
        <v>673</v>
      </c>
      <c r="F275">
        <v>351</v>
      </c>
      <c r="G275">
        <v>109.006211180124</v>
      </c>
      <c r="H275">
        <v>1267</v>
      </c>
      <c r="I275">
        <v>13.84</v>
      </c>
      <c r="J275">
        <v>32.35</v>
      </c>
      <c r="K275">
        <v>-22</v>
      </c>
      <c r="L275">
        <v>-40.4783808647654</v>
      </c>
      <c r="M275">
        <v>13700</v>
      </c>
      <c r="N275">
        <v>7250</v>
      </c>
      <c r="O275">
        <v>50</v>
      </c>
      <c r="P275">
        <v>31.9</v>
      </c>
      <c r="Q275">
        <v>100</v>
      </c>
      <c r="R275">
        <v>32.85</v>
      </c>
      <c r="S275">
        <v>17398.05</v>
      </c>
      <c r="T275" t="str">
        <v>PE</v>
      </c>
    </row>
    <row r="276" spans="1:20">
      <c r="A276">
        <v>16900</v>
      </c>
      <c r="B276" s="1">
        <v>45071</v>
      </c>
      <c r="C276" t="str">
        <v>NIFTY</v>
      </c>
      <c r="D276" t="str">
        <v>OPTIDXNIFTY25-05-2023PE16900.00</v>
      </c>
      <c r="E276">
        <v>1775</v>
      </c>
      <c r="F276">
        <v>659</v>
      </c>
      <c r="G276">
        <v>59.0501792114695</v>
      </c>
      <c r="H276">
        <v>2148</v>
      </c>
      <c r="I276">
        <v>14.7</v>
      </c>
      <c r="J276">
        <v>117</v>
      </c>
      <c r="K276">
        <v>-24.45</v>
      </c>
      <c r="L276">
        <v>-17.2852598091198</v>
      </c>
      <c r="M276">
        <v>5800</v>
      </c>
      <c r="N276">
        <v>5150</v>
      </c>
      <c r="O276">
        <v>50</v>
      </c>
      <c r="P276">
        <v>117.05</v>
      </c>
      <c r="Q276">
        <v>50</v>
      </c>
      <c r="R276">
        <v>118</v>
      </c>
      <c r="S276">
        <v>17398.05</v>
      </c>
      <c r="T276" t="str">
        <v>PE</v>
      </c>
    </row>
    <row r="277" spans="1:20">
      <c r="A277">
        <v>16900</v>
      </c>
      <c r="B277" s="1">
        <v>45050</v>
      </c>
      <c r="C277" t="str">
        <v>NIFTY</v>
      </c>
      <c r="D277" t="str">
        <v>OPTIDXNIFTY04-05-2023PE16900.00</v>
      </c>
      <c r="E277">
        <v>35</v>
      </c>
      <c r="F277">
        <v>-7</v>
      </c>
      <c r="G277">
        <v>-16.6666666666667</v>
      </c>
      <c r="H277">
        <v>61</v>
      </c>
      <c r="I277">
        <v>0</v>
      </c>
      <c r="J277">
        <v>71.55</v>
      </c>
      <c r="K277">
        <v>-34.45</v>
      </c>
      <c r="L277">
        <v>-32.5</v>
      </c>
      <c r="M277">
        <v>3950</v>
      </c>
      <c r="N277">
        <v>4250</v>
      </c>
      <c r="O277">
        <v>50</v>
      </c>
      <c r="P277">
        <v>67.9</v>
      </c>
      <c r="Q277">
        <v>50</v>
      </c>
      <c r="R277">
        <v>71.6</v>
      </c>
      <c r="S277">
        <v>17398.05</v>
      </c>
      <c r="T277" t="str">
        <v>PE</v>
      </c>
    </row>
    <row r="278" spans="1:20">
      <c r="A278">
        <v>16900</v>
      </c>
      <c r="B278" s="1">
        <v>45029</v>
      </c>
      <c r="C278" t="str">
        <v>NIFTY</v>
      </c>
      <c r="D278" t="str">
        <v>OPTIDXNIFTY13-04-2023PE16900.00</v>
      </c>
      <c r="E278">
        <v>8830</v>
      </c>
      <c r="F278">
        <v>2735</v>
      </c>
      <c r="G278">
        <v>44.8728465955701</v>
      </c>
      <c r="H278">
        <v>36079</v>
      </c>
      <c r="I278">
        <v>13.8</v>
      </c>
      <c r="J278">
        <v>14</v>
      </c>
      <c r="K278">
        <v>-19</v>
      </c>
      <c r="L278">
        <v>-57.5757575757576</v>
      </c>
      <c r="M278">
        <v>53200</v>
      </c>
      <c r="N278">
        <v>39500</v>
      </c>
      <c r="O278">
        <v>150</v>
      </c>
      <c r="P278">
        <v>14</v>
      </c>
      <c r="Q278">
        <v>150</v>
      </c>
      <c r="R278">
        <v>14.75</v>
      </c>
      <c r="S278">
        <v>17398.05</v>
      </c>
      <c r="T278" t="str">
        <v>PE</v>
      </c>
    </row>
    <row r="279" spans="1:20">
      <c r="A279">
        <v>16900</v>
      </c>
      <c r="B279" s="1">
        <v>45106</v>
      </c>
      <c r="C279" t="str">
        <v>NIFTY</v>
      </c>
      <c r="D279" t="str">
        <v>OPTIDXNIFTY29-06-2023PE16900.00</v>
      </c>
      <c r="E279">
        <v>97</v>
      </c>
      <c r="F279">
        <v>47</v>
      </c>
      <c r="G279">
        <v>94</v>
      </c>
      <c r="H279">
        <v>129</v>
      </c>
      <c r="I279">
        <v>0</v>
      </c>
      <c r="J279">
        <v>197.25</v>
      </c>
      <c r="K279">
        <v>-14.55</v>
      </c>
      <c r="L279">
        <v>-6.86968838526913</v>
      </c>
      <c r="M279">
        <v>3550</v>
      </c>
      <c r="N279">
        <v>3400</v>
      </c>
      <c r="O279">
        <v>100</v>
      </c>
      <c r="P279">
        <v>173.65</v>
      </c>
      <c r="Q279">
        <v>100</v>
      </c>
      <c r="R279">
        <v>197.75</v>
      </c>
      <c r="S279">
        <v>17398.05</v>
      </c>
      <c r="T279" t="str">
        <v>PE</v>
      </c>
    </row>
    <row r="280" spans="1:20">
      <c r="A280">
        <v>16900</v>
      </c>
      <c r="B280" s="1">
        <v>45022</v>
      </c>
      <c r="C280" t="str">
        <v>NIFTY</v>
      </c>
      <c r="D280" t="str">
        <v>OPTIDXNIFTY06-04-2023PE16900.00</v>
      </c>
      <c r="E280">
        <v>71509</v>
      </c>
      <c r="F280">
        <v>12479</v>
      </c>
      <c r="G280">
        <v>21.1400982551245</v>
      </c>
      <c r="H280">
        <v>903356</v>
      </c>
      <c r="I280">
        <v>17.37</v>
      </c>
      <c r="J280">
        <v>2.7</v>
      </c>
      <c r="K280">
        <v>-9.5</v>
      </c>
      <c r="L280">
        <v>-77.8688524590164</v>
      </c>
      <c r="M280">
        <v>303200</v>
      </c>
      <c r="N280">
        <v>192500</v>
      </c>
      <c r="O280">
        <v>500</v>
      </c>
      <c r="P280">
        <v>2.7</v>
      </c>
      <c r="Q280">
        <v>150</v>
      </c>
      <c r="R280">
        <v>2.95</v>
      </c>
      <c r="S280">
        <v>17398.05</v>
      </c>
      <c r="T280" t="str">
        <v>PE</v>
      </c>
    </row>
    <row r="281" spans="1:20">
      <c r="A281">
        <v>16900</v>
      </c>
      <c r="B281" s="1">
        <v>45043</v>
      </c>
      <c r="C281" t="str">
        <v>NIFTY</v>
      </c>
      <c r="D281" t="str">
        <v>OPTIDXNIFTY27-04-2023PE16900.00</v>
      </c>
      <c r="E281">
        <v>19408</v>
      </c>
      <c r="F281">
        <v>410</v>
      </c>
      <c r="G281">
        <v>2.15812190756922</v>
      </c>
      <c r="H281">
        <v>20277</v>
      </c>
      <c r="I281">
        <v>0</v>
      </c>
      <c r="J281">
        <v>51.6</v>
      </c>
      <c r="K281">
        <v>-20.85</v>
      </c>
      <c r="L281">
        <v>-28.7784679089027</v>
      </c>
      <c r="M281">
        <v>10300</v>
      </c>
      <c r="N281">
        <v>6850</v>
      </c>
      <c r="O281">
        <v>50</v>
      </c>
      <c r="P281">
        <v>51.6</v>
      </c>
      <c r="Q281">
        <v>50</v>
      </c>
      <c r="R281">
        <v>52.15</v>
      </c>
      <c r="S281">
        <v>17398.05</v>
      </c>
      <c r="T281" t="str">
        <v>PE</v>
      </c>
    </row>
    <row r="282" spans="1:20">
      <c r="A282">
        <v>16950</v>
      </c>
      <c r="B282" s="1">
        <v>45029</v>
      </c>
      <c r="C282" t="str">
        <v>NIFTY</v>
      </c>
      <c r="D282" t="str">
        <v>OPTIDXNIFTY13-04-2023PE16950.00</v>
      </c>
      <c r="E282">
        <v>3179</v>
      </c>
      <c r="F282">
        <v>1449</v>
      </c>
      <c r="G282">
        <v>83.757225433526</v>
      </c>
      <c r="H282">
        <v>17652</v>
      </c>
      <c r="I282">
        <v>13.52</v>
      </c>
      <c r="J282">
        <v>17.35</v>
      </c>
      <c r="K282">
        <v>-21.25</v>
      </c>
      <c r="L282">
        <v>-55.0518134715026</v>
      </c>
      <c r="M282">
        <v>71200</v>
      </c>
      <c r="N282">
        <v>6200</v>
      </c>
      <c r="O282">
        <v>50</v>
      </c>
      <c r="P282">
        <v>17.15</v>
      </c>
      <c r="Q282">
        <v>100</v>
      </c>
      <c r="R282">
        <v>18</v>
      </c>
      <c r="S282">
        <v>17398.05</v>
      </c>
      <c r="T282" t="str">
        <v>PE</v>
      </c>
    </row>
    <row r="283" spans="1:20">
      <c r="A283">
        <v>16950</v>
      </c>
      <c r="B283" s="1">
        <v>45043</v>
      </c>
      <c r="C283" t="str">
        <v>NIFTY</v>
      </c>
      <c r="D283" t="str">
        <v>OPTIDXNIFTY27-04-2023PE16950.00</v>
      </c>
      <c r="E283">
        <v>2440</v>
      </c>
      <c r="F283">
        <v>391</v>
      </c>
      <c r="G283">
        <v>19.0824792581747</v>
      </c>
      <c r="H283">
        <v>4968</v>
      </c>
      <c r="I283">
        <v>13.85</v>
      </c>
      <c r="J283">
        <v>59.35</v>
      </c>
      <c r="K283">
        <v>-21</v>
      </c>
      <c r="L283">
        <v>-26.1356565028002</v>
      </c>
      <c r="M283">
        <v>10200</v>
      </c>
      <c r="N283">
        <v>3350</v>
      </c>
      <c r="O283">
        <v>50</v>
      </c>
      <c r="P283">
        <v>58</v>
      </c>
      <c r="Q283">
        <v>50</v>
      </c>
      <c r="R283">
        <v>63.65</v>
      </c>
      <c r="S283">
        <v>17398.05</v>
      </c>
      <c r="T283" t="str">
        <v>PE</v>
      </c>
    </row>
    <row r="284" spans="1:20">
      <c r="A284">
        <v>16950</v>
      </c>
      <c r="B284" s="1">
        <v>45050</v>
      </c>
      <c r="C284" t="str">
        <v>NIFTY</v>
      </c>
      <c r="D284" t="str">
        <v>OPTIDXNIFTY04-05-2023PE16950.00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1500</v>
      </c>
      <c r="N284">
        <v>0</v>
      </c>
      <c r="O284">
        <v>1500</v>
      </c>
      <c r="P284">
        <v>59</v>
      </c>
      <c r="Q284">
        <v>0</v>
      </c>
      <c r="R284">
        <v>0</v>
      </c>
      <c r="S284">
        <v>17398.05</v>
      </c>
      <c r="T284" t="str">
        <v>PE</v>
      </c>
    </row>
    <row r="285" spans="1:20">
      <c r="A285">
        <v>16950</v>
      </c>
      <c r="B285" s="1">
        <v>45071</v>
      </c>
      <c r="C285" t="str">
        <v>NIFTY</v>
      </c>
      <c r="D285" t="str">
        <v>OPTIDXNIFTY25-05-2023PE16950.00</v>
      </c>
      <c r="E285">
        <v>162</v>
      </c>
      <c r="F285">
        <v>-25</v>
      </c>
      <c r="G285">
        <v>-13.3689839572193</v>
      </c>
      <c r="H285">
        <v>180</v>
      </c>
      <c r="I285">
        <v>14.67</v>
      </c>
      <c r="J285">
        <v>128</v>
      </c>
      <c r="K285">
        <v>-22.85</v>
      </c>
      <c r="L285">
        <v>-15.1474975140868</v>
      </c>
      <c r="M285">
        <v>6050</v>
      </c>
      <c r="N285">
        <v>4700</v>
      </c>
      <c r="O285">
        <v>900</v>
      </c>
      <c r="P285">
        <v>115.45</v>
      </c>
      <c r="Q285">
        <v>900</v>
      </c>
      <c r="R285">
        <v>134.75</v>
      </c>
      <c r="S285">
        <v>17398.05</v>
      </c>
      <c r="T285" t="str">
        <v>PE</v>
      </c>
    </row>
    <row r="286" spans="1:20">
      <c r="A286">
        <v>16950</v>
      </c>
      <c r="B286" s="1">
        <v>45106</v>
      </c>
      <c r="C286" t="str">
        <v>NIFTY</v>
      </c>
      <c r="D286" t="str">
        <v>OPTIDXNIFTY29-06-2023PE16950.00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</v>
      </c>
      <c r="N286">
        <v>0</v>
      </c>
      <c r="O286">
        <v>50</v>
      </c>
      <c r="P286">
        <v>124.65</v>
      </c>
      <c r="Q286">
        <v>0</v>
      </c>
      <c r="R286">
        <v>0</v>
      </c>
      <c r="S286">
        <v>17398.05</v>
      </c>
      <c r="T286" t="str">
        <v>PE</v>
      </c>
    </row>
    <row r="287" spans="1:20">
      <c r="A287">
        <v>16950</v>
      </c>
      <c r="B287" s="1">
        <v>45022</v>
      </c>
      <c r="C287" t="str">
        <v>NIFTY</v>
      </c>
      <c r="D287" t="str">
        <v>OPTIDXNIFTY06-04-2023PE16950.00</v>
      </c>
      <c r="E287">
        <v>52050</v>
      </c>
      <c r="F287">
        <v>20863</v>
      </c>
      <c r="G287">
        <v>66.8964632699522</v>
      </c>
      <c r="H287">
        <v>627051</v>
      </c>
      <c r="I287">
        <v>16.46</v>
      </c>
      <c r="J287">
        <v>3.6</v>
      </c>
      <c r="K287">
        <v>-11.55</v>
      </c>
      <c r="L287">
        <v>-76.2376237623762</v>
      </c>
      <c r="M287">
        <v>203000</v>
      </c>
      <c r="N287">
        <v>111700</v>
      </c>
      <c r="O287">
        <v>150</v>
      </c>
      <c r="P287">
        <v>3.35</v>
      </c>
      <c r="Q287">
        <v>100</v>
      </c>
      <c r="R287">
        <v>3.6</v>
      </c>
      <c r="S287">
        <v>17398.05</v>
      </c>
      <c r="T287" t="str">
        <v>PE</v>
      </c>
    </row>
    <row r="288" spans="1:20">
      <c r="A288">
        <v>16950</v>
      </c>
      <c r="B288" s="1">
        <v>45036</v>
      </c>
      <c r="C288" t="str">
        <v>NIFTY</v>
      </c>
      <c r="D288" t="str">
        <v>OPTIDXNIFTY20-04-2023PE16950.00</v>
      </c>
      <c r="E288">
        <v>368</v>
      </c>
      <c r="F288">
        <v>327</v>
      </c>
      <c r="G288">
        <v>797.560975609756</v>
      </c>
      <c r="H288">
        <v>563</v>
      </c>
      <c r="I288">
        <v>0</v>
      </c>
      <c r="J288">
        <v>37.8</v>
      </c>
      <c r="K288">
        <v>-22.5</v>
      </c>
      <c r="L288">
        <v>-37.3134328358209</v>
      </c>
      <c r="M288">
        <v>12850</v>
      </c>
      <c r="N288">
        <v>6200</v>
      </c>
      <c r="O288">
        <v>850</v>
      </c>
      <c r="P288">
        <v>33.5</v>
      </c>
      <c r="Q288">
        <v>50</v>
      </c>
      <c r="R288">
        <v>42.2</v>
      </c>
      <c r="S288">
        <v>17398.05</v>
      </c>
      <c r="T288" t="str">
        <v>PE</v>
      </c>
    </row>
    <row r="289" spans="1:20">
      <c r="A289">
        <v>17000</v>
      </c>
      <c r="B289" s="1">
        <v>45029</v>
      </c>
      <c r="C289" t="str">
        <v>NIFTY</v>
      </c>
      <c r="D289" t="str">
        <v>OPTIDXNIFTY13-04-2023PE17000.00</v>
      </c>
      <c r="E289">
        <v>14928</v>
      </c>
      <c r="F289">
        <v>5554</v>
      </c>
      <c r="G289">
        <v>59.2489865585662</v>
      </c>
      <c r="H289">
        <v>61172</v>
      </c>
      <c r="I289">
        <v>13.25</v>
      </c>
      <c r="J289">
        <v>27</v>
      </c>
      <c r="K289">
        <v>-18.4</v>
      </c>
      <c r="L289">
        <v>-40.5286343612335</v>
      </c>
      <c r="M289">
        <v>65800</v>
      </c>
      <c r="N289">
        <v>38650</v>
      </c>
      <c r="O289">
        <v>200</v>
      </c>
      <c r="P289">
        <v>21.55</v>
      </c>
      <c r="Q289">
        <v>50</v>
      </c>
      <c r="R289">
        <v>26.95</v>
      </c>
      <c r="S289">
        <v>17398.05</v>
      </c>
      <c r="T289" t="str">
        <v>PE</v>
      </c>
    </row>
    <row r="290" spans="1:20">
      <c r="A290">
        <v>17000</v>
      </c>
      <c r="B290" s="1">
        <v>45036</v>
      </c>
      <c r="C290" t="str">
        <v>NIFTY</v>
      </c>
      <c r="D290" t="str">
        <v>OPTIDXNIFTY20-04-2023PE17000.00</v>
      </c>
      <c r="E290">
        <v>1340</v>
      </c>
      <c r="F290">
        <v>471</v>
      </c>
      <c r="G290">
        <v>54.2002301495972</v>
      </c>
      <c r="H290">
        <v>2426</v>
      </c>
      <c r="I290">
        <v>13.39</v>
      </c>
      <c r="J290">
        <v>44</v>
      </c>
      <c r="K290">
        <v>-27.35</v>
      </c>
      <c r="L290">
        <v>-38.3321653819201</v>
      </c>
      <c r="M290">
        <v>15050</v>
      </c>
      <c r="N290">
        <v>13750</v>
      </c>
      <c r="O290">
        <v>150</v>
      </c>
      <c r="P290">
        <v>44</v>
      </c>
      <c r="Q290">
        <v>50</v>
      </c>
      <c r="R290">
        <v>44.1</v>
      </c>
      <c r="S290">
        <v>17398.05</v>
      </c>
      <c r="T290" t="str">
        <v>PE</v>
      </c>
    </row>
    <row r="291" spans="1:20">
      <c r="A291">
        <v>17000</v>
      </c>
      <c r="B291" s="1">
        <v>45043</v>
      </c>
      <c r="C291" t="str">
        <v>NIFTY</v>
      </c>
      <c r="D291" t="str">
        <v>OPTIDXNIFTY27-04-2023PE17000.00</v>
      </c>
      <c r="E291">
        <v>127302</v>
      </c>
      <c r="F291">
        <v>-3393</v>
      </c>
      <c r="G291">
        <v>-2.59612073912544</v>
      </c>
      <c r="H291">
        <v>86206</v>
      </c>
      <c r="I291">
        <v>0</v>
      </c>
      <c r="J291">
        <v>66.6</v>
      </c>
      <c r="K291">
        <v>-24.3</v>
      </c>
      <c r="L291">
        <v>-26.7326732673267</v>
      </c>
      <c r="M291">
        <v>51750</v>
      </c>
      <c r="N291">
        <v>166200</v>
      </c>
      <c r="O291">
        <v>50</v>
      </c>
      <c r="P291">
        <v>66.6</v>
      </c>
      <c r="Q291">
        <v>700</v>
      </c>
      <c r="R291">
        <v>67.95</v>
      </c>
      <c r="S291">
        <v>17398.05</v>
      </c>
      <c r="T291" t="str">
        <v>PE</v>
      </c>
    </row>
    <row r="292" spans="1:20">
      <c r="A292">
        <v>17000</v>
      </c>
      <c r="B292" s="1">
        <v>45050</v>
      </c>
      <c r="C292" t="str">
        <v>NIFTY</v>
      </c>
      <c r="D292" t="str">
        <v>OPTIDXNIFTY04-05-2023PE17000.00</v>
      </c>
      <c r="E292">
        <v>135</v>
      </c>
      <c r="F292">
        <v>-18</v>
      </c>
      <c r="G292">
        <v>-11.7647058823529</v>
      </c>
      <c r="H292">
        <v>235</v>
      </c>
      <c r="I292">
        <v>0</v>
      </c>
      <c r="J292">
        <v>87.15</v>
      </c>
      <c r="K292">
        <v>-18.5</v>
      </c>
      <c r="L292">
        <v>-17.5106483672504</v>
      </c>
      <c r="M292">
        <v>6600</v>
      </c>
      <c r="N292">
        <v>4750</v>
      </c>
      <c r="O292">
        <v>100</v>
      </c>
      <c r="P292">
        <v>84.05</v>
      </c>
      <c r="Q292">
        <v>300</v>
      </c>
      <c r="R292">
        <v>88.7</v>
      </c>
      <c r="S292">
        <v>17398.05</v>
      </c>
      <c r="T292" t="str">
        <v>PE</v>
      </c>
    </row>
    <row r="293" spans="1:20">
      <c r="A293">
        <v>17000</v>
      </c>
      <c r="B293" s="1">
        <v>45071</v>
      </c>
      <c r="C293" t="str">
        <v>NIFTY</v>
      </c>
      <c r="D293" t="str">
        <v>OPTIDXNIFTY25-05-2023PE17000.00</v>
      </c>
      <c r="E293">
        <v>18431</v>
      </c>
      <c r="F293">
        <v>1351</v>
      </c>
      <c r="G293">
        <v>7.90983606557377</v>
      </c>
      <c r="H293">
        <v>8827</v>
      </c>
      <c r="I293">
        <v>14.63</v>
      </c>
      <c r="J293">
        <v>139.45</v>
      </c>
      <c r="K293">
        <v>-24.2</v>
      </c>
      <c r="L293">
        <v>-14.7876565841736</v>
      </c>
      <c r="M293">
        <v>14150</v>
      </c>
      <c r="N293">
        <v>13550</v>
      </c>
      <c r="O293">
        <v>50</v>
      </c>
      <c r="P293">
        <v>137.05</v>
      </c>
      <c r="Q293">
        <v>1100</v>
      </c>
      <c r="R293">
        <v>140</v>
      </c>
      <c r="S293">
        <v>17398.05</v>
      </c>
      <c r="T293" t="str">
        <v>PE</v>
      </c>
    </row>
    <row r="294" spans="1:20">
      <c r="A294">
        <v>17000</v>
      </c>
      <c r="B294" s="1">
        <v>45106</v>
      </c>
      <c r="C294" t="str">
        <v>NIFTY</v>
      </c>
      <c r="D294" t="str">
        <v>OPTIDXNIFTY29-06-2023PE17000.00</v>
      </c>
      <c r="E294">
        <v>31281</v>
      </c>
      <c r="F294">
        <v>1050</v>
      </c>
      <c r="G294">
        <v>3.47325592934405</v>
      </c>
      <c r="H294">
        <v>4237</v>
      </c>
      <c r="I294">
        <v>0</v>
      </c>
      <c r="J294">
        <v>218</v>
      </c>
      <c r="K294">
        <v>-21.75</v>
      </c>
      <c r="L294">
        <v>-9.07194994786236</v>
      </c>
      <c r="M294">
        <v>18300</v>
      </c>
      <c r="N294">
        <v>15300</v>
      </c>
      <c r="O294">
        <v>50</v>
      </c>
      <c r="P294">
        <v>217.05</v>
      </c>
      <c r="Q294">
        <v>100</v>
      </c>
      <c r="R294">
        <v>220</v>
      </c>
      <c r="S294">
        <v>17398.05</v>
      </c>
      <c r="T294" t="str">
        <v>PE</v>
      </c>
    </row>
    <row r="295" spans="1:20">
      <c r="A295">
        <v>17000</v>
      </c>
      <c r="B295" s="1">
        <v>45197</v>
      </c>
      <c r="C295" t="str">
        <v>NIFTY</v>
      </c>
      <c r="D295" t="str">
        <v>OPTIDXNIFTY28-09-2023PE17000.00</v>
      </c>
      <c r="E295">
        <v>4698</v>
      </c>
      <c r="F295">
        <v>278</v>
      </c>
      <c r="G295">
        <v>6.289592760181</v>
      </c>
      <c r="H295">
        <v>616</v>
      </c>
      <c r="I295">
        <v>0</v>
      </c>
      <c r="J295">
        <v>334</v>
      </c>
      <c r="K295">
        <v>-21.95</v>
      </c>
      <c r="L295">
        <v>-6.16659643208315</v>
      </c>
      <c r="M295">
        <v>4350</v>
      </c>
      <c r="N295">
        <v>2750</v>
      </c>
      <c r="O295">
        <v>50</v>
      </c>
      <c r="P295">
        <v>333.7</v>
      </c>
      <c r="Q295">
        <v>50</v>
      </c>
      <c r="R295">
        <v>339.75</v>
      </c>
      <c r="S295">
        <v>17398.05</v>
      </c>
      <c r="T295" t="str">
        <v>PE</v>
      </c>
    </row>
    <row r="296" spans="1:20">
      <c r="A296">
        <v>17000</v>
      </c>
      <c r="B296" s="1">
        <v>45288</v>
      </c>
      <c r="C296" t="str">
        <v>NIFTY</v>
      </c>
      <c r="D296" t="str">
        <v>OPTIDXNIFTY28-12-2023PE17000.00</v>
      </c>
      <c r="E296">
        <v>17184</v>
      </c>
      <c r="F296">
        <v>151</v>
      </c>
      <c r="G296">
        <v>0.88651441319791</v>
      </c>
      <c r="H296">
        <v>1578</v>
      </c>
      <c r="I296">
        <v>0</v>
      </c>
      <c r="J296">
        <v>405</v>
      </c>
      <c r="K296">
        <v>-25.15</v>
      </c>
      <c r="L296">
        <v>-5.84679762873416</v>
      </c>
      <c r="M296">
        <v>2100</v>
      </c>
      <c r="N296">
        <v>3850</v>
      </c>
      <c r="O296">
        <v>50</v>
      </c>
      <c r="P296">
        <v>402.1</v>
      </c>
      <c r="Q296">
        <v>200</v>
      </c>
      <c r="R296">
        <v>405</v>
      </c>
      <c r="S296">
        <v>17398.05</v>
      </c>
      <c r="T296" t="str">
        <v>PE</v>
      </c>
    </row>
    <row r="297" spans="1:20">
      <c r="A297">
        <v>17000</v>
      </c>
      <c r="B297" s="1">
        <v>45379</v>
      </c>
      <c r="C297" t="str">
        <v>NIFTY</v>
      </c>
      <c r="D297" t="str">
        <v>OPTIDXNIFTY28-03-2024PE17000.00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800</v>
      </c>
      <c r="N297">
        <v>0</v>
      </c>
      <c r="O297">
        <v>750</v>
      </c>
      <c r="P297">
        <v>1.05</v>
      </c>
      <c r="Q297">
        <v>0</v>
      </c>
      <c r="R297">
        <v>0</v>
      </c>
      <c r="S297">
        <v>17398.05</v>
      </c>
      <c r="T297" t="str">
        <v>PE</v>
      </c>
    </row>
    <row r="298" spans="1:20">
      <c r="A298">
        <v>17000</v>
      </c>
      <c r="B298" s="1">
        <v>45470</v>
      </c>
      <c r="C298" t="str">
        <v>NIFTY</v>
      </c>
      <c r="D298" t="str">
        <v>OPTIDXNIFTY27-06-2024PE17000.00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850</v>
      </c>
      <c r="N298">
        <v>50</v>
      </c>
      <c r="O298">
        <v>750</v>
      </c>
      <c r="P298">
        <v>222.05</v>
      </c>
      <c r="Q298">
        <v>50</v>
      </c>
      <c r="R298">
        <v>1400</v>
      </c>
      <c r="S298">
        <v>17398.05</v>
      </c>
      <c r="T298" t="str">
        <v>PE</v>
      </c>
    </row>
    <row r="299" spans="1:20">
      <c r="A299">
        <v>17000</v>
      </c>
      <c r="B299" s="1">
        <v>45652</v>
      </c>
      <c r="C299" t="str">
        <v>NIFTY</v>
      </c>
      <c r="D299" t="str">
        <v>OPTIDXNIFTY26-12-2024PE17000.00</v>
      </c>
      <c r="E299">
        <v>96</v>
      </c>
      <c r="F299">
        <v>0</v>
      </c>
      <c r="G299">
        <v>0</v>
      </c>
      <c r="H299">
        <v>3</v>
      </c>
      <c r="I299">
        <v>0</v>
      </c>
      <c r="J299">
        <v>650</v>
      </c>
      <c r="K299">
        <v>-23.95</v>
      </c>
      <c r="L299">
        <v>-3.55367608873062</v>
      </c>
      <c r="M299">
        <v>2100</v>
      </c>
      <c r="N299">
        <v>550</v>
      </c>
      <c r="O299">
        <v>50</v>
      </c>
      <c r="P299">
        <v>604.7</v>
      </c>
      <c r="Q299">
        <v>50</v>
      </c>
      <c r="R299">
        <v>649.95</v>
      </c>
      <c r="S299">
        <v>17398.05</v>
      </c>
      <c r="T299" t="str">
        <v>PE</v>
      </c>
    </row>
    <row r="300" spans="1:20">
      <c r="A300">
        <v>17000</v>
      </c>
      <c r="B300" s="1">
        <v>45834</v>
      </c>
      <c r="C300" t="str">
        <v>NIFTY</v>
      </c>
      <c r="D300" t="str">
        <v>OPTIDXNIFTY26-06-2025PE17000.00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800</v>
      </c>
      <c r="N300">
        <v>0</v>
      </c>
      <c r="O300">
        <v>750</v>
      </c>
      <c r="P300">
        <v>122.25</v>
      </c>
      <c r="Q300">
        <v>0</v>
      </c>
      <c r="R300">
        <v>0</v>
      </c>
      <c r="S300">
        <v>17398.05</v>
      </c>
      <c r="T300" t="str">
        <v>PE</v>
      </c>
    </row>
    <row r="301" spans="1:20">
      <c r="A301">
        <v>17000</v>
      </c>
      <c r="B301" s="1">
        <v>45022</v>
      </c>
      <c r="C301" t="str">
        <v>NIFTY</v>
      </c>
      <c r="D301" t="str">
        <v>OPTIDXNIFTY06-04-2023PE17000.00</v>
      </c>
      <c r="E301">
        <v>178025</v>
      </c>
      <c r="F301">
        <v>15759</v>
      </c>
      <c r="G301">
        <v>9.71183119076085</v>
      </c>
      <c r="H301">
        <v>1530913</v>
      </c>
      <c r="I301">
        <v>15.42</v>
      </c>
      <c r="J301">
        <v>3.9</v>
      </c>
      <c r="K301">
        <v>-15.05</v>
      </c>
      <c r="L301">
        <v>-79.4195250659631</v>
      </c>
      <c r="M301">
        <v>329100</v>
      </c>
      <c r="N301">
        <v>575050</v>
      </c>
      <c r="O301">
        <v>450</v>
      </c>
      <c r="P301">
        <v>3.95</v>
      </c>
      <c r="Q301">
        <v>2700</v>
      </c>
      <c r="R301">
        <v>4.15</v>
      </c>
      <c r="S301">
        <v>17398.05</v>
      </c>
      <c r="T301" t="str">
        <v>PE</v>
      </c>
    </row>
    <row r="302" spans="1:20">
      <c r="A302">
        <v>17000</v>
      </c>
      <c r="B302" s="1">
        <v>46198</v>
      </c>
      <c r="C302" t="str">
        <v>NIFTY</v>
      </c>
      <c r="D302" t="str">
        <v>OPTIDXNIFTY25-06-2026PE17000.00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750</v>
      </c>
      <c r="N302">
        <v>0</v>
      </c>
      <c r="O302">
        <v>750</v>
      </c>
      <c r="P302">
        <v>0.05</v>
      </c>
      <c r="Q302">
        <v>0</v>
      </c>
      <c r="R302">
        <v>0</v>
      </c>
      <c r="S302">
        <v>17398.05</v>
      </c>
      <c r="T302" t="str">
        <v>PE</v>
      </c>
    </row>
    <row r="303" spans="1:20">
      <c r="A303">
        <v>17000</v>
      </c>
      <c r="B303" s="1">
        <v>46387</v>
      </c>
      <c r="C303" t="str">
        <v>NIFTY</v>
      </c>
      <c r="D303" t="str">
        <v>OPTIDXNIFTY31-12-2026PE17000.00</v>
      </c>
      <c r="E303">
        <v>59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400</v>
      </c>
      <c r="N303">
        <v>50</v>
      </c>
      <c r="O303">
        <v>250</v>
      </c>
      <c r="P303">
        <v>850.3</v>
      </c>
      <c r="Q303">
        <v>50</v>
      </c>
      <c r="R303">
        <v>1200</v>
      </c>
      <c r="S303">
        <v>17398.05</v>
      </c>
      <c r="T303" t="str">
        <v>PE</v>
      </c>
    </row>
    <row r="304" spans="1:20">
      <c r="A304">
        <v>17000</v>
      </c>
      <c r="B304" s="1">
        <v>46562</v>
      </c>
      <c r="C304" t="str">
        <v>NIFTY</v>
      </c>
      <c r="D304" t="str">
        <v>OPTIDXNIFTY24-06-2027PE17000.00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750</v>
      </c>
      <c r="N304">
        <v>0</v>
      </c>
      <c r="O304">
        <v>750</v>
      </c>
      <c r="P304">
        <v>0.05</v>
      </c>
      <c r="Q304">
        <v>0</v>
      </c>
      <c r="R304">
        <v>0</v>
      </c>
      <c r="S304">
        <v>17398.05</v>
      </c>
      <c r="T304" t="str">
        <v>PE</v>
      </c>
    </row>
    <row r="305" spans="1:20">
      <c r="A305">
        <v>17000</v>
      </c>
      <c r="B305" s="1">
        <v>46751</v>
      </c>
      <c r="C305" t="str">
        <v>NIFTY</v>
      </c>
      <c r="D305" t="str">
        <v>OPTIDXNIFTY30-12-2027PE17000.00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750</v>
      </c>
      <c r="N305">
        <v>0</v>
      </c>
      <c r="O305">
        <v>750</v>
      </c>
      <c r="P305">
        <v>342.05</v>
      </c>
      <c r="Q305">
        <v>0</v>
      </c>
      <c r="R305">
        <v>0</v>
      </c>
      <c r="S305">
        <v>17398.05</v>
      </c>
      <c r="T305" t="str">
        <v>PE</v>
      </c>
    </row>
    <row r="306" spans="1:20">
      <c r="A306">
        <v>17000</v>
      </c>
      <c r="B306" s="1">
        <v>46015</v>
      </c>
      <c r="C306" t="str">
        <v>NIFTY</v>
      </c>
      <c r="D306" t="str">
        <v>OPTIDXNIFTY24-12-2025PE17000.00</v>
      </c>
      <c r="E306">
        <v>33</v>
      </c>
      <c r="F306">
        <v>0</v>
      </c>
      <c r="G306">
        <v>0</v>
      </c>
      <c r="H306">
        <v>1</v>
      </c>
      <c r="I306">
        <v>25.67</v>
      </c>
      <c r="J306">
        <v>900</v>
      </c>
      <c r="K306">
        <v>-75</v>
      </c>
      <c r="L306">
        <v>-7.69230769230769</v>
      </c>
      <c r="M306">
        <v>300</v>
      </c>
      <c r="N306">
        <v>250</v>
      </c>
      <c r="O306">
        <v>50</v>
      </c>
      <c r="P306">
        <v>820.05</v>
      </c>
      <c r="Q306">
        <v>50</v>
      </c>
      <c r="R306">
        <v>899</v>
      </c>
      <c r="S306">
        <v>17398.05</v>
      </c>
      <c r="T306" t="str">
        <v>PE</v>
      </c>
    </row>
    <row r="307" spans="1:20">
      <c r="A307">
        <v>17050</v>
      </c>
      <c r="B307" s="1">
        <v>45022</v>
      </c>
      <c r="C307" t="str">
        <v>NIFTY</v>
      </c>
      <c r="D307" t="str">
        <v>OPTIDXNIFTY06-04-2023PE17050.00</v>
      </c>
      <c r="E307">
        <v>46015</v>
      </c>
      <c r="F307">
        <v>11014</v>
      </c>
      <c r="G307">
        <v>31.4676723522185</v>
      </c>
      <c r="H307">
        <v>733834</v>
      </c>
      <c r="I307">
        <v>14.53</v>
      </c>
      <c r="J307">
        <v>4.6</v>
      </c>
      <c r="K307">
        <v>-19</v>
      </c>
      <c r="L307">
        <v>-80.5084745762712</v>
      </c>
      <c r="M307">
        <v>185050</v>
      </c>
      <c r="N307">
        <v>169650</v>
      </c>
      <c r="O307">
        <v>1200</v>
      </c>
      <c r="P307">
        <v>4.7</v>
      </c>
      <c r="Q307">
        <v>50</v>
      </c>
      <c r="R307">
        <v>5.15</v>
      </c>
      <c r="S307">
        <v>17398.05</v>
      </c>
      <c r="T307" t="str">
        <v>PE</v>
      </c>
    </row>
    <row r="308" spans="1:20">
      <c r="A308">
        <v>17050</v>
      </c>
      <c r="B308" s="1">
        <v>45036</v>
      </c>
      <c r="C308" t="str">
        <v>NIFTY</v>
      </c>
      <c r="D308" t="str">
        <v>OPTIDXNIFTY20-04-2023PE17050.00</v>
      </c>
      <c r="E308">
        <v>98</v>
      </c>
      <c r="F308">
        <v>58</v>
      </c>
      <c r="G308">
        <v>145</v>
      </c>
      <c r="H308">
        <v>226</v>
      </c>
      <c r="I308">
        <v>0</v>
      </c>
      <c r="J308">
        <v>52.1</v>
      </c>
      <c r="K308">
        <v>-27.1</v>
      </c>
      <c r="L308">
        <v>-34.2171717171717</v>
      </c>
      <c r="M308">
        <v>11700</v>
      </c>
      <c r="N308">
        <v>6400</v>
      </c>
      <c r="O308">
        <v>50</v>
      </c>
      <c r="P308">
        <v>50.05</v>
      </c>
      <c r="Q308">
        <v>50</v>
      </c>
      <c r="R308">
        <v>52.2</v>
      </c>
      <c r="S308">
        <v>17398.05</v>
      </c>
      <c r="T308" t="str">
        <v>PE</v>
      </c>
    </row>
    <row r="309" spans="1:20">
      <c r="A309">
        <v>17050</v>
      </c>
      <c r="B309" s="1">
        <v>45043</v>
      </c>
      <c r="C309" t="str">
        <v>NIFTY</v>
      </c>
      <c r="D309" t="str">
        <v>OPTIDXNIFTY27-04-2023PE17050.00</v>
      </c>
      <c r="E309">
        <v>2830</v>
      </c>
      <c r="F309">
        <v>383</v>
      </c>
      <c r="G309">
        <v>15.6518185533306</v>
      </c>
      <c r="H309">
        <v>4476</v>
      </c>
      <c r="I309">
        <v>13.54</v>
      </c>
      <c r="J309">
        <v>75.1</v>
      </c>
      <c r="K309">
        <v>-24.8</v>
      </c>
      <c r="L309">
        <v>-24.8248248248248</v>
      </c>
      <c r="M309">
        <v>8850</v>
      </c>
      <c r="N309">
        <v>4500</v>
      </c>
      <c r="O309">
        <v>50</v>
      </c>
      <c r="P309">
        <v>74.25</v>
      </c>
      <c r="Q309">
        <v>50</v>
      </c>
      <c r="R309">
        <v>75.9</v>
      </c>
      <c r="S309">
        <v>17398.05</v>
      </c>
      <c r="T309" t="str">
        <v>PE</v>
      </c>
    </row>
    <row r="310" spans="1:20">
      <c r="A310">
        <v>17050</v>
      </c>
      <c r="B310" s="1">
        <v>45050</v>
      </c>
      <c r="C310" t="str">
        <v>NIFTY</v>
      </c>
      <c r="D310" t="str">
        <v>OPTIDXNIFTY04-05-2023PE17050.00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1550</v>
      </c>
      <c r="N310">
        <v>0</v>
      </c>
      <c r="O310">
        <v>50</v>
      </c>
      <c r="P310">
        <v>85.3</v>
      </c>
      <c r="Q310">
        <v>0</v>
      </c>
      <c r="R310">
        <v>0</v>
      </c>
      <c r="S310">
        <v>17398.05</v>
      </c>
      <c r="T310" t="str">
        <v>PE</v>
      </c>
    </row>
    <row r="311" spans="1:20">
      <c r="A311">
        <v>17050</v>
      </c>
      <c r="B311" s="1">
        <v>45071</v>
      </c>
      <c r="C311" t="str">
        <v>NIFTY</v>
      </c>
      <c r="D311" t="str">
        <v>OPTIDXNIFTY25-05-2023PE17050.00</v>
      </c>
      <c r="E311">
        <v>100</v>
      </c>
      <c r="F311">
        <v>-32</v>
      </c>
      <c r="G311">
        <v>-24.2424242424242</v>
      </c>
      <c r="H311">
        <v>187</v>
      </c>
      <c r="I311">
        <v>14.48</v>
      </c>
      <c r="J311">
        <v>149.35</v>
      </c>
      <c r="K311">
        <v>-27.75</v>
      </c>
      <c r="L311">
        <v>-15.6691134952005</v>
      </c>
      <c r="M311">
        <v>8100</v>
      </c>
      <c r="N311">
        <v>4500</v>
      </c>
      <c r="O311">
        <v>50</v>
      </c>
      <c r="P311">
        <v>149.05</v>
      </c>
      <c r="Q311">
        <v>50</v>
      </c>
      <c r="R311">
        <v>156.4</v>
      </c>
      <c r="S311">
        <v>17398.05</v>
      </c>
      <c r="T311" t="str">
        <v>PE</v>
      </c>
    </row>
    <row r="312" spans="1:20">
      <c r="A312">
        <v>17050</v>
      </c>
      <c r="B312" s="1">
        <v>45106</v>
      </c>
      <c r="C312" t="str">
        <v>NIFTY</v>
      </c>
      <c r="D312" t="str">
        <v>OPTIDXNIFTY29-06-2023PE17050.00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</v>
      </c>
      <c r="N312">
        <v>0</v>
      </c>
      <c r="O312">
        <v>50</v>
      </c>
      <c r="P312">
        <v>143.75</v>
      </c>
      <c r="Q312">
        <v>0</v>
      </c>
      <c r="R312">
        <v>0</v>
      </c>
      <c r="S312">
        <v>17398.05</v>
      </c>
      <c r="T312" t="str">
        <v>PE</v>
      </c>
    </row>
    <row r="313" spans="1:20">
      <c r="A313">
        <v>17050</v>
      </c>
      <c r="B313" s="1">
        <v>45029</v>
      </c>
      <c r="C313" t="str">
        <v>NIFTY</v>
      </c>
      <c r="D313" t="str">
        <v>OPTIDXNIFTY13-04-2023PE17050.00</v>
      </c>
      <c r="E313">
        <v>2926</v>
      </c>
      <c r="F313">
        <v>1589</v>
      </c>
      <c r="G313">
        <v>118.848167539267</v>
      </c>
      <c r="H313">
        <v>15607</v>
      </c>
      <c r="I313">
        <v>13.06</v>
      </c>
      <c r="J313">
        <v>27.25</v>
      </c>
      <c r="K313">
        <v>-25.7</v>
      </c>
      <c r="L313">
        <v>-48.5363550519358</v>
      </c>
      <c r="M313">
        <v>48250</v>
      </c>
      <c r="N313">
        <v>4800</v>
      </c>
      <c r="O313">
        <v>50</v>
      </c>
      <c r="P313">
        <v>26.05</v>
      </c>
      <c r="Q313">
        <v>50</v>
      </c>
      <c r="R313">
        <v>28.15</v>
      </c>
      <c r="S313">
        <v>17398.05</v>
      </c>
      <c r="T313" t="str">
        <v>PE</v>
      </c>
    </row>
    <row r="314" spans="1:20">
      <c r="A314">
        <v>17100</v>
      </c>
      <c r="B314" s="1">
        <v>45029</v>
      </c>
      <c r="C314" t="str">
        <v>NIFTY</v>
      </c>
      <c r="D314" t="str">
        <v>OPTIDXNIFTY13-04-2023PE17100.00</v>
      </c>
      <c r="E314">
        <v>10715</v>
      </c>
      <c r="F314">
        <v>3142</v>
      </c>
      <c r="G314">
        <v>41.4895021787931</v>
      </c>
      <c r="H314">
        <v>51153</v>
      </c>
      <c r="I314">
        <v>0</v>
      </c>
      <c r="J314">
        <v>30</v>
      </c>
      <c r="K314">
        <v>-32.05</v>
      </c>
      <c r="L314">
        <v>-51.651893634166</v>
      </c>
      <c r="M314">
        <v>63050</v>
      </c>
      <c r="N314">
        <v>56200</v>
      </c>
      <c r="O314">
        <v>50</v>
      </c>
      <c r="P314">
        <v>30.2</v>
      </c>
      <c r="Q314">
        <v>950</v>
      </c>
      <c r="R314">
        <v>33.5</v>
      </c>
      <c r="S314">
        <v>17398.05</v>
      </c>
      <c r="T314" t="str">
        <v>PE</v>
      </c>
    </row>
    <row r="315" spans="1:20">
      <c r="A315">
        <v>17100</v>
      </c>
      <c r="B315" s="1">
        <v>45043</v>
      </c>
      <c r="C315" t="str">
        <v>NIFTY</v>
      </c>
      <c r="D315" t="str">
        <v>OPTIDXNIFTY27-04-2023PE17100.00</v>
      </c>
      <c r="E315">
        <v>39520</v>
      </c>
      <c r="F315">
        <v>2544</v>
      </c>
      <c r="G315">
        <v>6.88013846819559</v>
      </c>
      <c r="H315">
        <v>41990</v>
      </c>
      <c r="I315">
        <v>0</v>
      </c>
      <c r="J315">
        <v>84</v>
      </c>
      <c r="K315">
        <v>-25.9</v>
      </c>
      <c r="L315">
        <v>-23.5668789808917</v>
      </c>
      <c r="M315">
        <v>13150</v>
      </c>
      <c r="N315">
        <v>37850</v>
      </c>
      <c r="O315">
        <v>50</v>
      </c>
      <c r="P315">
        <v>83.95</v>
      </c>
      <c r="Q315">
        <v>1750</v>
      </c>
      <c r="R315">
        <v>86.75</v>
      </c>
      <c r="S315">
        <v>17398.05</v>
      </c>
      <c r="T315" t="str">
        <v>PE</v>
      </c>
    </row>
    <row r="316" spans="1:20">
      <c r="A316">
        <v>17100</v>
      </c>
      <c r="B316" s="1">
        <v>45050</v>
      </c>
      <c r="C316" t="str">
        <v>NIFTY</v>
      </c>
      <c r="D316" t="str">
        <v>OPTIDXNIFTY04-05-2023PE17100.00</v>
      </c>
      <c r="E316">
        <v>77</v>
      </c>
      <c r="F316">
        <v>-52</v>
      </c>
      <c r="G316">
        <v>-40.3100775193798</v>
      </c>
      <c r="H316">
        <v>143</v>
      </c>
      <c r="I316">
        <v>13.68</v>
      </c>
      <c r="J316">
        <v>106.5</v>
      </c>
      <c r="K316">
        <v>-21.1</v>
      </c>
      <c r="L316">
        <v>-16.5360501567398</v>
      </c>
      <c r="M316">
        <v>4000</v>
      </c>
      <c r="N316">
        <v>3750</v>
      </c>
      <c r="O316">
        <v>100</v>
      </c>
      <c r="P316">
        <v>98.85</v>
      </c>
      <c r="Q316">
        <v>100</v>
      </c>
      <c r="R316">
        <v>110.8</v>
      </c>
      <c r="S316">
        <v>17398.05</v>
      </c>
      <c r="T316" t="str">
        <v>PE</v>
      </c>
    </row>
    <row r="317" spans="1:20">
      <c r="A317">
        <v>17100</v>
      </c>
      <c r="B317" s="1">
        <v>45071</v>
      </c>
      <c r="C317" t="str">
        <v>NIFTY</v>
      </c>
      <c r="D317" t="str">
        <v>OPTIDXNIFTY25-05-2023PE17100.00</v>
      </c>
      <c r="E317">
        <v>1495</v>
      </c>
      <c r="F317">
        <v>230</v>
      </c>
      <c r="G317">
        <v>18.1818181818182</v>
      </c>
      <c r="H317">
        <v>1327</v>
      </c>
      <c r="I317">
        <v>0</v>
      </c>
      <c r="J317">
        <v>161.1</v>
      </c>
      <c r="K317">
        <v>-28.5</v>
      </c>
      <c r="L317">
        <v>-15.0316455696203</v>
      </c>
      <c r="M317">
        <v>5600</v>
      </c>
      <c r="N317">
        <v>8400</v>
      </c>
      <c r="O317">
        <v>100</v>
      </c>
      <c r="P317">
        <v>162</v>
      </c>
      <c r="Q317">
        <v>1050</v>
      </c>
      <c r="R317">
        <v>163</v>
      </c>
      <c r="S317">
        <v>17398.05</v>
      </c>
      <c r="T317" t="str">
        <v>PE</v>
      </c>
    </row>
    <row r="318" spans="1:20">
      <c r="A318">
        <v>17100</v>
      </c>
      <c r="B318" s="1">
        <v>45106</v>
      </c>
      <c r="C318" t="str">
        <v>NIFTY</v>
      </c>
      <c r="D318" t="str">
        <v>OPTIDXNIFTY29-06-2023PE17100.00</v>
      </c>
      <c r="E318">
        <v>68</v>
      </c>
      <c r="F318">
        <v>3</v>
      </c>
      <c r="G318">
        <v>4.61538461538461</v>
      </c>
      <c r="H318">
        <v>37</v>
      </c>
      <c r="I318">
        <v>0</v>
      </c>
      <c r="J318">
        <v>241.75</v>
      </c>
      <c r="K318">
        <v>-25</v>
      </c>
      <c r="L318">
        <v>-9.37207122774133</v>
      </c>
      <c r="M318">
        <v>2450</v>
      </c>
      <c r="N318">
        <v>2750</v>
      </c>
      <c r="O318">
        <v>50</v>
      </c>
      <c r="P318">
        <v>232.7</v>
      </c>
      <c r="Q318">
        <v>50</v>
      </c>
      <c r="R318">
        <v>245</v>
      </c>
      <c r="S318">
        <v>17398.05</v>
      </c>
      <c r="T318" t="str">
        <v>PE</v>
      </c>
    </row>
    <row r="319" spans="1:20">
      <c r="A319">
        <v>17100</v>
      </c>
      <c r="B319" s="1">
        <v>45022</v>
      </c>
      <c r="C319" t="str">
        <v>NIFTY</v>
      </c>
      <c r="D319" t="str">
        <v>OPTIDXNIFTY06-04-2023PE17100.00</v>
      </c>
      <c r="E319">
        <v>118591</v>
      </c>
      <c r="F319">
        <v>26262</v>
      </c>
      <c r="G319">
        <v>28.4439341918574</v>
      </c>
      <c r="H319">
        <v>1381908</v>
      </c>
      <c r="I319">
        <v>0</v>
      </c>
      <c r="J319">
        <v>6.8</v>
      </c>
      <c r="K319">
        <v>-23.1</v>
      </c>
      <c r="L319">
        <v>-77.257525083612</v>
      </c>
      <c r="M319">
        <v>242250</v>
      </c>
      <c r="N319">
        <v>546000</v>
      </c>
      <c r="O319">
        <v>3050</v>
      </c>
      <c r="P319">
        <v>6.8</v>
      </c>
      <c r="Q319">
        <v>200</v>
      </c>
      <c r="R319">
        <v>6.85</v>
      </c>
      <c r="S319">
        <v>17398.05</v>
      </c>
      <c r="T319" t="str">
        <v>PE</v>
      </c>
    </row>
    <row r="320" spans="1:20">
      <c r="A320">
        <v>17100</v>
      </c>
      <c r="B320" s="1">
        <v>45036</v>
      </c>
      <c r="C320" t="str">
        <v>NIFTY</v>
      </c>
      <c r="D320" t="str">
        <v>OPTIDXNIFTY20-04-2023PE17100.00</v>
      </c>
      <c r="E320">
        <v>701</v>
      </c>
      <c r="F320">
        <v>-63</v>
      </c>
      <c r="G320">
        <v>-8.24607329842932</v>
      </c>
      <c r="H320">
        <v>1529</v>
      </c>
      <c r="I320">
        <v>13.02</v>
      </c>
      <c r="J320">
        <v>59.7</v>
      </c>
      <c r="K320">
        <v>-30.2</v>
      </c>
      <c r="L320">
        <v>-33.5928809788654</v>
      </c>
      <c r="M320">
        <v>15550</v>
      </c>
      <c r="N320">
        <v>11200</v>
      </c>
      <c r="O320">
        <v>500</v>
      </c>
      <c r="P320">
        <v>59.7</v>
      </c>
      <c r="Q320">
        <v>650</v>
      </c>
      <c r="R320">
        <v>61</v>
      </c>
      <c r="S320">
        <v>17398.05</v>
      </c>
      <c r="T320" t="str">
        <v>PE</v>
      </c>
    </row>
    <row r="321" spans="1:20">
      <c r="A321">
        <v>17150</v>
      </c>
      <c r="B321" s="1">
        <v>45029</v>
      </c>
      <c r="C321" t="str">
        <v>NIFTY</v>
      </c>
      <c r="D321" t="str">
        <v>OPTIDXNIFTY13-04-2023PE17150.00</v>
      </c>
      <c r="E321">
        <v>3368</v>
      </c>
      <c r="F321">
        <v>1340</v>
      </c>
      <c r="G321">
        <v>66.0749506903353</v>
      </c>
      <c r="H321">
        <v>19908</v>
      </c>
      <c r="I321">
        <v>12.64</v>
      </c>
      <c r="J321">
        <v>41.9</v>
      </c>
      <c r="K321">
        <v>-31.1</v>
      </c>
      <c r="L321">
        <v>-42.6027397260274</v>
      </c>
      <c r="M321">
        <v>62900</v>
      </c>
      <c r="N321">
        <v>22800</v>
      </c>
      <c r="O321">
        <v>50</v>
      </c>
      <c r="P321">
        <v>41.2</v>
      </c>
      <c r="Q321">
        <v>1250</v>
      </c>
      <c r="R321">
        <v>42</v>
      </c>
      <c r="S321">
        <v>17398.05</v>
      </c>
      <c r="T321" t="str">
        <v>PE</v>
      </c>
    </row>
    <row r="322" spans="1:20">
      <c r="A322">
        <v>17150</v>
      </c>
      <c r="B322" s="1">
        <v>45036</v>
      </c>
      <c r="C322" t="str">
        <v>NIFTY</v>
      </c>
      <c r="D322" t="str">
        <v>OPTIDXNIFTY20-04-2023PE17150.00</v>
      </c>
      <c r="E322">
        <v>117</v>
      </c>
      <c r="F322">
        <v>56</v>
      </c>
      <c r="G322">
        <v>91.8032786885246</v>
      </c>
      <c r="H322">
        <v>320</v>
      </c>
      <c r="I322">
        <v>12.85</v>
      </c>
      <c r="J322">
        <v>70</v>
      </c>
      <c r="K322">
        <v>-31.7</v>
      </c>
      <c r="L322">
        <v>-31.1701081612586</v>
      </c>
      <c r="M322">
        <v>13600</v>
      </c>
      <c r="N322">
        <v>10500</v>
      </c>
      <c r="O322">
        <v>450</v>
      </c>
      <c r="P322">
        <v>69.35</v>
      </c>
      <c r="Q322">
        <v>1150</v>
      </c>
      <c r="R322">
        <v>70</v>
      </c>
      <c r="S322">
        <v>17398.05</v>
      </c>
      <c r="T322" t="str">
        <v>PE</v>
      </c>
    </row>
    <row r="323" spans="1:20">
      <c r="A323">
        <v>17150</v>
      </c>
      <c r="B323" s="1">
        <v>45043</v>
      </c>
      <c r="C323" t="str">
        <v>NIFTY</v>
      </c>
      <c r="D323" t="str">
        <v>OPTIDXNIFTY27-04-2023PE17150.00</v>
      </c>
      <c r="E323">
        <v>1660</v>
      </c>
      <c r="F323">
        <v>119</v>
      </c>
      <c r="G323">
        <v>7.72225827384815</v>
      </c>
      <c r="H323">
        <v>2603</v>
      </c>
      <c r="I323">
        <v>0</v>
      </c>
      <c r="J323">
        <v>90</v>
      </c>
      <c r="K323">
        <v>-32.75</v>
      </c>
      <c r="L323">
        <v>-26.6802443991853</v>
      </c>
      <c r="M323">
        <v>8100</v>
      </c>
      <c r="N323">
        <v>4900</v>
      </c>
      <c r="O323">
        <v>1800</v>
      </c>
      <c r="P323">
        <v>90.1</v>
      </c>
      <c r="Q323">
        <v>50</v>
      </c>
      <c r="R323">
        <v>95.2</v>
      </c>
      <c r="S323">
        <v>17398.05</v>
      </c>
      <c r="T323" t="str">
        <v>PE</v>
      </c>
    </row>
    <row r="324" spans="1:20">
      <c r="A324">
        <v>17150</v>
      </c>
      <c r="B324" s="1">
        <v>45022</v>
      </c>
      <c r="C324" t="str">
        <v>NIFTY</v>
      </c>
      <c r="D324" t="str">
        <v>OPTIDXNIFTY06-04-2023PE17150.00</v>
      </c>
      <c r="E324">
        <v>49940</v>
      </c>
      <c r="F324">
        <v>16363</v>
      </c>
      <c r="G324">
        <v>48.7327634988236</v>
      </c>
      <c r="H324">
        <v>954161</v>
      </c>
      <c r="I324">
        <v>13.19</v>
      </c>
      <c r="J324">
        <v>9.7</v>
      </c>
      <c r="K324">
        <v>-27.7</v>
      </c>
      <c r="L324">
        <v>-74.0641711229947</v>
      </c>
      <c r="M324">
        <v>189200</v>
      </c>
      <c r="N324">
        <v>250900</v>
      </c>
      <c r="O324">
        <v>100</v>
      </c>
      <c r="P324">
        <v>9.55</v>
      </c>
      <c r="Q324">
        <v>50</v>
      </c>
      <c r="R324">
        <v>9.65</v>
      </c>
      <c r="S324">
        <v>17398.05</v>
      </c>
      <c r="T324" t="str">
        <v>PE</v>
      </c>
    </row>
    <row r="325" spans="1:20">
      <c r="A325">
        <v>17150</v>
      </c>
      <c r="B325" s="1">
        <v>45071</v>
      </c>
      <c r="C325" t="str">
        <v>NIFTY</v>
      </c>
      <c r="D325" t="str">
        <v>OPTIDXNIFTY25-05-2023PE17150.00</v>
      </c>
      <c r="E325">
        <v>90</v>
      </c>
      <c r="F325">
        <v>-10</v>
      </c>
      <c r="G325">
        <v>-10</v>
      </c>
      <c r="H325">
        <v>50</v>
      </c>
      <c r="I325">
        <v>14.31</v>
      </c>
      <c r="J325">
        <v>173.65</v>
      </c>
      <c r="K325">
        <v>-27.55</v>
      </c>
      <c r="L325">
        <v>-13.6928429423459</v>
      </c>
      <c r="M325">
        <v>3950</v>
      </c>
      <c r="N325">
        <v>4550</v>
      </c>
      <c r="O325">
        <v>350</v>
      </c>
      <c r="P325">
        <v>154.9</v>
      </c>
      <c r="Q325">
        <v>900</v>
      </c>
      <c r="R325">
        <v>193.3</v>
      </c>
      <c r="S325">
        <v>17398.05</v>
      </c>
      <c r="T325" t="str">
        <v>PE</v>
      </c>
    </row>
    <row r="326" spans="1:20">
      <c r="A326">
        <v>17150</v>
      </c>
      <c r="B326" s="1">
        <v>45106</v>
      </c>
      <c r="C326" t="str">
        <v>NIFTY</v>
      </c>
      <c r="D326" t="str">
        <v>OPTIDXNIFTY29-06-2023PE17150.00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50</v>
      </c>
      <c r="N326">
        <v>0</v>
      </c>
      <c r="O326">
        <v>50</v>
      </c>
      <c r="P326">
        <v>164.75</v>
      </c>
      <c r="Q326">
        <v>0</v>
      </c>
      <c r="R326">
        <v>0</v>
      </c>
      <c r="S326">
        <v>17398.05</v>
      </c>
      <c r="T326" t="str">
        <v>PE</v>
      </c>
    </row>
    <row r="327" spans="1:20">
      <c r="A327">
        <v>17150</v>
      </c>
      <c r="B327" s="1">
        <v>45050</v>
      </c>
      <c r="C327" t="str">
        <v>NIFTY</v>
      </c>
      <c r="D327" t="str">
        <v>OPTIDXNIFTY04-05-2023PE17150.00</v>
      </c>
      <c r="E327">
        <v>0</v>
      </c>
      <c r="F327">
        <v>0</v>
      </c>
      <c r="G327">
        <v>0</v>
      </c>
      <c r="H327">
        <v>30</v>
      </c>
      <c r="I327">
        <v>0</v>
      </c>
      <c r="J327">
        <v>159.75</v>
      </c>
      <c r="K327">
        <v>-237.45</v>
      </c>
      <c r="L327">
        <v>-59.7809667673716</v>
      </c>
      <c r="M327">
        <v>3450</v>
      </c>
      <c r="N327">
        <v>3350</v>
      </c>
      <c r="O327">
        <v>100</v>
      </c>
      <c r="P327">
        <v>106.65</v>
      </c>
      <c r="Q327">
        <v>900</v>
      </c>
      <c r="R327">
        <v>142.75</v>
      </c>
      <c r="S327">
        <v>17398.05</v>
      </c>
      <c r="T327" t="str">
        <v>PE</v>
      </c>
    </row>
    <row r="328" spans="1:20">
      <c r="A328">
        <v>17200</v>
      </c>
      <c r="B328" s="1">
        <v>45022</v>
      </c>
      <c r="C328" t="str">
        <v>NIFTY</v>
      </c>
      <c r="D328" t="str">
        <v>OPTIDXNIFTY06-04-2023PE17200.00</v>
      </c>
      <c r="E328">
        <v>136169</v>
      </c>
      <c r="F328">
        <v>11393</v>
      </c>
      <c r="G328">
        <v>9.13076232608835</v>
      </c>
      <c r="H328">
        <v>1861913</v>
      </c>
      <c r="I328">
        <v>0</v>
      </c>
      <c r="J328">
        <v>14.45</v>
      </c>
      <c r="K328">
        <v>-33.1</v>
      </c>
      <c r="L328">
        <v>-69.6109358569926</v>
      </c>
      <c r="M328">
        <v>222100</v>
      </c>
      <c r="N328">
        <v>950000</v>
      </c>
      <c r="O328">
        <v>10400</v>
      </c>
      <c r="P328">
        <v>14</v>
      </c>
      <c r="Q328">
        <v>200</v>
      </c>
      <c r="R328">
        <v>14.45</v>
      </c>
      <c r="S328">
        <v>17398.05</v>
      </c>
      <c r="T328" t="str">
        <v>PE</v>
      </c>
    </row>
    <row r="329" spans="1:20">
      <c r="A329">
        <v>17200</v>
      </c>
      <c r="B329" s="1">
        <v>45029</v>
      </c>
      <c r="C329" t="str">
        <v>NIFTY</v>
      </c>
      <c r="D329" t="str">
        <v>OPTIDXNIFTY13-04-2023PE17200.00</v>
      </c>
      <c r="E329">
        <v>13841</v>
      </c>
      <c r="F329">
        <v>3243</v>
      </c>
      <c r="G329">
        <v>30.6001132289111</v>
      </c>
      <c r="H329">
        <v>68966</v>
      </c>
      <c r="I329">
        <v>0</v>
      </c>
      <c r="J329">
        <v>51.9</v>
      </c>
      <c r="K329">
        <v>-34.05</v>
      </c>
      <c r="L329">
        <v>-39.6160558464223</v>
      </c>
      <c r="M329">
        <v>18600</v>
      </c>
      <c r="N329">
        <v>65700</v>
      </c>
      <c r="O329">
        <v>100</v>
      </c>
      <c r="P329">
        <v>51.05</v>
      </c>
      <c r="Q329">
        <v>400</v>
      </c>
      <c r="R329">
        <v>52</v>
      </c>
      <c r="S329">
        <v>17398.05</v>
      </c>
      <c r="T329" t="str">
        <v>PE</v>
      </c>
    </row>
    <row r="330" spans="1:20">
      <c r="A330">
        <v>17200</v>
      </c>
      <c r="B330" s="1">
        <v>45036</v>
      </c>
      <c r="C330" t="str">
        <v>NIFTY</v>
      </c>
      <c r="D330" t="str">
        <v>OPTIDXNIFTY20-04-2023PE17200.00</v>
      </c>
      <c r="E330">
        <v>1017</v>
      </c>
      <c r="F330">
        <v>174</v>
      </c>
      <c r="G330">
        <v>20.6405693950178</v>
      </c>
      <c r="H330">
        <v>1939</v>
      </c>
      <c r="I330">
        <v>0</v>
      </c>
      <c r="J330">
        <v>82</v>
      </c>
      <c r="K330">
        <v>-31.55</v>
      </c>
      <c r="L330">
        <v>-27.7851166886834</v>
      </c>
      <c r="M330">
        <v>16650</v>
      </c>
      <c r="N330">
        <v>17250</v>
      </c>
      <c r="O330">
        <v>50</v>
      </c>
      <c r="P330">
        <v>80.8</v>
      </c>
      <c r="Q330">
        <v>850</v>
      </c>
      <c r="R330">
        <v>82</v>
      </c>
      <c r="S330">
        <v>17398.05</v>
      </c>
      <c r="T330" t="str">
        <v>PE</v>
      </c>
    </row>
    <row r="331" spans="1:20">
      <c r="A331">
        <v>17200</v>
      </c>
      <c r="B331" s="1">
        <v>45043</v>
      </c>
      <c r="C331" t="str">
        <v>NIFTY</v>
      </c>
      <c r="D331" t="str">
        <v>OPTIDXNIFTY27-04-2023PE17200.00</v>
      </c>
      <c r="E331">
        <v>23106</v>
      </c>
      <c r="F331">
        <v>1041</v>
      </c>
      <c r="G331">
        <v>4.71787899388171</v>
      </c>
      <c r="H331">
        <v>43525</v>
      </c>
      <c r="I331">
        <v>13.03</v>
      </c>
      <c r="J331">
        <v>107</v>
      </c>
      <c r="K331">
        <v>-27.9</v>
      </c>
      <c r="L331">
        <v>-20.6819866567828</v>
      </c>
      <c r="M331">
        <v>16650</v>
      </c>
      <c r="N331">
        <v>67650</v>
      </c>
      <c r="O331">
        <v>50</v>
      </c>
      <c r="P331">
        <v>106</v>
      </c>
      <c r="Q331">
        <v>1900</v>
      </c>
      <c r="R331">
        <v>107</v>
      </c>
      <c r="S331">
        <v>17398.05</v>
      </c>
      <c r="T331" t="str">
        <v>PE</v>
      </c>
    </row>
    <row r="332" spans="1:20">
      <c r="A332">
        <v>17200</v>
      </c>
      <c r="B332" s="1">
        <v>45050</v>
      </c>
      <c r="C332" t="str">
        <v>NIFTY</v>
      </c>
      <c r="D332" t="str">
        <v>OPTIDXNIFTY04-05-2023PE17200.00</v>
      </c>
      <c r="E332">
        <v>224</v>
      </c>
      <c r="F332">
        <v>83</v>
      </c>
      <c r="G332">
        <v>58.8652482269504</v>
      </c>
      <c r="H332">
        <v>267</v>
      </c>
      <c r="I332">
        <v>13.44</v>
      </c>
      <c r="J332">
        <v>130.95</v>
      </c>
      <c r="K332">
        <v>-18.5</v>
      </c>
      <c r="L332">
        <v>-12.3787219805955</v>
      </c>
      <c r="M332">
        <v>3950</v>
      </c>
      <c r="N332">
        <v>3850</v>
      </c>
      <c r="O332">
        <v>50</v>
      </c>
      <c r="P332">
        <v>128.7</v>
      </c>
      <c r="Q332">
        <v>50</v>
      </c>
      <c r="R332">
        <v>130.8</v>
      </c>
      <c r="S332">
        <v>17398.05</v>
      </c>
      <c r="T332" t="str">
        <v>PE</v>
      </c>
    </row>
    <row r="333" spans="1:20">
      <c r="A333">
        <v>17200</v>
      </c>
      <c r="B333" s="1">
        <v>45071</v>
      </c>
      <c r="C333" t="str">
        <v>NIFTY</v>
      </c>
      <c r="D333" t="str">
        <v>OPTIDXNIFTY25-05-2023PE17200.00</v>
      </c>
      <c r="E333">
        <v>2582</v>
      </c>
      <c r="F333">
        <v>623</v>
      </c>
      <c r="G333">
        <v>31.8019397651863</v>
      </c>
      <c r="H333">
        <v>2266</v>
      </c>
      <c r="I333">
        <v>0</v>
      </c>
      <c r="J333">
        <v>188.5</v>
      </c>
      <c r="K333">
        <v>-29.4</v>
      </c>
      <c r="L333">
        <v>-13.4924277191372</v>
      </c>
      <c r="M333">
        <v>8100</v>
      </c>
      <c r="N333">
        <v>7200</v>
      </c>
      <c r="O333">
        <v>100</v>
      </c>
      <c r="P333">
        <v>188.5</v>
      </c>
      <c r="Q333">
        <v>50</v>
      </c>
      <c r="R333">
        <v>189.5</v>
      </c>
      <c r="S333">
        <v>17398.05</v>
      </c>
      <c r="T333" t="str">
        <v>PE</v>
      </c>
    </row>
    <row r="334" spans="1:20">
      <c r="A334">
        <v>17200</v>
      </c>
      <c r="B334" s="1">
        <v>45106</v>
      </c>
      <c r="C334" t="str">
        <v>NIFTY</v>
      </c>
      <c r="D334" t="str">
        <v>OPTIDXNIFTY29-06-2023PE17200.00</v>
      </c>
      <c r="E334">
        <v>626</v>
      </c>
      <c r="F334">
        <v>329</v>
      </c>
      <c r="G334">
        <v>110.774410774411</v>
      </c>
      <c r="H334">
        <v>542</v>
      </c>
      <c r="I334">
        <v>15.51</v>
      </c>
      <c r="J334">
        <v>270</v>
      </c>
      <c r="K334">
        <v>-23.45</v>
      </c>
      <c r="L334">
        <v>-7.99113988754472</v>
      </c>
      <c r="M334">
        <v>1750</v>
      </c>
      <c r="N334">
        <v>3750</v>
      </c>
      <c r="O334">
        <v>50</v>
      </c>
      <c r="P334">
        <v>264.65</v>
      </c>
      <c r="Q334">
        <v>100</v>
      </c>
      <c r="R334">
        <v>273.3</v>
      </c>
      <c r="S334">
        <v>17398.05</v>
      </c>
      <c r="T334" t="str">
        <v>PE</v>
      </c>
    </row>
    <row r="335" spans="1:20">
      <c r="A335">
        <v>17250</v>
      </c>
      <c r="B335" s="1">
        <v>45022</v>
      </c>
      <c r="C335" t="str">
        <v>NIFTY</v>
      </c>
      <c r="D335" t="str">
        <v>OPTIDXNIFTY06-04-2023PE17250.00</v>
      </c>
      <c r="E335">
        <v>67784</v>
      </c>
      <c r="F335">
        <v>-11536</v>
      </c>
      <c r="G335">
        <v>-14.5436207766011</v>
      </c>
      <c r="H335">
        <v>1278115</v>
      </c>
      <c r="I335">
        <v>0</v>
      </c>
      <c r="J335">
        <v>21.05</v>
      </c>
      <c r="K335">
        <v>-39.3</v>
      </c>
      <c r="L335">
        <v>-65.1201325600663</v>
      </c>
      <c r="M335">
        <v>224500</v>
      </c>
      <c r="N335">
        <v>441600</v>
      </c>
      <c r="O335">
        <v>3650</v>
      </c>
      <c r="P335">
        <v>21</v>
      </c>
      <c r="Q335">
        <v>50</v>
      </c>
      <c r="R335">
        <v>21.25</v>
      </c>
      <c r="S335">
        <v>17398.05</v>
      </c>
      <c r="T335" t="str">
        <v>PE</v>
      </c>
    </row>
    <row r="336" spans="1:20">
      <c r="A336">
        <v>17250</v>
      </c>
      <c r="B336" s="1">
        <v>45029</v>
      </c>
      <c r="C336" t="str">
        <v>NIFTY</v>
      </c>
      <c r="D336" t="str">
        <v>OPTIDXNIFTY13-04-2023PE17250.00</v>
      </c>
      <c r="E336">
        <v>4325</v>
      </c>
      <c r="F336">
        <v>1940</v>
      </c>
      <c r="G336">
        <v>81.3417190775681</v>
      </c>
      <c r="H336">
        <v>21999</v>
      </c>
      <c r="I336">
        <v>12.29</v>
      </c>
      <c r="J336">
        <v>64.85</v>
      </c>
      <c r="K336">
        <v>-36.45</v>
      </c>
      <c r="L336">
        <v>-35.9822309970385</v>
      </c>
      <c r="M336">
        <v>12050</v>
      </c>
      <c r="N336">
        <v>40750</v>
      </c>
      <c r="O336">
        <v>1550</v>
      </c>
      <c r="P336">
        <v>63</v>
      </c>
      <c r="Q336">
        <v>50</v>
      </c>
      <c r="R336">
        <v>64.95</v>
      </c>
      <c r="S336">
        <v>17398.05</v>
      </c>
      <c r="T336" t="str">
        <v>PE</v>
      </c>
    </row>
    <row r="337" spans="1:20">
      <c r="A337">
        <v>17250</v>
      </c>
      <c r="B337" s="1">
        <v>45036</v>
      </c>
      <c r="C337" t="str">
        <v>NIFTY</v>
      </c>
      <c r="D337" t="str">
        <v>OPTIDXNIFTY20-04-2023PE17250.00</v>
      </c>
      <c r="E337">
        <v>95</v>
      </c>
      <c r="F337">
        <v>-52</v>
      </c>
      <c r="G337">
        <v>-35.3741496598639</v>
      </c>
      <c r="H337">
        <v>289</v>
      </c>
      <c r="I337">
        <v>12.64</v>
      </c>
      <c r="J337">
        <v>96.65</v>
      </c>
      <c r="K337">
        <v>-32.7</v>
      </c>
      <c r="L337">
        <v>-25.2802473908001</v>
      </c>
      <c r="M337">
        <v>15000</v>
      </c>
      <c r="N337">
        <v>6100</v>
      </c>
      <c r="O337">
        <v>250</v>
      </c>
      <c r="P337">
        <v>95</v>
      </c>
      <c r="Q337">
        <v>50</v>
      </c>
      <c r="R337">
        <v>96.6</v>
      </c>
      <c r="S337">
        <v>17398.05</v>
      </c>
      <c r="T337" t="str">
        <v>PE</v>
      </c>
    </row>
    <row r="338" spans="1:20">
      <c r="A338">
        <v>17250</v>
      </c>
      <c r="B338" s="1">
        <v>45043</v>
      </c>
      <c r="C338" t="str">
        <v>NIFTY</v>
      </c>
      <c r="D338" t="str">
        <v>OPTIDXNIFTY27-04-2023PE17250.00</v>
      </c>
      <c r="E338">
        <v>2343</v>
      </c>
      <c r="F338">
        <v>-96</v>
      </c>
      <c r="G338">
        <v>-3.9360393603936</v>
      </c>
      <c r="H338">
        <v>4367</v>
      </c>
      <c r="I338">
        <v>0</v>
      </c>
      <c r="J338">
        <v>120</v>
      </c>
      <c r="K338">
        <v>-27.65</v>
      </c>
      <c r="L338">
        <v>-18.7267185912631</v>
      </c>
      <c r="M338">
        <v>9750</v>
      </c>
      <c r="N338">
        <v>10050</v>
      </c>
      <c r="O338">
        <v>550</v>
      </c>
      <c r="P338">
        <v>119</v>
      </c>
      <c r="Q338">
        <v>50</v>
      </c>
      <c r="R338">
        <v>120</v>
      </c>
      <c r="S338">
        <v>17398.05</v>
      </c>
      <c r="T338" t="str">
        <v>PE</v>
      </c>
    </row>
    <row r="339" spans="1:20">
      <c r="A339">
        <v>17250</v>
      </c>
      <c r="B339" s="1">
        <v>45050</v>
      </c>
      <c r="C339" t="str">
        <v>NIFTY</v>
      </c>
      <c r="D339" t="str">
        <v>OPTIDXNIFTY04-05-2023PE17250.00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3450</v>
      </c>
      <c r="N339">
        <v>50</v>
      </c>
      <c r="O339">
        <v>100</v>
      </c>
      <c r="P339">
        <v>134.15</v>
      </c>
      <c r="Q339">
        <v>50</v>
      </c>
      <c r="R339">
        <v>181.75</v>
      </c>
      <c r="S339">
        <v>17398.05</v>
      </c>
      <c r="T339" t="str">
        <v>PE</v>
      </c>
    </row>
    <row r="340" spans="1:20">
      <c r="A340">
        <v>17250</v>
      </c>
      <c r="B340" s="1">
        <v>45071</v>
      </c>
      <c r="C340" t="str">
        <v>NIFTY</v>
      </c>
      <c r="D340" t="str">
        <v>OPTIDXNIFTY25-05-2023PE17250.00</v>
      </c>
      <c r="E340">
        <v>161</v>
      </c>
      <c r="F340">
        <v>9</v>
      </c>
      <c r="G340">
        <v>5.92105263157895</v>
      </c>
      <c r="H340">
        <v>79</v>
      </c>
      <c r="I340">
        <v>0</v>
      </c>
      <c r="J340">
        <v>203.8</v>
      </c>
      <c r="K340">
        <v>-29.4</v>
      </c>
      <c r="L340">
        <v>-12.6072041166381</v>
      </c>
      <c r="M340">
        <v>5950</v>
      </c>
      <c r="N340">
        <v>4100</v>
      </c>
      <c r="O340">
        <v>50</v>
      </c>
      <c r="P340">
        <v>201.05</v>
      </c>
      <c r="Q340">
        <v>450</v>
      </c>
      <c r="R340">
        <v>220.5</v>
      </c>
      <c r="S340">
        <v>17398.05</v>
      </c>
      <c r="T340" t="str">
        <v>PE</v>
      </c>
    </row>
    <row r="341" spans="1:20">
      <c r="A341">
        <v>17250</v>
      </c>
      <c r="B341" s="1">
        <v>45106</v>
      </c>
      <c r="C341" t="str">
        <v>NIFTY</v>
      </c>
      <c r="D341" t="str">
        <v>OPTIDXNIFTY29-06-2023PE17250.00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50</v>
      </c>
      <c r="N341">
        <v>0</v>
      </c>
      <c r="O341">
        <v>50</v>
      </c>
      <c r="P341">
        <v>187.95</v>
      </c>
      <c r="Q341">
        <v>0</v>
      </c>
      <c r="R341">
        <v>0</v>
      </c>
      <c r="S341">
        <v>17398.05</v>
      </c>
      <c r="T341" t="str">
        <v>PE</v>
      </c>
    </row>
    <row r="342" spans="1:20">
      <c r="A342">
        <v>17300</v>
      </c>
      <c r="B342" s="1">
        <v>45022</v>
      </c>
      <c r="C342" t="str">
        <v>NIFTY</v>
      </c>
      <c r="D342" t="str">
        <v>OPTIDXNIFTY06-04-2023PE17300.00</v>
      </c>
      <c r="E342">
        <v>133609</v>
      </c>
      <c r="F342">
        <v>3439</v>
      </c>
      <c r="G342">
        <v>2.64192978412845</v>
      </c>
      <c r="H342">
        <v>2972340</v>
      </c>
      <c r="I342">
        <v>11.93</v>
      </c>
      <c r="J342">
        <v>31.45</v>
      </c>
      <c r="K342">
        <v>-44.05</v>
      </c>
      <c r="L342">
        <v>-58.3443708609271</v>
      </c>
      <c r="M342">
        <v>266950</v>
      </c>
      <c r="N342">
        <v>901100</v>
      </c>
      <c r="O342">
        <v>100</v>
      </c>
      <c r="P342">
        <v>31.35</v>
      </c>
      <c r="Q342">
        <v>400</v>
      </c>
      <c r="R342">
        <v>31.4</v>
      </c>
      <c r="S342">
        <v>17398.05</v>
      </c>
      <c r="T342" t="str">
        <v>PE</v>
      </c>
    </row>
    <row r="343" spans="1:20">
      <c r="A343">
        <v>17300</v>
      </c>
      <c r="B343" s="1">
        <v>45029</v>
      </c>
      <c r="C343" t="str">
        <v>NIFTY</v>
      </c>
      <c r="D343" t="str">
        <v>OPTIDXNIFTY13-04-2023PE17300.00</v>
      </c>
      <c r="E343">
        <v>11933</v>
      </c>
      <c r="F343">
        <v>4788</v>
      </c>
      <c r="G343">
        <v>67.0118964310707</v>
      </c>
      <c r="H343">
        <v>66477</v>
      </c>
      <c r="I343">
        <v>0</v>
      </c>
      <c r="J343">
        <v>78</v>
      </c>
      <c r="K343">
        <v>-40.95</v>
      </c>
      <c r="L343">
        <v>-34.4262295081967</v>
      </c>
      <c r="M343">
        <v>14800</v>
      </c>
      <c r="N343">
        <v>97200</v>
      </c>
      <c r="O343">
        <v>550</v>
      </c>
      <c r="P343">
        <v>78</v>
      </c>
      <c r="Q343">
        <v>50</v>
      </c>
      <c r="R343">
        <v>79.35</v>
      </c>
      <c r="S343">
        <v>17398.05</v>
      </c>
      <c r="T343" t="str">
        <v>PE</v>
      </c>
    </row>
    <row r="344" spans="1:20">
      <c r="A344">
        <v>17300</v>
      </c>
      <c r="B344" s="1">
        <v>45043</v>
      </c>
      <c r="C344" t="str">
        <v>NIFTY</v>
      </c>
      <c r="D344" t="str">
        <v>OPTIDXNIFTY27-04-2023PE17300.00</v>
      </c>
      <c r="E344">
        <v>24641</v>
      </c>
      <c r="F344">
        <v>4633</v>
      </c>
      <c r="G344">
        <v>23.155737704918</v>
      </c>
      <c r="H344">
        <v>61622</v>
      </c>
      <c r="I344">
        <v>12.76</v>
      </c>
      <c r="J344">
        <v>134</v>
      </c>
      <c r="K344">
        <v>-30.25</v>
      </c>
      <c r="L344">
        <v>-18.4170471841705</v>
      </c>
      <c r="M344">
        <v>17700</v>
      </c>
      <c r="N344">
        <v>55000</v>
      </c>
      <c r="O344">
        <v>850</v>
      </c>
      <c r="P344">
        <v>134</v>
      </c>
      <c r="Q344">
        <v>400</v>
      </c>
      <c r="R344">
        <v>135</v>
      </c>
      <c r="S344">
        <v>17398.05</v>
      </c>
      <c r="T344" t="str">
        <v>PE</v>
      </c>
    </row>
    <row r="345" spans="1:20">
      <c r="A345">
        <v>17300</v>
      </c>
      <c r="B345" s="1">
        <v>45050</v>
      </c>
      <c r="C345" t="str">
        <v>NIFTY</v>
      </c>
      <c r="D345" t="str">
        <v>OPTIDXNIFTY04-05-2023PE17300.00</v>
      </c>
      <c r="E345">
        <v>80</v>
      </c>
      <c r="F345">
        <v>80</v>
      </c>
      <c r="G345">
        <v>0</v>
      </c>
      <c r="H345">
        <v>147</v>
      </c>
      <c r="I345">
        <v>13.17</v>
      </c>
      <c r="J345">
        <v>159.3</v>
      </c>
      <c r="K345">
        <v>-314.25</v>
      </c>
      <c r="L345">
        <v>-66.3604687994932</v>
      </c>
      <c r="M345">
        <v>2700</v>
      </c>
      <c r="N345">
        <v>3250</v>
      </c>
      <c r="O345">
        <v>100</v>
      </c>
      <c r="P345">
        <v>155.7</v>
      </c>
      <c r="Q345">
        <v>500</v>
      </c>
      <c r="R345">
        <v>159.05</v>
      </c>
      <c r="S345">
        <v>17398.05</v>
      </c>
      <c r="T345" t="str">
        <v>PE</v>
      </c>
    </row>
    <row r="346" spans="1:20">
      <c r="A346">
        <v>17300</v>
      </c>
      <c r="B346" s="1">
        <v>45071</v>
      </c>
      <c r="C346" t="str">
        <v>NIFTY</v>
      </c>
      <c r="D346" t="str">
        <v>OPTIDXNIFTY25-05-2023PE17300.00</v>
      </c>
      <c r="E346">
        <v>1960</v>
      </c>
      <c r="F346">
        <v>347</v>
      </c>
      <c r="G346">
        <v>21.5127092374458</v>
      </c>
      <c r="H346">
        <v>1639</v>
      </c>
      <c r="I346">
        <v>14.11</v>
      </c>
      <c r="J346">
        <v>219.6</v>
      </c>
      <c r="K346">
        <v>-30.35</v>
      </c>
      <c r="L346">
        <v>-12.1424284856971</v>
      </c>
      <c r="M346">
        <v>7650</v>
      </c>
      <c r="N346">
        <v>9000</v>
      </c>
      <c r="O346">
        <v>250</v>
      </c>
      <c r="P346">
        <v>220</v>
      </c>
      <c r="Q346">
        <v>50</v>
      </c>
      <c r="R346">
        <v>221.8</v>
      </c>
      <c r="S346">
        <v>17398.05</v>
      </c>
      <c r="T346" t="str">
        <v>PE</v>
      </c>
    </row>
    <row r="347" spans="1:20">
      <c r="A347">
        <v>17300</v>
      </c>
      <c r="B347" s="1">
        <v>45106</v>
      </c>
      <c r="C347" t="str">
        <v>NIFTY</v>
      </c>
      <c r="D347" t="str">
        <v>OPTIDXNIFTY29-06-2023PE17300.00</v>
      </c>
      <c r="E347">
        <v>328</v>
      </c>
      <c r="F347">
        <v>205</v>
      </c>
      <c r="G347">
        <v>166.666666666667</v>
      </c>
      <c r="H347">
        <v>490</v>
      </c>
      <c r="I347">
        <v>15.41</v>
      </c>
      <c r="J347">
        <v>300</v>
      </c>
      <c r="K347">
        <v>-27.4</v>
      </c>
      <c r="L347">
        <v>-8.36896762370189</v>
      </c>
      <c r="M347">
        <v>4300</v>
      </c>
      <c r="N347">
        <v>2900</v>
      </c>
      <c r="O347">
        <v>50</v>
      </c>
      <c r="P347">
        <v>297.4</v>
      </c>
      <c r="Q347">
        <v>50</v>
      </c>
      <c r="R347">
        <v>303</v>
      </c>
      <c r="S347">
        <v>17398.05</v>
      </c>
      <c r="T347" t="str">
        <v>PE</v>
      </c>
    </row>
    <row r="348" spans="1:20">
      <c r="A348">
        <v>17300</v>
      </c>
      <c r="B348" s="1">
        <v>45036</v>
      </c>
      <c r="C348" t="str">
        <v>NIFTY</v>
      </c>
      <c r="D348" t="str">
        <v>OPTIDXNIFTY20-04-2023PE17300.00</v>
      </c>
      <c r="E348">
        <v>519</v>
      </c>
      <c r="F348">
        <v>50</v>
      </c>
      <c r="G348">
        <v>10.6609808102345</v>
      </c>
      <c r="H348">
        <v>1217</v>
      </c>
      <c r="I348">
        <v>0</v>
      </c>
      <c r="J348">
        <v>110</v>
      </c>
      <c r="K348">
        <v>-37.5</v>
      </c>
      <c r="L348">
        <v>-25.4237288135593</v>
      </c>
      <c r="M348">
        <v>14650</v>
      </c>
      <c r="N348">
        <v>8950</v>
      </c>
      <c r="O348">
        <v>50</v>
      </c>
      <c r="P348">
        <v>110</v>
      </c>
      <c r="Q348">
        <v>50</v>
      </c>
      <c r="R348">
        <v>114.65</v>
      </c>
      <c r="S348">
        <v>17398.05</v>
      </c>
      <c r="T348" t="str">
        <v>PE</v>
      </c>
    </row>
    <row r="349" spans="1:20">
      <c r="A349">
        <v>17350</v>
      </c>
      <c r="B349" s="1">
        <v>45029</v>
      </c>
      <c r="C349" t="str">
        <v>NIFTY</v>
      </c>
      <c r="D349" t="str">
        <v>OPTIDXNIFTY13-04-2023PE17350.00</v>
      </c>
      <c r="E349">
        <v>4033</v>
      </c>
      <c r="F349">
        <v>2611</v>
      </c>
      <c r="G349">
        <v>183.614627285513</v>
      </c>
      <c r="H349">
        <v>29501</v>
      </c>
      <c r="I349">
        <v>0</v>
      </c>
      <c r="J349">
        <v>96</v>
      </c>
      <c r="K349">
        <v>-42.35</v>
      </c>
      <c r="L349">
        <v>-30.6107697867727</v>
      </c>
      <c r="M349">
        <v>11150</v>
      </c>
      <c r="N349">
        <v>17650</v>
      </c>
      <c r="O349">
        <v>350</v>
      </c>
      <c r="P349">
        <v>95.05</v>
      </c>
      <c r="Q349">
        <v>50</v>
      </c>
      <c r="R349">
        <v>96.85</v>
      </c>
      <c r="S349">
        <v>17398.05</v>
      </c>
      <c r="T349" t="str">
        <v>PE</v>
      </c>
    </row>
    <row r="350" spans="1:20">
      <c r="A350">
        <v>17350</v>
      </c>
      <c r="B350" s="1">
        <v>45036</v>
      </c>
      <c r="C350" t="str">
        <v>NIFTY</v>
      </c>
      <c r="D350" t="str">
        <v>OPTIDXNIFTY20-04-2023PE17350.00</v>
      </c>
      <c r="E350">
        <v>244</v>
      </c>
      <c r="F350">
        <v>184</v>
      </c>
      <c r="G350">
        <v>306.666666666667</v>
      </c>
      <c r="H350">
        <v>847</v>
      </c>
      <c r="I350">
        <v>12.36</v>
      </c>
      <c r="J350">
        <v>126.4</v>
      </c>
      <c r="K350">
        <v>-37.55</v>
      </c>
      <c r="L350">
        <v>-22.9033241842025</v>
      </c>
      <c r="M350">
        <v>11950</v>
      </c>
      <c r="N350">
        <v>7400</v>
      </c>
      <c r="O350">
        <v>400</v>
      </c>
      <c r="P350">
        <v>126</v>
      </c>
      <c r="Q350">
        <v>50</v>
      </c>
      <c r="R350">
        <v>132.3</v>
      </c>
      <c r="S350">
        <v>17398.05</v>
      </c>
      <c r="T350" t="str">
        <v>PE</v>
      </c>
    </row>
    <row r="351" spans="1:20">
      <c r="A351">
        <v>17350</v>
      </c>
      <c r="B351" s="1">
        <v>45050</v>
      </c>
      <c r="C351" t="str">
        <v>NIFTY</v>
      </c>
      <c r="D351" t="str">
        <v>OPTIDXNIFTY04-05-2023PE17350.00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2150</v>
      </c>
      <c r="N351">
        <v>0</v>
      </c>
      <c r="O351">
        <v>100</v>
      </c>
      <c r="P351">
        <v>164.7</v>
      </c>
      <c r="Q351">
        <v>0</v>
      </c>
      <c r="R351">
        <v>0</v>
      </c>
      <c r="S351">
        <v>17398.05</v>
      </c>
      <c r="T351" t="str">
        <v>PE</v>
      </c>
    </row>
    <row r="352" spans="1:20">
      <c r="A352">
        <v>17350</v>
      </c>
      <c r="B352" s="1">
        <v>45071</v>
      </c>
      <c r="C352" t="str">
        <v>NIFTY</v>
      </c>
      <c r="D352" t="str">
        <v>OPTIDXNIFTY25-05-2023PE17350.00</v>
      </c>
      <c r="E352">
        <v>217</v>
      </c>
      <c r="F352">
        <v>19</v>
      </c>
      <c r="G352">
        <v>9.5959595959596</v>
      </c>
      <c r="H352">
        <v>83</v>
      </c>
      <c r="I352">
        <v>0</v>
      </c>
      <c r="J352">
        <v>236.95</v>
      </c>
      <c r="K352">
        <v>-30.85</v>
      </c>
      <c r="L352">
        <v>-11.5197908887229</v>
      </c>
      <c r="M352">
        <v>6100</v>
      </c>
      <c r="N352">
        <v>4850</v>
      </c>
      <c r="O352">
        <v>50</v>
      </c>
      <c r="P352">
        <v>222.35</v>
      </c>
      <c r="Q352">
        <v>50</v>
      </c>
      <c r="R352">
        <v>245.5</v>
      </c>
      <c r="S352">
        <v>17398.05</v>
      </c>
      <c r="T352" t="str">
        <v>PE</v>
      </c>
    </row>
    <row r="353" spans="1:20">
      <c r="A353">
        <v>17350</v>
      </c>
      <c r="B353" s="1">
        <v>45106</v>
      </c>
      <c r="C353" t="str">
        <v>NIFTY</v>
      </c>
      <c r="D353" t="str">
        <v>OPTIDXNIFTY29-06-2023PE17350.00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50</v>
      </c>
      <c r="N353">
        <v>0</v>
      </c>
      <c r="O353">
        <v>50</v>
      </c>
      <c r="P353">
        <v>213.3</v>
      </c>
      <c r="Q353">
        <v>0</v>
      </c>
      <c r="R353">
        <v>0</v>
      </c>
      <c r="S353">
        <v>17398.05</v>
      </c>
      <c r="T353" t="str">
        <v>PE</v>
      </c>
    </row>
    <row r="354" spans="1:20">
      <c r="A354">
        <v>17350</v>
      </c>
      <c r="B354" s="1">
        <v>45022</v>
      </c>
      <c r="C354" t="str">
        <v>NIFTY</v>
      </c>
      <c r="D354" t="str">
        <v>OPTIDXNIFTY06-04-2023PE17350.00</v>
      </c>
      <c r="E354">
        <v>84230</v>
      </c>
      <c r="F354">
        <v>47593</v>
      </c>
      <c r="G354">
        <v>129.90419521249</v>
      </c>
      <c r="H354">
        <v>2310364</v>
      </c>
      <c r="I354">
        <v>0</v>
      </c>
      <c r="J354">
        <v>45.4</v>
      </c>
      <c r="K354">
        <v>-49.9</v>
      </c>
      <c r="L354">
        <v>-52.3609653725079</v>
      </c>
      <c r="M354">
        <v>245450</v>
      </c>
      <c r="N354">
        <v>465150</v>
      </c>
      <c r="O354">
        <v>550</v>
      </c>
      <c r="P354">
        <v>45.4</v>
      </c>
      <c r="Q354">
        <v>900</v>
      </c>
      <c r="R354">
        <v>45.65</v>
      </c>
      <c r="S354">
        <v>17398.05</v>
      </c>
      <c r="T354" t="str">
        <v>PE</v>
      </c>
    </row>
    <row r="355" spans="1:20">
      <c r="A355">
        <v>17350</v>
      </c>
      <c r="B355" s="1">
        <v>45043</v>
      </c>
      <c r="C355" t="str">
        <v>NIFTY</v>
      </c>
      <c r="D355" t="str">
        <v>OPTIDXNIFTY27-04-2023PE17350.00</v>
      </c>
      <c r="E355">
        <v>3004</v>
      </c>
      <c r="F355">
        <v>463</v>
      </c>
      <c r="G355">
        <v>18.2211727666273</v>
      </c>
      <c r="H355">
        <v>12336</v>
      </c>
      <c r="I355">
        <v>0</v>
      </c>
      <c r="J355">
        <v>149.95</v>
      </c>
      <c r="K355">
        <v>-31.45</v>
      </c>
      <c r="L355">
        <v>-17.3373759647189</v>
      </c>
      <c r="M355">
        <v>9700</v>
      </c>
      <c r="N355">
        <v>13850</v>
      </c>
      <c r="O355">
        <v>50</v>
      </c>
      <c r="P355">
        <v>149.7</v>
      </c>
      <c r="Q355">
        <v>50</v>
      </c>
      <c r="R355">
        <v>152.25</v>
      </c>
      <c r="S355">
        <v>17398.05</v>
      </c>
      <c r="T355" t="str">
        <v>PE</v>
      </c>
    </row>
    <row r="356" spans="1:20">
      <c r="A356">
        <v>17400</v>
      </c>
      <c r="B356" s="1">
        <v>45036</v>
      </c>
      <c r="C356" t="str">
        <v>NIFTY</v>
      </c>
      <c r="D356" t="str">
        <v>OPTIDXNIFTY20-04-2023PE17400.00</v>
      </c>
      <c r="E356">
        <v>792</v>
      </c>
      <c r="F356">
        <v>489</v>
      </c>
      <c r="G356">
        <v>161.386138613861</v>
      </c>
      <c r="H356">
        <v>2053</v>
      </c>
      <c r="I356">
        <v>0</v>
      </c>
      <c r="J356">
        <v>146.9</v>
      </c>
      <c r="K356">
        <v>-35</v>
      </c>
      <c r="L356">
        <v>-19.2413413963716</v>
      </c>
      <c r="M356">
        <v>13400</v>
      </c>
      <c r="N356">
        <v>13050</v>
      </c>
      <c r="O356">
        <v>50</v>
      </c>
      <c r="P356">
        <v>145.15</v>
      </c>
      <c r="Q356">
        <v>50</v>
      </c>
      <c r="R356">
        <v>153.3</v>
      </c>
      <c r="S356">
        <v>17398.05</v>
      </c>
      <c r="T356" t="str">
        <v>PE</v>
      </c>
    </row>
    <row r="357" spans="1:20">
      <c r="A357">
        <v>17400</v>
      </c>
      <c r="B357" s="1">
        <v>45022</v>
      </c>
      <c r="C357" t="str">
        <v>NIFTY</v>
      </c>
      <c r="D357" t="str">
        <v>OPTIDXNIFTY06-04-2023PE17400.00</v>
      </c>
      <c r="E357">
        <v>89151</v>
      </c>
      <c r="F357">
        <v>57650</v>
      </c>
      <c r="G357">
        <v>183.010063172598</v>
      </c>
      <c r="H357">
        <v>2766399</v>
      </c>
      <c r="I357">
        <v>11.52</v>
      </c>
      <c r="J357">
        <v>66.1</v>
      </c>
      <c r="K357">
        <v>-52.7</v>
      </c>
      <c r="L357">
        <v>-44.3602693602694</v>
      </c>
      <c r="M357">
        <v>264200</v>
      </c>
      <c r="N357">
        <v>409800</v>
      </c>
      <c r="O357">
        <v>2850</v>
      </c>
      <c r="P357">
        <v>66</v>
      </c>
      <c r="Q357">
        <v>500</v>
      </c>
      <c r="R357">
        <v>66.1</v>
      </c>
      <c r="S357">
        <v>17398.05</v>
      </c>
      <c r="T357" t="str">
        <v>PE</v>
      </c>
    </row>
    <row r="358" spans="1:20">
      <c r="A358">
        <v>17400</v>
      </c>
      <c r="B358" s="1">
        <v>45071</v>
      </c>
      <c r="C358" t="str">
        <v>NIFTY</v>
      </c>
      <c r="D358" t="str">
        <v>OPTIDXNIFTY25-05-2023PE17400.00</v>
      </c>
      <c r="E358">
        <v>1246</v>
      </c>
      <c r="F358">
        <v>376</v>
      </c>
      <c r="G358">
        <v>43.2183908045977</v>
      </c>
      <c r="H358">
        <v>1334</v>
      </c>
      <c r="I358">
        <v>13.95</v>
      </c>
      <c r="J358">
        <v>253</v>
      </c>
      <c r="K358">
        <v>-33.45</v>
      </c>
      <c r="L358">
        <v>-11.6774306161634</v>
      </c>
      <c r="M358">
        <v>4750</v>
      </c>
      <c r="N358">
        <v>2300</v>
      </c>
      <c r="O358">
        <v>50</v>
      </c>
      <c r="P358">
        <v>250.1</v>
      </c>
      <c r="Q358">
        <v>100</v>
      </c>
      <c r="R358">
        <v>253.5</v>
      </c>
      <c r="S358">
        <v>17398.05</v>
      </c>
      <c r="T358" t="str">
        <v>PE</v>
      </c>
    </row>
    <row r="359" spans="1:20">
      <c r="A359">
        <v>17400</v>
      </c>
      <c r="B359" s="1">
        <v>45106</v>
      </c>
      <c r="C359" t="str">
        <v>NIFTY</v>
      </c>
      <c r="D359" t="str">
        <v>OPTIDXNIFTY29-06-2023PE17400.00</v>
      </c>
      <c r="E359">
        <v>384</v>
      </c>
      <c r="F359">
        <v>59</v>
      </c>
      <c r="G359">
        <v>18.1538461538462</v>
      </c>
      <c r="H359">
        <v>172</v>
      </c>
      <c r="I359">
        <v>15.41</v>
      </c>
      <c r="J359">
        <v>336.5</v>
      </c>
      <c r="K359">
        <v>-28</v>
      </c>
      <c r="L359">
        <v>-7.68175582990398</v>
      </c>
      <c r="M359">
        <v>1050</v>
      </c>
      <c r="N359">
        <v>3850</v>
      </c>
      <c r="O359">
        <v>50</v>
      </c>
      <c r="P359">
        <v>334</v>
      </c>
      <c r="Q359">
        <v>500</v>
      </c>
      <c r="R359">
        <v>338</v>
      </c>
      <c r="S359">
        <v>17398.05</v>
      </c>
      <c r="T359" t="str">
        <v>PE</v>
      </c>
    </row>
    <row r="360" spans="1:20">
      <c r="A360">
        <v>17400</v>
      </c>
      <c r="B360" s="1">
        <v>45043</v>
      </c>
      <c r="C360" t="str">
        <v>NIFTY</v>
      </c>
      <c r="D360" t="str">
        <v>OPTIDXNIFTY27-04-2023PE17400.00</v>
      </c>
      <c r="E360">
        <v>23371</v>
      </c>
      <c r="F360">
        <v>10591</v>
      </c>
      <c r="G360">
        <v>82.8716744913928</v>
      </c>
      <c r="H360">
        <v>70097</v>
      </c>
      <c r="I360">
        <v>12.44</v>
      </c>
      <c r="J360">
        <v>169.2</v>
      </c>
      <c r="K360">
        <v>-31.7</v>
      </c>
      <c r="L360">
        <v>-15.7789945246391</v>
      </c>
      <c r="M360">
        <v>17500</v>
      </c>
      <c r="N360">
        <v>46500</v>
      </c>
      <c r="O360">
        <v>100</v>
      </c>
      <c r="P360">
        <v>165.1</v>
      </c>
      <c r="Q360">
        <v>450</v>
      </c>
      <c r="R360">
        <v>170</v>
      </c>
      <c r="S360">
        <v>17398.05</v>
      </c>
      <c r="T360" t="str">
        <v>PE</v>
      </c>
    </row>
    <row r="361" spans="1:20">
      <c r="A361">
        <v>17400</v>
      </c>
      <c r="B361" s="1">
        <v>45029</v>
      </c>
      <c r="C361" t="str">
        <v>NIFTY</v>
      </c>
      <c r="D361" t="str">
        <v>OPTIDXNIFTY13-04-2023PE17400.00</v>
      </c>
      <c r="E361">
        <v>9146</v>
      </c>
      <c r="F361">
        <v>5696</v>
      </c>
      <c r="G361">
        <v>165.101449275362</v>
      </c>
      <c r="H361">
        <v>63966</v>
      </c>
      <c r="I361">
        <v>12.09</v>
      </c>
      <c r="J361">
        <v>116.75</v>
      </c>
      <c r="K361">
        <v>-43.55</v>
      </c>
      <c r="L361">
        <v>-27.1678103555833</v>
      </c>
      <c r="M361">
        <v>13750</v>
      </c>
      <c r="N361">
        <v>62800</v>
      </c>
      <c r="O361">
        <v>50</v>
      </c>
      <c r="P361">
        <v>116.7</v>
      </c>
      <c r="Q361">
        <v>900</v>
      </c>
      <c r="R361">
        <v>117</v>
      </c>
      <c r="S361">
        <v>17398.05</v>
      </c>
      <c r="T361" t="str">
        <v>PE</v>
      </c>
    </row>
    <row r="362" spans="1:20">
      <c r="A362">
        <v>17400</v>
      </c>
      <c r="B362" s="1">
        <v>45050</v>
      </c>
      <c r="C362" t="str">
        <v>NIFTY</v>
      </c>
      <c r="D362" t="str">
        <v>OPTIDXNIFTY04-05-2023PE17400.00</v>
      </c>
      <c r="E362">
        <v>128</v>
      </c>
      <c r="F362">
        <v>128</v>
      </c>
      <c r="G362">
        <v>0</v>
      </c>
      <c r="H362">
        <v>172</v>
      </c>
      <c r="I362">
        <v>0</v>
      </c>
      <c r="J362">
        <v>190.45</v>
      </c>
      <c r="K362">
        <v>-338.5</v>
      </c>
      <c r="L362">
        <v>-63.9947064939975</v>
      </c>
      <c r="M362">
        <v>2300</v>
      </c>
      <c r="N362">
        <v>2300</v>
      </c>
      <c r="O362">
        <v>100</v>
      </c>
      <c r="P362">
        <v>185.7</v>
      </c>
      <c r="Q362">
        <v>50</v>
      </c>
      <c r="R362">
        <v>196.8</v>
      </c>
      <c r="S362">
        <v>17398.05</v>
      </c>
      <c r="T362" t="str">
        <v>PE</v>
      </c>
    </row>
    <row r="363" spans="1:20">
      <c r="A363">
        <v>17450</v>
      </c>
      <c r="B363" s="1">
        <v>45043</v>
      </c>
      <c r="C363" t="str">
        <v>NIFTY</v>
      </c>
      <c r="D363" t="str">
        <v>OPTIDXNIFTY27-04-2023PE17450.00</v>
      </c>
      <c r="E363">
        <v>1761</v>
      </c>
      <c r="F363">
        <v>882</v>
      </c>
      <c r="G363">
        <v>100.341296928328</v>
      </c>
      <c r="H363">
        <v>5573</v>
      </c>
      <c r="I363">
        <v>12.3</v>
      </c>
      <c r="J363">
        <v>186</v>
      </c>
      <c r="K363">
        <v>-33.95</v>
      </c>
      <c r="L363">
        <v>-15.4353262105024</v>
      </c>
      <c r="M363">
        <v>8850</v>
      </c>
      <c r="N363">
        <v>4500</v>
      </c>
      <c r="O363">
        <v>50</v>
      </c>
      <c r="P363">
        <v>186</v>
      </c>
      <c r="Q363">
        <v>50</v>
      </c>
      <c r="R363">
        <v>189.95</v>
      </c>
      <c r="S363">
        <v>17398.05</v>
      </c>
      <c r="T363" t="str">
        <v>PE</v>
      </c>
    </row>
    <row r="364" spans="1:20">
      <c r="A364">
        <v>17450</v>
      </c>
      <c r="B364" s="1">
        <v>45071</v>
      </c>
      <c r="C364" t="str">
        <v>NIFTY</v>
      </c>
      <c r="D364" t="str">
        <v>OPTIDXNIFTY25-05-2023PE17450.00</v>
      </c>
      <c r="E364">
        <v>97</v>
      </c>
      <c r="F364">
        <v>2</v>
      </c>
      <c r="G364">
        <v>2.10526315789474</v>
      </c>
      <c r="H364">
        <v>36</v>
      </c>
      <c r="I364">
        <v>0</v>
      </c>
      <c r="J364">
        <v>266.7</v>
      </c>
      <c r="K364">
        <v>-41.7</v>
      </c>
      <c r="L364">
        <v>-13.5214007782101</v>
      </c>
      <c r="M364">
        <v>3500</v>
      </c>
      <c r="N364">
        <v>2650</v>
      </c>
      <c r="O364">
        <v>50</v>
      </c>
      <c r="P364">
        <v>266.75</v>
      </c>
      <c r="Q364">
        <v>50</v>
      </c>
      <c r="R364">
        <v>274.3</v>
      </c>
      <c r="S364">
        <v>17398.05</v>
      </c>
      <c r="T364" t="str">
        <v>PE</v>
      </c>
    </row>
    <row r="365" spans="1:20">
      <c r="A365">
        <v>17450</v>
      </c>
      <c r="B365" s="1">
        <v>45106</v>
      </c>
      <c r="C365" t="str">
        <v>NIFTY</v>
      </c>
      <c r="D365" t="str">
        <v>OPTIDXNIFTY29-06-2023PE17450.00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50</v>
      </c>
      <c r="N365">
        <v>150</v>
      </c>
      <c r="O365">
        <v>50</v>
      </c>
      <c r="P365">
        <v>240.85</v>
      </c>
      <c r="Q365">
        <v>100</v>
      </c>
      <c r="R365">
        <v>449.95</v>
      </c>
      <c r="S365">
        <v>17398.05</v>
      </c>
      <c r="T365" t="str">
        <v>PE</v>
      </c>
    </row>
    <row r="366" spans="1:20">
      <c r="A366">
        <v>17450</v>
      </c>
      <c r="B366" s="1">
        <v>45036</v>
      </c>
      <c r="C366" t="str">
        <v>NIFTY</v>
      </c>
      <c r="D366" t="str">
        <v>OPTIDXNIFTY20-04-2023PE17450.00</v>
      </c>
      <c r="E366">
        <v>52</v>
      </c>
      <c r="F366">
        <v>52</v>
      </c>
      <c r="G366">
        <v>0</v>
      </c>
      <c r="H366">
        <v>100</v>
      </c>
      <c r="I366">
        <v>0</v>
      </c>
      <c r="J366">
        <v>168</v>
      </c>
      <c r="K366">
        <v>-426.2</v>
      </c>
      <c r="L366">
        <v>-71.7266913497139</v>
      </c>
      <c r="M366">
        <v>10550</v>
      </c>
      <c r="N366">
        <v>7350</v>
      </c>
      <c r="O366">
        <v>50</v>
      </c>
      <c r="P366">
        <v>158.7</v>
      </c>
      <c r="Q366">
        <v>350</v>
      </c>
      <c r="R366">
        <v>169.4</v>
      </c>
      <c r="S366">
        <v>17398.05</v>
      </c>
      <c r="T366" t="str">
        <v>PE</v>
      </c>
    </row>
    <row r="367" spans="1:20">
      <c r="A367">
        <v>17450</v>
      </c>
      <c r="B367" s="1">
        <v>45050</v>
      </c>
      <c r="C367" t="str">
        <v>NIFTY</v>
      </c>
      <c r="D367" t="str">
        <v>OPTIDXNIFTY04-05-2023PE17450.00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800</v>
      </c>
      <c r="N367">
        <v>950</v>
      </c>
      <c r="O367">
        <v>50</v>
      </c>
      <c r="P367">
        <v>122.05</v>
      </c>
      <c r="Q367">
        <v>50</v>
      </c>
      <c r="R367">
        <v>224.25</v>
      </c>
      <c r="S367">
        <v>17398.05</v>
      </c>
      <c r="T367" t="str">
        <v>PE</v>
      </c>
    </row>
    <row r="368" spans="1:20">
      <c r="A368">
        <v>17450</v>
      </c>
      <c r="B368" s="1">
        <v>45022</v>
      </c>
      <c r="C368" t="str">
        <v>NIFTY</v>
      </c>
      <c r="D368" t="str">
        <v>OPTIDXNIFTY06-04-2023PE17450.00</v>
      </c>
      <c r="E368">
        <v>20049</v>
      </c>
      <c r="F368">
        <v>4849</v>
      </c>
      <c r="G368">
        <v>31.9013157894737</v>
      </c>
      <c r="H368">
        <v>567348</v>
      </c>
      <c r="I368">
        <v>11.53</v>
      </c>
      <c r="J368">
        <v>94</v>
      </c>
      <c r="K368">
        <v>-53.45</v>
      </c>
      <c r="L368">
        <v>-36.2495761275008</v>
      </c>
      <c r="M368">
        <v>131400</v>
      </c>
      <c r="N368">
        <v>61850</v>
      </c>
      <c r="O368">
        <v>1000</v>
      </c>
      <c r="P368">
        <v>92.15</v>
      </c>
      <c r="Q368">
        <v>50</v>
      </c>
      <c r="R368">
        <v>93.95</v>
      </c>
      <c r="S368">
        <v>17398.05</v>
      </c>
      <c r="T368" t="str">
        <v>PE</v>
      </c>
    </row>
    <row r="369" spans="1:20">
      <c r="A369">
        <v>17450</v>
      </c>
      <c r="B369" s="1">
        <v>45029</v>
      </c>
      <c r="C369" t="str">
        <v>NIFTY</v>
      </c>
      <c r="D369" t="str">
        <v>OPTIDXNIFTY13-04-2023PE17450.00</v>
      </c>
      <c r="E369">
        <v>761</v>
      </c>
      <c r="F369">
        <v>353</v>
      </c>
      <c r="G369">
        <v>86.5196078431373</v>
      </c>
      <c r="H369">
        <v>6553</v>
      </c>
      <c r="I369">
        <v>0</v>
      </c>
      <c r="J369">
        <v>136.05</v>
      </c>
      <c r="K369">
        <v>-48.85</v>
      </c>
      <c r="L369">
        <v>-26.4196863169281</v>
      </c>
      <c r="M369">
        <v>5600</v>
      </c>
      <c r="N369">
        <v>5650</v>
      </c>
      <c r="O369">
        <v>50</v>
      </c>
      <c r="P369">
        <v>136.1</v>
      </c>
      <c r="Q369">
        <v>50</v>
      </c>
      <c r="R369">
        <v>142</v>
      </c>
      <c r="S369">
        <v>17398.05</v>
      </c>
      <c r="T369" t="str">
        <v>PE</v>
      </c>
    </row>
    <row r="370" spans="1:20">
      <c r="A370">
        <v>17500</v>
      </c>
      <c r="B370" s="1">
        <v>45043</v>
      </c>
      <c r="C370" t="str">
        <v>NIFTY</v>
      </c>
      <c r="D370" t="str">
        <v>OPTIDXNIFTY27-04-2023PE17500.00</v>
      </c>
      <c r="E370">
        <v>27108</v>
      </c>
      <c r="F370">
        <v>4048</v>
      </c>
      <c r="G370">
        <v>17.5542064180399</v>
      </c>
      <c r="H370">
        <v>53225</v>
      </c>
      <c r="I370">
        <v>0</v>
      </c>
      <c r="J370">
        <v>209.2</v>
      </c>
      <c r="K370">
        <v>-34.2</v>
      </c>
      <c r="L370">
        <v>-14.05094494659</v>
      </c>
      <c r="M370">
        <v>18700</v>
      </c>
      <c r="N370">
        <v>40400</v>
      </c>
      <c r="O370">
        <v>100</v>
      </c>
      <c r="P370">
        <v>208</v>
      </c>
      <c r="Q370">
        <v>500</v>
      </c>
      <c r="R370">
        <v>212.45</v>
      </c>
      <c r="S370">
        <v>17398.05</v>
      </c>
      <c r="T370" t="str">
        <v>PE</v>
      </c>
    </row>
    <row r="371" spans="1:20">
      <c r="A371">
        <v>17500</v>
      </c>
      <c r="B371" s="1">
        <v>45050</v>
      </c>
      <c r="C371" t="str">
        <v>NIFTY</v>
      </c>
      <c r="D371" t="str">
        <v>OPTIDXNIFTY04-05-2023PE17500.00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424.6</v>
      </c>
      <c r="K371">
        <v>-163.25</v>
      </c>
      <c r="L371">
        <v>-27.7706898018202</v>
      </c>
      <c r="M371">
        <v>2650</v>
      </c>
      <c r="N371">
        <v>200</v>
      </c>
      <c r="O371">
        <v>50</v>
      </c>
      <c r="P371">
        <v>212.9</v>
      </c>
      <c r="Q371">
        <v>100</v>
      </c>
      <c r="R371">
        <v>251.85</v>
      </c>
      <c r="S371">
        <v>17398.05</v>
      </c>
      <c r="T371" t="str">
        <v>PE</v>
      </c>
    </row>
    <row r="372" spans="1:20">
      <c r="A372">
        <v>17500</v>
      </c>
      <c r="B372" s="1">
        <v>45071</v>
      </c>
      <c r="C372" t="str">
        <v>NIFTY</v>
      </c>
      <c r="D372" t="str">
        <v>OPTIDXNIFTY25-05-2023PE17500.00</v>
      </c>
      <c r="E372">
        <v>7445</v>
      </c>
      <c r="F372">
        <v>1041</v>
      </c>
      <c r="G372">
        <v>16.2554653341661</v>
      </c>
      <c r="H372">
        <v>4481</v>
      </c>
      <c r="I372">
        <v>13.88</v>
      </c>
      <c r="J372">
        <v>293.9</v>
      </c>
      <c r="K372">
        <v>-34.5</v>
      </c>
      <c r="L372">
        <v>-10.5054811205847</v>
      </c>
      <c r="M372">
        <v>8600</v>
      </c>
      <c r="N372">
        <v>7900</v>
      </c>
      <c r="O372">
        <v>50</v>
      </c>
      <c r="P372">
        <v>292.95</v>
      </c>
      <c r="Q372">
        <v>50</v>
      </c>
      <c r="R372">
        <v>293.7</v>
      </c>
      <c r="S372">
        <v>17398.05</v>
      </c>
      <c r="T372" t="str">
        <v>PE</v>
      </c>
    </row>
    <row r="373" spans="1:20">
      <c r="A373">
        <v>17500</v>
      </c>
      <c r="B373" s="1">
        <v>45106</v>
      </c>
      <c r="C373" t="str">
        <v>NIFTY</v>
      </c>
      <c r="D373" t="str">
        <v>OPTIDXNIFTY29-06-2023PE17500.00</v>
      </c>
      <c r="E373">
        <v>2320</v>
      </c>
      <c r="F373">
        <v>641</v>
      </c>
      <c r="G373">
        <v>38.1774865991662</v>
      </c>
      <c r="H373">
        <v>1667</v>
      </c>
      <c r="I373">
        <v>0</v>
      </c>
      <c r="J373">
        <v>377.75</v>
      </c>
      <c r="K373">
        <v>-21.85</v>
      </c>
      <c r="L373">
        <v>-5.46796796796797</v>
      </c>
      <c r="M373">
        <v>4450</v>
      </c>
      <c r="N373">
        <v>6350</v>
      </c>
      <c r="O373">
        <v>600</v>
      </c>
      <c r="P373">
        <v>372</v>
      </c>
      <c r="Q373">
        <v>50</v>
      </c>
      <c r="R373">
        <v>377.95</v>
      </c>
      <c r="S373">
        <v>17398.05</v>
      </c>
      <c r="T373" t="str">
        <v>PE</v>
      </c>
    </row>
    <row r="374" spans="1:20">
      <c r="A374">
        <v>17500</v>
      </c>
      <c r="B374" s="1">
        <v>45022</v>
      </c>
      <c r="C374" t="str">
        <v>NIFTY</v>
      </c>
      <c r="D374" t="str">
        <v>OPTIDXNIFTY06-04-2023PE17500.00</v>
      </c>
      <c r="E374">
        <v>35493</v>
      </c>
      <c r="F374">
        <v>-954</v>
      </c>
      <c r="G374">
        <v>-2.61749938266524</v>
      </c>
      <c r="H374">
        <v>714449</v>
      </c>
      <c r="I374">
        <v>0</v>
      </c>
      <c r="J374">
        <v>126.5</v>
      </c>
      <c r="K374">
        <v>-52.75</v>
      </c>
      <c r="L374">
        <v>-29.4281729428173</v>
      </c>
      <c r="M374">
        <v>167150</v>
      </c>
      <c r="N374">
        <v>122100</v>
      </c>
      <c r="O374">
        <v>450</v>
      </c>
      <c r="P374">
        <v>126</v>
      </c>
      <c r="Q374">
        <v>1850</v>
      </c>
      <c r="R374">
        <v>127</v>
      </c>
      <c r="S374">
        <v>17398.05</v>
      </c>
      <c r="T374" t="str">
        <v>PE</v>
      </c>
    </row>
    <row r="375" spans="1:20">
      <c r="A375">
        <v>17500</v>
      </c>
      <c r="B375" s="1">
        <v>45029</v>
      </c>
      <c r="C375" t="str">
        <v>NIFTY</v>
      </c>
      <c r="D375" t="str">
        <v>OPTIDXNIFTY13-04-2023PE17500.00</v>
      </c>
      <c r="E375">
        <v>3223</v>
      </c>
      <c r="F375">
        <v>941</v>
      </c>
      <c r="G375">
        <v>41.2357581069238</v>
      </c>
      <c r="H375">
        <v>21151</v>
      </c>
      <c r="I375">
        <v>12.06</v>
      </c>
      <c r="J375">
        <v>168</v>
      </c>
      <c r="K375">
        <v>-43.5</v>
      </c>
      <c r="L375">
        <v>-20.5673758865248</v>
      </c>
      <c r="M375">
        <v>6950</v>
      </c>
      <c r="N375">
        <v>28850</v>
      </c>
      <c r="O375">
        <v>300</v>
      </c>
      <c r="P375">
        <v>167</v>
      </c>
      <c r="Q375">
        <v>50</v>
      </c>
      <c r="R375">
        <v>168.7</v>
      </c>
      <c r="S375">
        <v>17398.05</v>
      </c>
      <c r="T375" t="str">
        <v>PE</v>
      </c>
    </row>
    <row r="376" spans="1:20">
      <c r="A376">
        <v>17500</v>
      </c>
      <c r="B376" s="1">
        <v>45036</v>
      </c>
      <c r="C376" t="str">
        <v>NIFTY</v>
      </c>
      <c r="D376" t="str">
        <v>OPTIDXNIFTY20-04-2023PE17500.00</v>
      </c>
      <c r="E376">
        <v>176</v>
      </c>
      <c r="F376">
        <v>39</v>
      </c>
      <c r="G376">
        <v>28.4671532846715</v>
      </c>
      <c r="H376">
        <v>343</v>
      </c>
      <c r="I376">
        <v>12.18</v>
      </c>
      <c r="J376">
        <v>190.6</v>
      </c>
      <c r="K376">
        <v>-40.35</v>
      </c>
      <c r="L376">
        <v>-17.4713141372591</v>
      </c>
      <c r="M376">
        <v>7050</v>
      </c>
      <c r="N376">
        <v>4000</v>
      </c>
      <c r="O376">
        <v>450</v>
      </c>
      <c r="P376">
        <v>190.25</v>
      </c>
      <c r="Q376">
        <v>50</v>
      </c>
      <c r="R376">
        <v>195</v>
      </c>
      <c r="S376">
        <v>17398.05</v>
      </c>
      <c r="T376" t="str">
        <v>PE</v>
      </c>
    </row>
    <row r="377" spans="1:20">
      <c r="A377">
        <v>17500</v>
      </c>
      <c r="B377" s="1">
        <v>45288</v>
      </c>
      <c r="C377" t="str">
        <v>NIFTY</v>
      </c>
      <c r="D377" t="str">
        <v>OPTIDXNIFTY28-12-2023PE17500.00</v>
      </c>
      <c r="E377">
        <v>4180</v>
      </c>
      <c r="F377">
        <v>208</v>
      </c>
      <c r="G377">
        <v>5.23665659617321</v>
      </c>
      <c r="H377">
        <v>513</v>
      </c>
      <c r="I377">
        <v>0</v>
      </c>
      <c r="J377">
        <v>532</v>
      </c>
      <c r="K377">
        <v>-27.3</v>
      </c>
      <c r="L377">
        <v>-4.88110137672089</v>
      </c>
      <c r="M377">
        <v>1800</v>
      </c>
      <c r="N377">
        <v>400</v>
      </c>
      <c r="O377">
        <v>150</v>
      </c>
      <c r="P377">
        <v>532</v>
      </c>
      <c r="Q377">
        <v>50</v>
      </c>
      <c r="R377">
        <v>542</v>
      </c>
      <c r="S377">
        <v>17398.05</v>
      </c>
      <c r="T377" t="str">
        <v>PE</v>
      </c>
    </row>
    <row r="378" spans="1:20">
      <c r="A378">
        <v>17550</v>
      </c>
      <c r="B378" s="1">
        <v>45036</v>
      </c>
      <c r="C378" t="str">
        <v>NIFTY</v>
      </c>
      <c r="D378" t="str">
        <v>OPTIDXNIFTY20-04-2023PE17550.00</v>
      </c>
      <c r="E378">
        <v>32</v>
      </c>
      <c r="F378">
        <v>32</v>
      </c>
      <c r="G378">
        <v>0</v>
      </c>
      <c r="H378">
        <v>54</v>
      </c>
      <c r="I378">
        <v>0</v>
      </c>
      <c r="J378">
        <v>230.4</v>
      </c>
      <c r="K378">
        <v>-429.55</v>
      </c>
      <c r="L378">
        <v>-65.0882642624441</v>
      </c>
      <c r="M378">
        <v>4300</v>
      </c>
      <c r="N378">
        <v>5200</v>
      </c>
      <c r="O378">
        <v>50</v>
      </c>
      <c r="P378">
        <v>205</v>
      </c>
      <c r="Q378">
        <v>900</v>
      </c>
      <c r="R378">
        <v>233.65</v>
      </c>
      <c r="S378">
        <v>17398.05</v>
      </c>
      <c r="T378" t="str">
        <v>PE</v>
      </c>
    </row>
    <row r="379" spans="1:20">
      <c r="A379">
        <v>17550</v>
      </c>
      <c r="B379" s="1">
        <v>45043</v>
      </c>
      <c r="C379" t="str">
        <v>NIFTY</v>
      </c>
      <c r="D379" t="str">
        <v>OPTIDXNIFTY27-04-2023PE17550.00</v>
      </c>
      <c r="E379">
        <v>607</v>
      </c>
      <c r="F379">
        <v>-23</v>
      </c>
      <c r="G379">
        <v>-3.65079365079365</v>
      </c>
      <c r="H379">
        <v>694</v>
      </c>
      <c r="I379">
        <v>12.03</v>
      </c>
      <c r="J379">
        <v>215</v>
      </c>
      <c r="K379">
        <v>-50.9</v>
      </c>
      <c r="L379">
        <v>-19.1425347875141</v>
      </c>
      <c r="M379">
        <v>7400</v>
      </c>
      <c r="N379">
        <v>3850</v>
      </c>
      <c r="O379">
        <v>150</v>
      </c>
      <c r="P379">
        <v>220.65</v>
      </c>
      <c r="Q379">
        <v>150</v>
      </c>
      <c r="R379">
        <v>239.15</v>
      </c>
      <c r="S379">
        <v>17398.05</v>
      </c>
      <c r="T379" t="str">
        <v>PE</v>
      </c>
    </row>
    <row r="380" spans="1:20">
      <c r="A380">
        <v>17550</v>
      </c>
      <c r="B380" s="1">
        <v>45071</v>
      </c>
      <c r="C380" t="str">
        <v>NIFTY</v>
      </c>
      <c r="D380" t="str">
        <v>OPTIDXNIFTY25-05-2023PE17550.00</v>
      </c>
      <c r="E380">
        <v>97</v>
      </c>
      <c r="F380">
        <v>7</v>
      </c>
      <c r="G380">
        <v>7.77777777777778</v>
      </c>
      <c r="H380">
        <v>26</v>
      </c>
      <c r="I380">
        <v>13.73</v>
      </c>
      <c r="J380">
        <v>311.55</v>
      </c>
      <c r="K380">
        <v>-35.05</v>
      </c>
      <c r="L380">
        <v>-10.1125216387767</v>
      </c>
      <c r="M380">
        <v>2000</v>
      </c>
      <c r="N380">
        <v>1300</v>
      </c>
      <c r="O380">
        <v>50</v>
      </c>
      <c r="P380">
        <v>304.9</v>
      </c>
      <c r="Q380">
        <v>900</v>
      </c>
      <c r="R380">
        <v>337.35</v>
      </c>
      <c r="S380">
        <v>17398.05</v>
      </c>
      <c r="T380" t="str">
        <v>PE</v>
      </c>
    </row>
    <row r="381" spans="1:20">
      <c r="A381">
        <v>17550</v>
      </c>
      <c r="B381" s="1">
        <v>45106</v>
      </c>
      <c r="C381" t="str">
        <v>NIFTY</v>
      </c>
      <c r="D381" t="str">
        <v>OPTIDXNIFTY29-06-2023PE17550.00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50</v>
      </c>
      <c r="N381">
        <v>0</v>
      </c>
      <c r="O381">
        <v>50</v>
      </c>
      <c r="P381">
        <v>270.7</v>
      </c>
      <c r="Q381">
        <v>0</v>
      </c>
      <c r="R381">
        <v>0</v>
      </c>
      <c r="S381">
        <v>17398.05</v>
      </c>
      <c r="T381" t="str">
        <v>PE</v>
      </c>
    </row>
    <row r="382" spans="1:20">
      <c r="A382">
        <v>17550</v>
      </c>
      <c r="B382" s="1">
        <v>45029</v>
      </c>
      <c r="C382" t="str">
        <v>NIFTY</v>
      </c>
      <c r="D382" t="str">
        <v>OPTIDXNIFTY13-04-2023PE17550.00</v>
      </c>
      <c r="E382">
        <v>469</v>
      </c>
      <c r="F382">
        <v>139</v>
      </c>
      <c r="G382">
        <v>42.1212121212121</v>
      </c>
      <c r="H382">
        <v>1777</v>
      </c>
      <c r="I382">
        <v>12.11</v>
      </c>
      <c r="J382">
        <v>194.75</v>
      </c>
      <c r="K382">
        <v>-44.75</v>
      </c>
      <c r="L382">
        <v>-18.6847599164927</v>
      </c>
      <c r="M382">
        <v>3550</v>
      </c>
      <c r="N382">
        <v>4900</v>
      </c>
      <c r="O382">
        <v>50</v>
      </c>
      <c r="P382">
        <v>196</v>
      </c>
      <c r="Q382">
        <v>50</v>
      </c>
      <c r="R382">
        <v>199.75</v>
      </c>
      <c r="S382">
        <v>17398.05</v>
      </c>
      <c r="T382" t="str">
        <v>PE</v>
      </c>
    </row>
    <row r="383" spans="1:20">
      <c r="A383">
        <v>17550</v>
      </c>
      <c r="B383" s="1">
        <v>45022</v>
      </c>
      <c r="C383" t="str">
        <v>NIFTY</v>
      </c>
      <c r="D383" t="str">
        <v>OPTIDXNIFTY06-04-2023PE17550.00</v>
      </c>
      <c r="E383">
        <v>3709</v>
      </c>
      <c r="F383">
        <v>-183</v>
      </c>
      <c r="G383">
        <v>-4.70195272353546</v>
      </c>
      <c r="H383">
        <v>113599</v>
      </c>
      <c r="I383">
        <v>12.13</v>
      </c>
      <c r="J383">
        <v>164</v>
      </c>
      <c r="K383">
        <v>-51.45</v>
      </c>
      <c r="L383">
        <v>-23.8802506381991</v>
      </c>
      <c r="M383">
        <v>36400</v>
      </c>
      <c r="N383">
        <v>12450</v>
      </c>
      <c r="O383">
        <v>100</v>
      </c>
      <c r="P383">
        <v>163.15</v>
      </c>
      <c r="Q383">
        <v>150</v>
      </c>
      <c r="R383">
        <v>164</v>
      </c>
      <c r="S383">
        <v>17398.05</v>
      </c>
      <c r="T383" t="str">
        <v>PE</v>
      </c>
    </row>
    <row r="384" spans="1:20">
      <c r="A384">
        <v>17600</v>
      </c>
      <c r="B384" s="1">
        <v>45036</v>
      </c>
      <c r="C384" t="str">
        <v>NIFTY</v>
      </c>
      <c r="D384" t="str">
        <v>OPTIDXNIFTY20-04-2023PE17600.00</v>
      </c>
      <c r="E384">
        <v>77</v>
      </c>
      <c r="F384">
        <v>74</v>
      </c>
      <c r="G384">
        <v>2466.66666666667</v>
      </c>
      <c r="H384">
        <v>229</v>
      </c>
      <c r="I384">
        <v>12.22</v>
      </c>
      <c r="J384">
        <v>248.6</v>
      </c>
      <c r="K384">
        <v>-45.7</v>
      </c>
      <c r="L384">
        <v>-15.5283724091064</v>
      </c>
      <c r="M384">
        <v>1300</v>
      </c>
      <c r="N384">
        <v>5600</v>
      </c>
      <c r="O384">
        <v>50</v>
      </c>
      <c r="P384">
        <v>248.6</v>
      </c>
      <c r="Q384">
        <v>300</v>
      </c>
      <c r="R384">
        <v>251</v>
      </c>
      <c r="S384">
        <v>17398.05</v>
      </c>
      <c r="T384" t="str">
        <v>PE</v>
      </c>
    </row>
    <row r="385" spans="1:20">
      <c r="A385">
        <v>17600</v>
      </c>
      <c r="B385" s="1">
        <v>45043</v>
      </c>
      <c r="C385" t="str">
        <v>NIFTY</v>
      </c>
      <c r="D385" t="str">
        <v>OPTIDXNIFTY27-04-2023PE17600.00</v>
      </c>
      <c r="E385">
        <v>4062</v>
      </c>
      <c r="F385">
        <v>21</v>
      </c>
      <c r="G385">
        <v>0.519673348181143</v>
      </c>
      <c r="H385">
        <v>7522</v>
      </c>
      <c r="I385">
        <v>0</v>
      </c>
      <c r="J385">
        <v>258.5</v>
      </c>
      <c r="K385">
        <v>-33.05</v>
      </c>
      <c r="L385">
        <v>-11.3359629566112</v>
      </c>
      <c r="M385">
        <v>6900</v>
      </c>
      <c r="N385">
        <v>9450</v>
      </c>
      <c r="O385">
        <v>400</v>
      </c>
      <c r="P385">
        <v>258.5</v>
      </c>
      <c r="Q385">
        <v>150</v>
      </c>
      <c r="R385">
        <v>266.7</v>
      </c>
      <c r="S385">
        <v>17398.05</v>
      </c>
      <c r="T385" t="str">
        <v>PE</v>
      </c>
    </row>
    <row r="386" spans="1:20">
      <c r="A386">
        <v>17600</v>
      </c>
      <c r="B386" s="1">
        <v>45022</v>
      </c>
      <c r="C386" t="str">
        <v>NIFTY</v>
      </c>
      <c r="D386" t="str">
        <v>OPTIDXNIFTY06-04-2023PE17600.00</v>
      </c>
      <c r="E386">
        <v>6356</v>
      </c>
      <c r="F386">
        <v>1750</v>
      </c>
      <c r="G386">
        <v>37.9939209726444</v>
      </c>
      <c r="H386">
        <v>114850</v>
      </c>
      <c r="I386">
        <v>0</v>
      </c>
      <c r="J386">
        <v>207</v>
      </c>
      <c r="K386">
        <v>-49.6</v>
      </c>
      <c r="L386">
        <v>-19.3296960249416</v>
      </c>
      <c r="M386">
        <v>68600</v>
      </c>
      <c r="N386">
        <v>38750</v>
      </c>
      <c r="O386">
        <v>300</v>
      </c>
      <c r="P386">
        <v>205.9</v>
      </c>
      <c r="Q386">
        <v>1250</v>
      </c>
      <c r="R386">
        <v>207</v>
      </c>
      <c r="S386">
        <v>17398.05</v>
      </c>
      <c r="T386" t="str">
        <v>PE</v>
      </c>
    </row>
    <row r="387" spans="1:20">
      <c r="A387">
        <v>17600</v>
      </c>
      <c r="B387" s="1">
        <v>45106</v>
      </c>
      <c r="C387" t="str">
        <v>NIFTY</v>
      </c>
      <c r="D387" t="str">
        <v>OPTIDXNIFTY29-06-2023PE17600.00</v>
      </c>
      <c r="E387">
        <v>109</v>
      </c>
      <c r="F387">
        <v>109</v>
      </c>
      <c r="G387">
        <v>0</v>
      </c>
      <c r="H387">
        <v>188</v>
      </c>
      <c r="I387">
        <v>15.3</v>
      </c>
      <c r="J387">
        <v>415</v>
      </c>
      <c r="K387">
        <v>-324.45</v>
      </c>
      <c r="L387">
        <v>-43.8772060315099</v>
      </c>
      <c r="M387">
        <v>4700</v>
      </c>
      <c r="N387">
        <v>2900</v>
      </c>
      <c r="O387">
        <v>100</v>
      </c>
      <c r="P387">
        <v>414.1</v>
      </c>
      <c r="Q387">
        <v>50</v>
      </c>
      <c r="R387">
        <v>426.9</v>
      </c>
      <c r="S387">
        <v>17398.05</v>
      </c>
      <c r="T387" t="str">
        <v>PE</v>
      </c>
    </row>
    <row r="388" spans="1:20">
      <c r="A388">
        <v>17600</v>
      </c>
      <c r="B388" s="1">
        <v>45029</v>
      </c>
      <c r="C388" t="str">
        <v>NIFTY</v>
      </c>
      <c r="D388" t="str">
        <v>OPTIDXNIFTY13-04-2023PE17600.00</v>
      </c>
      <c r="E388">
        <v>2109</v>
      </c>
      <c r="F388">
        <v>979</v>
      </c>
      <c r="G388">
        <v>86.6371681415929</v>
      </c>
      <c r="H388">
        <v>9347</v>
      </c>
      <c r="I388">
        <v>12.28</v>
      </c>
      <c r="J388">
        <v>239.7</v>
      </c>
      <c r="K388">
        <v>-38.2</v>
      </c>
      <c r="L388">
        <v>-13.7459517812163</v>
      </c>
      <c r="M388">
        <v>2800</v>
      </c>
      <c r="N388">
        <v>25900</v>
      </c>
      <c r="O388">
        <v>50</v>
      </c>
      <c r="P388">
        <v>231</v>
      </c>
      <c r="Q388">
        <v>50</v>
      </c>
      <c r="R388">
        <v>234.7</v>
      </c>
      <c r="S388">
        <v>17398.05</v>
      </c>
      <c r="T388" t="str">
        <v>PE</v>
      </c>
    </row>
    <row r="389" spans="1:20">
      <c r="A389">
        <v>17600</v>
      </c>
      <c r="B389" s="1">
        <v>45071</v>
      </c>
      <c r="C389" t="str">
        <v>NIFTY</v>
      </c>
      <c r="D389" t="str">
        <v>OPTIDXNIFTY25-05-2023PE17600.00</v>
      </c>
      <c r="E389">
        <v>605</v>
      </c>
      <c r="F389">
        <v>56</v>
      </c>
      <c r="G389">
        <v>10.200364298725</v>
      </c>
      <c r="H389">
        <v>344</v>
      </c>
      <c r="I389">
        <v>13.66</v>
      </c>
      <c r="J389">
        <v>333.25</v>
      </c>
      <c r="K389">
        <v>-40</v>
      </c>
      <c r="L389">
        <v>-10.7166778298727</v>
      </c>
      <c r="M389">
        <v>4600</v>
      </c>
      <c r="N389">
        <v>4600</v>
      </c>
      <c r="O389">
        <v>50</v>
      </c>
      <c r="P389">
        <v>314.55</v>
      </c>
      <c r="Q389">
        <v>150</v>
      </c>
      <c r="R389">
        <v>349.3</v>
      </c>
      <c r="S389">
        <v>17398.05</v>
      </c>
      <c r="T389" t="str">
        <v>PE</v>
      </c>
    </row>
    <row r="390" spans="1:20">
      <c r="A390">
        <v>17650</v>
      </c>
      <c r="B390" s="1">
        <v>45029</v>
      </c>
      <c r="C390" t="str">
        <v>NIFTY</v>
      </c>
      <c r="D390" t="str">
        <v>OPTIDXNIFTY13-04-2023PE17650.00</v>
      </c>
      <c r="E390">
        <v>165</v>
      </c>
      <c r="F390">
        <v>37</v>
      </c>
      <c r="G390">
        <v>28.90625</v>
      </c>
      <c r="H390">
        <v>219</v>
      </c>
      <c r="I390">
        <v>12.45</v>
      </c>
      <c r="J390">
        <v>268.75</v>
      </c>
      <c r="K390">
        <v>-42.8</v>
      </c>
      <c r="L390">
        <v>-13.7377627989087</v>
      </c>
      <c r="M390">
        <v>6300</v>
      </c>
      <c r="N390">
        <v>5750</v>
      </c>
      <c r="O390">
        <v>500</v>
      </c>
      <c r="P390">
        <v>261.45</v>
      </c>
      <c r="Q390">
        <v>400</v>
      </c>
      <c r="R390">
        <v>270.55</v>
      </c>
      <c r="S390">
        <v>17398.05</v>
      </c>
      <c r="T390" t="str">
        <v>PE</v>
      </c>
    </row>
    <row r="391" spans="1:20">
      <c r="A391">
        <v>17650</v>
      </c>
      <c r="B391" s="1">
        <v>45043</v>
      </c>
      <c r="C391" t="str">
        <v>NIFTY</v>
      </c>
      <c r="D391" t="str">
        <v>OPTIDXNIFTY27-04-2023PE17650.00</v>
      </c>
      <c r="E391">
        <v>325</v>
      </c>
      <c r="F391">
        <v>23</v>
      </c>
      <c r="G391">
        <v>7.6158940397351</v>
      </c>
      <c r="H391">
        <v>317</v>
      </c>
      <c r="I391">
        <v>11.89</v>
      </c>
      <c r="J391">
        <v>286.1</v>
      </c>
      <c r="K391">
        <v>-32.75</v>
      </c>
      <c r="L391">
        <v>-10.2712874392347</v>
      </c>
      <c r="M391">
        <v>17100</v>
      </c>
      <c r="N391">
        <v>3600</v>
      </c>
      <c r="O391">
        <v>150</v>
      </c>
      <c r="P391">
        <v>280.5</v>
      </c>
      <c r="Q391">
        <v>150</v>
      </c>
      <c r="R391">
        <v>298</v>
      </c>
      <c r="S391">
        <v>17398.05</v>
      </c>
      <c r="T391" t="str">
        <v>PE</v>
      </c>
    </row>
    <row r="392" spans="1:20">
      <c r="A392">
        <v>17650</v>
      </c>
      <c r="B392" s="1">
        <v>45071</v>
      </c>
      <c r="C392" t="str">
        <v>NIFTY</v>
      </c>
      <c r="D392" t="str">
        <v>OPTIDXNIFTY25-05-2023PE17650.00</v>
      </c>
      <c r="E392">
        <v>195</v>
      </c>
      <c r="F392">
        <v>1</v>
      </c>
      <c r="G392">
        <v>0.515463917525773</v>
      </c>
      <c r="H392">
        <v>13</v>
      </c>
      <c r="I392">
        <v>14.21</v>
      </c>
      <c r="J392">
        <v>372.25</v>
      </c>
      <c r="K392">
        <v>-27.6</v>
      </c>
      <c r="L392">
        <v>-6.90258847067651</v>
      </c>
      <c r="M392">
        <v>3750</v>
      </c>
      <c r="N392">
        <v>2400</v>
      </c>
      <c r="O392">
        <v>1000</v>
      </c>
      <c r="P392">
        <v>329.95</v>
      </c>
      <c r="Q392">
        <v>50</v>
      </c>
      <c r="R392">
        <v>372.2</v>
      </c>
      <c r="S392">
        <v>17398.05</v>
      </c>
      <c r="T392" t="str">
        <v>PE</v>
      </c>
    </row>
    <row r="393" spans="1:20">
      <c r="A393">
        <v>17650</v>
      </c>
      <c r="B393" s="1">
        <v>45106</v>
      </c>
      <c r="C393" t="str">
        <v>NIFTY</v>
      </c>
      <c r="D393" t="str">
        <v>OPTIDXNIFTY29-06-2023PE17650.00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50</v>
      </c>
      <c r="N393">
        <v>150</v>
      </c>
      <c r="O393">
        <v>50</v>
      </c>
      <c r="P393">
        <v>302.9</v>
      </c>
      <c r="Q393">
        <v>100</v>
      </c>
      <c r="R393">
        <v>649.95</v>
      </c>
      <c r="S393">
        <v>17398.05</v>
      </c>
      <c r="T393" t="str">
        <v>PE</v>
      </c>
    </row>
    <row r="394" spans="1:20">
      <c r="A394">
        <v>17650</v>
      </c>
      <c r="B394" s="1">
        <v>45022</v>
      </c>
      <c r="C394" t="str">
        <v>NIFTY</v>
      </c>
      <c r="D394" t="str">
        <v>OPTIDXNIFTY06-04-2023PE17650.00</v>
      </c>
      <c r="E394">
        <v>32579</v>
      </c>
      <c r="F394">
        <v>-99</v>
      </c>
      <c r="G394">
        <v>-0.302956117265439</v>
      </c>
      <c r="H394">
        <v>11458</v>
      </c>
      <c r="I394">
        <v>13.87</v>
      </c>
      <c r="J394">
        <v>255</v>
      </c>
      <c r="K394">
        <v>-50.55</v>
      </c>
      <c r="L394">
        <v>-16.5439371624939</v>
      </c>
      <c r="M394">
        <v>35250</v>
      </c>
      <c r="N394">
        <v>10450</v>
      </c>
      <c r="O394">
        <v>200</v>
      </c>
      <c r="P394">
        <v>252.65</v>
      </c>
      <c r="Q394">
        <v>100</v>
      </c>
      <c r="R394">
        <v>256.05</v>
      </c>
      <c r="S394">
        <v>17398.05</v>
      </c>
      <c r="T394" t="str">
        <v>PE</v>
      </c>
    </row>
    <row r="395" spans="1:20">
      <c r="A395">
        <v>17650</v>
      </c>
      <c r="B395" s="1">
        <v>45036</v>
      </c>
      <c r="C395" t="str">
        <v>NIFTY</v>
      </c>
      <c r="D395" t="str">
        <v>OPTIDXNIFTY20-04-2023PE17650.00</v>
      </c>
      <c r="E395">
        <v>5</v>
      </c>
      <c r="F395">
        <v>5</v>
      </c>
      <c r="G395">
        <v>0</v>
      </c>
      <c r="H395">
        <v>6</v>
      </c>
      <c r="I395">
        <v>0</v>
      </c>
      <c r="J395">
        <v>285.05</v>
      </c>
      <c r="K395">
        <v>-444.1</v>
      </c>
      <c r="L395">
        <v>-60.9065350065144</v>
      </c>
      <c r="M395">
        <v>1250</v>
      </c>
      <c r="N395">
        <v>2250</v>
      </c>
      <c r="O395">
        <v>50</v>
      </c>
      <c r="P395">
        <v>270.35</v>
      </c>
      <c r="Q395">
        <v>50</v>
      </c>
      <c r="R395">
        <v>370.1</v>
      </c>
      <c r="S395">
        <v>17398.05</v>
      </c>
      <c r="T395" t="str">
        <v>PE</v>
      </c>
    </row>
    <row r="396" spans="1:20">
      <c r="A396">
        <v>17700</v>
      </c>
      <c r="B396" s="1">
        <v>45036</v>
      </c>
      <c r="C396" t="str">
        <v>NIFTY</v>
      </c>
      <c r="D396" t="str">
        <v>OPTIDXNIFTY20-04-2023PE17700.00</v>
      </c>
      <c r="E396">
        <v>0</v>
      </c>
      <c r="F396">
        <v>0</v>
      </c>
      <c r="G396">
        <v>0</v>
      </c>
      <c r="H396">
        <v>1</v>
      </c>
      <c r="I396">
        <v>12.81</v>
      </c>
      <c r="J396">
        <v>321</v>
      </c>
      <c r="K396">
        <v>-443.95</v>
      </c>
      <c r="L396">
        <v>-58.0364729720897</v>
      </c>
      <c r="M396">
        <v>2250</v>
      </c>
      <c r="N396">
        <v>2350</v>
      </c>
      <c r="O396">
        <v>500</v>
      </c>
      <c r="P396">
        <v>210.1</v>
      </c>
      <c r="Q396">
        <v>1850</v>
      </c>
      <c r="R396">
        <v>398.25</v>
      </c>
      <c r="S396">
        <v>17398.05</v>
      </c>
      <c r="T396" t="str">
        <v>PE</v>
      </c>
    </row>
    <row r="397" spans="1:20">
      <c r="A397">
        <v>17700</v>
      </c>
      <c r="B397" s="1">
        <v>45071</v>
      </c>
      <c r="C397" t="str">
        <v>NIFTY</v>
      </c>
      <c r="D397" t="str">
        <v>OPTIDXNIFTY25-05-2023PE17700.00</v>
      </c>
      <c r="E397">
        <v>773</v>
      </c>
      <c r="F397">
        <v>136</v>
      </c>
      <c r="G397">
        <v>21.3500784929356</v>
      </c>
      <c r="H397">
        <v>442</v>
      </c>
      <c r="I397">
        <v>0</v>
      </c>
      <c r="J397">
        <v>381.95</v>
      </c>
      <c r="K397">
        <v>-40.5</v>
      </c>
      <c r="L397">
        <v>-9.58693336489525</v>
      </c>
      <c r="M397">
        <v>3950</v>
      </c>
      <c r="N397">
        <v>4350</v>
      </c>
      <c r="O397">
        <v>50</v>
      </c>
      <c r="P397">
        <v>375.15</v>
      </c>
      <c r="Q397">
        <v>1200</v>
      </c>
      <c r="R397">
        <v>402.3</v>
      </c>
      <c r="S397">
        <v>17398.05</v>
      </c>
      <c r="T397" t="str">
        <v>PE</v>
      </c>
    </row>
    <row r="398" spans="1:20">
      <c r="A398">
        <v>17700</v>
      </c>
      <c r="B398" s="1">
        <v>45106</v>
      </c>
      <c r="C398" t="str">
        <v>NIFTY</v>
      </c>
      <c r="D398" t="str">
        <v>OPTIDXNIFTY29-06-2023PE17700.00</v>
      </c>
      <c r="E398">
        <v>74</v>
      </c>
      <c r="F398">
        <v>74</v>
      </c>
      <c r="G398">
        <v>0</v>
      </c>
      <c r="H398">
        <v>117</v>
      </c>
      <c r="I398">
        <v>0</v>
      </c>
      <c r="J398">
        <v>462.5</v>
      </c>
      <c r="K398">
        <v>-333.8</v>
      </c>
      <c r="L398">
        <v>-41.9188747959312</v>
      </c>
      <c r="M398">
        <v>0</v>
      </c>
      <c r="N398">
        <v>500</v>
      </c>
      <c r="O398">
        <v>0</v>
      </c>
      <c r="P398">
        <v>0</v>
      </c>
      <c r="Q398">
        <v>100</v>
      </c>
      <c r="R398">
        <v>466.65</v>
      </c>
      <c r="S398">
        <v>17398.05</v>
      </c>
      <c r="T398" t="str">
        <v>PE</v>
      </c>
    </row>
    <row r="399" spans="1:20">
      <c r="A399">
        <v>17700</v>
      </c>
      <c r="B399" s="1">
        <v>45029</v>
      </c>
      <c r="C399" t="str">
        <v>NIFTY</v>
      </c>
      <c r="D399" t="str">
        <v>OPTIDXNIFTY13-04-2023PE17700.00</v>
      </c>
      <c r="E399">
        <v>489</v>
      </c>
      <c r="F399">
        <v>218</v>
      </c>
      <c r="G399">
        <v>80.4428044280443</v>
      </c>
      <c r="H399">
        <v>1486</v>
      </c>
      <c r="I399">
        <v>0</v>
      </c>
      <c r="J399">
        <v>307.6</v>
      </c>
      <c r="K399">
        <v>-45.45</v>
      </c>
      <c r="L399">
        <v>-12.8735306613794</v>
      </c>
      <c r="M399">
        <v>4100</v>
      </c>
      <c r="N399">
        <v>7900</v>
      </c>
      <c r="O399">
        <v>50</v>
      </c>
      <c r="P399">
        <v>308</v>
      </c>
      <c r="Q399">
        <v>50</v>
      </c>
      <c r="R399">
        <v>310.8</v>
      </c>
      <c r="S399">
        <v>17398.05</v>
      </c>
      <c r="T399" t="str">
        <v>PE</v>
      </c>
    </row>
    <row r="400" spans="1:20">
      <c r="A400">
        <v>17700</v>
      </c>
      <c r="B400" s="1">
        <v>45043</v>
      </c>
      <c r="C400" t="str">
        <v>NIFTY</v>
      </c>
      <c r="D400" t="str">
        <v>OPTIDXNIFTY27-04-2023PE17700.00</v>
      </c>
      <c r="E400">
        <v>4991</v>
      </c>
      <c r="F400">
        <v>-281</v>
      </c>
      <c r="G400">
        <v>-5.33004552352049</v>
      </c>
      <c r="H400">
        <v>7569</v>
      </c>
      <c r="I400">
        <v>0</v>
      </c>
      <c r="J400">
        <v>300.2</v>
      </c>
      <c r="K400">
        <v>-53.95</v>
      </c>
      <c r="L400">
        <v>-15.2336580544967</v>
      </c>
      <c r="M400">
        <v>8100</v>
      </c>
      <c r="N400">
        <v>6800</v>
      </c>
      <c r="O400">
        <v>50</v>
      </c>
      <c r="P400">
        <v>312.65</v>
      </c>
      <c r="Q400">
        <v>50</v>
      </c>
      <c r="R400">
        <v>324.25</v>
      </c>
      <c r="S400">
        <v>17398.05</v>
      </c>
      <c r="T400" t="str">
        <v>PE</v>
      </c>
    </row>
    <row r="401" spans="1:20">
      <c r="A401">
        <v>17700</v>
      </c>
      <c r="B401" s="1">
        <v>45022</v>
      </c>
      <c r="C401" t="str">
        <v>NIFTY</v>
      </c>
      <c r="D401" t="str">
        <v>OPTIDXNIFTY06-04-2023PE17700.00</v>
      </c>
      <c r="E401">
        <v>35340</v>
      </c>
      <c r="F401">
        <v>-126</v>
      </c>
      <c r="G401">
        <v>-0.355269835899171</v>
      </c>
      <c r="H401">
        <v>15531</v>
      </c>
      <c r="I401">
        <v>0</v>
      </c>
      <c r="J401">
        <v>304</v>
      </c>
      <c r="K401">
        <v>-42.45</v>
      </c>
      <c r="L401">
        <v>-12.2528503391543</v>
      </c>
      <c r="M401">
        <v>43300</v>
      </c>
      <c r="N401">
        <v>16100</v>
      </c>
      <c r="O401">
        <v>200</v>
      </c>
      <c r="P401">
        <v>301.15</v>
      </c>
      <c r="Q401">
        <v>50</v>
      </c>
      <c r="R401">
        <v>304.6</v>
      </c>
      <c r="S401">
        <v>17398.05</v>
      </c>
      <c r="T401" t="str">
        <v>PE</v>
      </c>
    </row>
    <row r="402" spans="1:20">
      <c r="A402">
        <v>17750</v>
      </c>
      <c r="B402" s="1">
        <v>45036</v>
      </c>
      <c r="C402" t="str">
        <v>NIFTY</v>
      </c>
      <c r="D402" t="str">
        <v>OPTIDXNIFTY20-04-2023PE17750.00</v>
      </c>
      <c r="E402">
        <v>2</v>
      </c>
      <c r="F402">
        <v>2</v>
      </c>
      <c r="G402">
        <v>0</v>
      </c>
      <c r="H402">
        <v>3</v>
      </c>
      <c r="I402">
        <v>16.5</v>
      </c>
      <c r="J402">
        <v>405.15</v>
      </c>
      <c r="K402">
        <v>-396.45</v>
      </c>
      <c r="L402">
        <v>-49.4573353293413</v>
      </c>
      <c r="M402">
        <v>50</v>
      </c>
      <c r="N402">
        <v>2200</v>
      </c>
      <c r="O402">
        <v>50</v>
      </c>
      <c r="P402">
        <v>350.2</v>
      </c>
      <c r="Q402">
        <v>450</v>
      </c>
      <c r="R402">
        <v>401</v>
      </c>
      <c r="S402">
        <v>17398.05</v>
      </c>
      <c r="T402" t="str">
        <v>PE</v>
      </c>
    </row>
    <row r="403" spans="1:20">
      <c r="A403">
        <v>17750</v>
      </c>
      <c r="B403" s="1">
        <v>45043</v>
      </c>
      <c r="C403" t="str">
        <v>NIFTY</v>
      </c>
      <c r="D403" t="str">
        <v>OPTIDXNIFTY27-04-2023PE17750.00</v>
      </c>
      <c r="E403">
        <v>347</v>
      </c>
      <c r="F403">
        <v>29</v>
      </c>
      <c r="G403">
        <v>9.11949685534591</v>
      </c>
      <c r="H403">
        <v>220</v>
      </c>
      <c r="I403">
        <v>0</v>
      </c>
      <c r="J403">
        <v>351.65</v>
      </c>
      <c r="K403">
        <v>-39</v>
      </c>
      <c r="L403">
        <v>-9.98336106489185</v>
      </c>
      <c r="M403">
        <v>9500</v>
      </c>
      <c r="N403">
        <v>5450</v>
      </c>
      <c r="O403">
        <v>450</v>
      </c>
      <c r="P403">
        <v>342.95</v>
      </c>
      <c r="Q403">
        <v>150</v>
      </c>
      <c r="R403">
        <v>359.4</v>
      </c>
      <c r="S403">
        <v>17398.05</v>
      </c>
      <c r="T403" t="str">
        <v>PE</v>
      </c>
    </row>
    <row r="404" spans="1:20">
      <c r="A404">
        <v>17750</v>
      </c>
      <c r="B404" s="1">
        <v>45022</v>
      </c>
      <c r="C404" t="str">
        <v>NIFTY</v>
      </c>
      <c r="D404" t="str">
        <v>OPTIDXNIFTY06-04-2023PE17750.00</v>
      </c>
      <c r="E404">
        <v>5980</v>
      </c>
      <c r="F404">
        <v>-75</v>
      </c>
      <c r="G404">
        <v>-1.23864574731627</v>
      </c>
      <c r="H404">
        <v>1810</v>
      </c>
      <c r="I404">
        <v>0</v>
      </c>
      <c r="J404">
        <v>349.05</v>
      </c>
      <c r="K404">
        <v>-44.8</v>
      </c>
      <c r="L404">
        <v>-11.3748889171004</v>
      </c>
      <c r="M404">
        <v>27950</v>
      </c>
      <c r="N404">
        <v>11400</v>
      </c>
      <c r="O404">
        <v>450</v>
      </c>
      <c r="P404">
        <v>349.65</v>
      </c>
      <c r="Q404">
        <v>200</v>
      </c>
      <c r="R404">
        <v>354.3</v>
      </c>
      <c r="S404">
        <v>17398.05</v>
      </c>
      <c r="T404" t="str">
        <v>PE</v>
      </c>
    </row>
    <row r="405" spans="1:20">
      <c r="A405">
        <v>17750</v>
      </c>
      <c r="B405" s="1">
        <v>45106</v>
      </c>
      <c r="C405" t="str">
        <v>NIFTY</v>
      </c>
      <c r="D405" t="str">
        <v>OPTIDXNIFTY29-06-2023PE17750.00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50</v>
      </c>
      <c r="N405">
        <v>0</v>
      </c>
      <c r="O405">
        <v>50</v>
      </c>
      <c r="P405">
        <v>337.65</v>
      </c>
      <c r="Q405">
        <v>0</v>
      </c>
      <c r="R405">
        <v>0</v>
      </c>
      <c r="S405">
        <v>17398.05</v>
      </c>
      <c r="T405" t="str">
        <v>PE</v>
      </c>
    </row>
    <row r="406" spans="1:20">
      <c r="A406">
        <v>17750</v>
      </c>
      <c r="B406" s="1">
        <v>45029</v>
      </c>
      <c r="C406" t="str">
        <v>NIFTY</v>
      </c>
      <c r="D406" t="str">
        <v>OPTIDXNIFTY13-04-2023PE17750.00</v>
      </c>
      <c r="E406">
        <v>79</v>
      </c>
      <c r="F406">
        <v>43</v>
      </c>
      <c r="G406">
        <v>119.444444444444</v>
      </c>
      <c r="H406">
        <v>155</v>
      </c>
      <c r="I406">
        <v>13.2</v>
      </c>
      <c r="J406">
        <v>348.5</v>
      </c>
      <c r="K406">
        <v>-39.7</v>
      </c>
      <c r="L406">
        <v>-10.2266872746007</v>
      </c>
      <c r="M406">
        <v>3050</v>
      </c>
      <c r="N406">
        <v>7700</v>
      </c>
      <c r="O406">
        <v>200</v>
      </c>
      <c r="P406">
        <v>349.15</v>
      </c>
      <c r="Q406">
        <v>600</v>
      </c>
      <c r="R406">
        <v>399.8</v>
      </c>
      <c r="S406">
        <v>17398.05</v>
      </c>
      <c r="T406" t="str">
        <v>PE</v>
      </c>
    </row>
    <row r="407" spans="1:20">
      <c r="A407">
        <v>17750</v>
      </c>
      <c r="B407" s="1">
        <v>45071</v>
      </c>
      <c r="C407" t="str">
        <v>NIFTY</v>
      </c>
      <c r="D407" t="str">
        <v>OPTIDXNIFTY25-05-2023PE17750.00</v>
      </c>
      <c r="E407">
        <v>189</v>
      </c>
      <c r="F407">
        <v>15</v>
      </c>
      <c r="G407">
        <v>8.62068965517241</v>
      </c>
      <c r="H407">
        <v>38</v>
      </c>
      <c r="I407">
        <v>13.51</v>
      </c>
      <c r="J407">
        <v>406.55</v>
      </c>
      <c r="K407">
        <v>-33.65</v>
      </c>
      <c r="L407">
        <v>-7.64425261244888</v>
      </c>
      <c r="M407">
        <v>1200</v>
      </c>
      <c r="N407">
        <v>3950</v>
      </c>
      <c r="O407">
        <v>750</v>
      </c>
      <c r="P407">
        <v>303.85</v>
      </c>
      <c r="Q407">
        <v>100</v>
      </c>
      <c r="R407">
        <v>449.85</v>
      </c>
      <c r="S407">
        <v>17398.05</v>
      </c>
      <c r="T407" t="str">
        <v>PE</v>
      </c>
    </row>
    <row r="408" spans="1:20">
      <c r="A408">
        <v>17800</v>
      </c>
      <c r="B408" s="1">
        <v>45029</v>
      </c>
      <c r="C408" t="str">
        <v>NIFTY</v>
      </c>
      <c r="D408" t="str">
        <v>OPTIDXNIFTY13-04-2023PE17800.00</v>
      </c>
      <c r="E408">
        <v>361</v>
      </c>
      <c r="F408">
        <v>66</v>
      </c>
      <c r="G408">
        <v>22.3728813559322</v>
      </c>
      <c r="H408">
        <v>615</v>
      </c>
      <c r="I408">
        <v>0</v>
      </c>
      <c r="J408">
        <v>394</v>
      </c>
      <c r="K408">
        <v>-48.3</v>
      </c>
      <c r="L408">
        <v>-10.9201899163464</v>
      </c>
      <c r="M408">
        <v>6000</v>
      </c>
      <c r="N408">
        <v>3950</v>
      </c>
      <c r="O408">
        <v>600</v>
      </c>
      <c r="P408">
        <v>393.25</v>
      </c>
      <c r="Q408">
        <v>50</v>
      </c>
      <c r="R408">
        <v>398.65</v>
      </c>
      <c r="S408">
        <v>17398.05</v>
      </c>
      <c r="T408" t="str">
        <v>PE</v>
      </c>
    </row>
    <row r="409" spans="1:20">
      <c r="A409">
        <v>17800</v>
      </c>
      <c r="B409" s="1">
        <v>45036</v>
      </c>
      <c r="C409" t="str">
        <v>NIFTY</v>
      </c>
      <c r="D409" t="str">
        <v>OPTIDXNIFTY20-04-2023PE17800.00</v>
      </c>
      <c r="E409">
        <v>10</v>
      </c>
      <c r="F409">
        <v>10</v>
      </c>
      <c r="G409">
        <v>0</v>
      </c>
      <c r="H409">
        <v>17</v>
      </c>
      <c r="I409">
        <v>0</v>
      </c>
      <c r="J409">
        <v>397.25</v>
      </c>
      <c r="K409">
        <v>-442.6</v>
      </c>
      <c r="L409">
        <v>-52.6998868845627</v>
      </c>
      <c r="M409">
        <v>2250</v>
      </c>
      <c r="N409">
        <v>2200</v>
      </c>
      <c r="O409">
        <v>50</v>
      </c>
      <c r="P409">
        <v>358.7</v>
      </c>
      <c r="Q409">
        <v>450</v>
      </c>
      <c r="R409">
        <v>415.85</v>
      </c>
      <c r="S409">
        <v>17398.05</v>
      </c>
      <c r="T409" t="str">
        <v>PE</v>
      </c>
    </row>
    <row r="410" spans="1:20">
      <c r="A410">
        <v>17800</v>
      </c>
      <c r="B410" s="1">
        <v>45043</v>
      </c>
      <c r="C410" t="str">
        <v>NIFTY</v>
      </c>
      <c r="D410" t="str">
        <v>OPTIDXNIFTY27-04-2023PE17800.00</v>
      </c>
      <c r="E410">
        <v>5312</v>
      </c>
      <c r="F410">
        <v>305</v>
      </c>
      <c r="G410">
        <v>6.091471939285</v>
      </c>
      <c r="H410">
        <v>3542</v>
      </c>
      <c r="I410">
        <v>11.97</v>
      </c>
      <c r="J410">
        <v>388</v>
      </c>
      <c r="K410">
        <v>-41.75</v>
      </c>
      <c r="L410">
        <v>-9.71495055264689</v>
      </c>
      <c r="M410">
        <v>11750</v>
      </c>
      <c r="N410">
        <v>10200</v>
      </c>
      <c r="O410">
        <v>1800</v>
      </c>
      <c r="P410">
        <v>386</v>
      </c>
      <c r="Q410">
        <v>950</v>
      </c>
      <c r="R410">
        <v>388</v>
      </c>
      <c r="S410">
        <v>17398.05</v>
      </c>
      <c r="T410" t="str">
        <v>PE</v>
      </c>
    </row>
    <row r="411" spans="1:20">
      <c r="A411">
        <v>17800</v>
      </c>
      <c r="B411" s="1">
        <v>45050</v>
      </c>
      <c r="C411" t="str">
        <v>NIFTY</v>
      </c>
      <c r="D411" t="str">
        <v>OPTIDXNIFTY04-05-2023PE17800.00</v>
      </c>
      <c r="E411">
        <v>1</v>
      </c>
      <c r="F411">
        <v>0</v>
      </c>
      <c r="G411">
        <v>0</v>
      </c>
      <c r="H411">
        <v>1</v>
      </c>
      <c r="I411">
        <v>21.63</v>
      </c>
      <c r="J411">
        <v>576.5</v>
      </c>
      <c r="K411">
        <v>-299.7</v>
      </c>
      <c r="L411">
        <v>-34.2045195160922</v>
      </c>
      <c r="M411">
        <v>200</v>
      </c>
      <c r="N411">
        <v>200</v>
      </c>
      <c r="O411">
        <v>50</v>
      </c>
      <c r="P411">
        <v>255.55</v>
      </c>
      <c r="Q411">
        <v>50</v>
      </c>
      <c r="R411">
        <v>499.5</v>
      </c>
      <c r="S411">
        <v>17398.05</v>
      </c>
      <c r="T411" t="str">
        <v>PE</v>
      </c>
    </row>
    <row r="412" spans="1:20">
      <c r="A412">
        <v>17800</v>
      </c>
      <c r="B412" s="1">
        <v>45071</v>
      </c>
      <c r="C412" t="str">
        <v>NIFTY</v>
      </c>
      <c r="D412" t="str">
        <v>OPTIDXNIFTY25-05-2023PE17800.00</v>
      </c>
      <c r="E412">
        <v>920</v>
      </c>
      <c r="F412">
        <v>33</v>
      </c>
      <c r="G412">
        <v>3.72040586245772</v>
      </c>
      <c r="H412">
        <v>112</v>
      </c>
      <c r="I412">
        <v>0</v>
      </c>
      <c r="J412">
        <v>437.45</v>
      </c>
      <c r="K412">
        <v>-40.4</v>
      </c>
      <c r="L412">
        <v>-8.45453594224129</v>
      </c>
      <c r="M412">
        <v>2700</v>
      </c>
      <c r="N412">
        <v>4600</v>
      </c>
      <c r="O412">
        <v>350</v>
      </c>
      <c r="P412">
        <v>337.65</v>
      </c>
      <c r="Q412">
        <v>50</v>
      </c>
      <c r="R412">
        <v>455.15</v>
      </c>
      <c r="S412">
        <v>17398.05</v>
      </c>
      <c r="T412" t="str">
        <v>PE</v>
      </c>
    </row>
    <row r="413" spans="1:20">
      <c r="A413">
        <v>17800</v>
      </c>
      <c r="B413" s="1">
        <v>45106</v>
      </c>
      <c r="C413" t="str">
        <v>NIFTY</v>
      </c>
      <c r="D413" t="str">
        <v>OPTIDXNIFTY29-06-2023PE17800.00</v>
      </c>
      <c r="E413">
        <v>50</v>
      </c>
      <c r="F413">
        <v>50</v>
      </c>
      <c r="G413">
        <v>0</v>
      </c>
      <c r="H413">
        <v>79</v>
      </c>
      <c r="I413">
        <v>15.79</v>
      </c>
      <c r="J413">
        <v>524.95</v>
      </c>
      <c r="K413">
        <v>-330.55</v>
      </c>
      <c r="L413">
        <v>-38.6382232612507</v>
      </c>
      <c r="M413">
        <v>0</v>
      </c>
      <c r="N413">
        <v>1150</v>
      </c>
      <c r="O413">
        <v>0</v>
      </c>
      <c r="P413">
        <v>0</v>
      </c>
      <c r="Q413">
        <v>1150</v>
      </c>
      <c r="R413">
        <v>522.05</v>
      </c>
      <c r="S413">
        <v>17398.05</v>
      </c>
      <c r="T413" t="str">
        <v>PE</v>
      </c>
    </row>
    <row r="414" spans="1:20">
      <c r="A414">
        <v>17800</v>
      </c>
      <c r="B414" s="1">
        <v>45022</v>
      </c>
      <c r="C414" t="str">
        <v>NIFTY</v>
      </c>
      <c r="D414" t="str">
        <v>OPTIDXNIFTY06-04-2023PE17800.00</v>
      </c>
      <c r="E414">
        <v>16501</v>
      </c>
      <c r="F414">
        <v>17</v>
      </c>
      <c r="G414">
        <v>0.103130308177627</v>
      </c>
      <c r="H414">
        <v>4766</v>
      </c>
      <c r="I414">
        <v>18.72</v>
      </c>
      <c r="J414">
        <v>399.7</v>
      </c>
      <c r="K414">
        <v>-50.45</v>
      </c>
      <c r="L414">
        <v>-11.207375319338</v>
      </c>
      <c r="M414">
        <v>80850</v>
      </c>
      <c r="N414">
        <v>9700</v>
      </c>
      <c r="O414">
        <v>50</v>
      </c>
      <c r="P414">
        <v>400.4</v>
      </c>
      <c r="Q414">
        <v>50</v>
      </c>
      <c r="R414">
        <v>402</v>
      </c>
      <c r="S414">
        <v>17398.05</v>
      </c>
      <c r="T414" t="str">
        <v>PE</v>
      </c>
    </row>
    <row r="415" spans="1:20">
      <c r="A415">
        <v>17850</v>
      </c>
      <c r="B415" s="1">
        <v>45029</v>
      </c>
      <c r="C415" t="str">
        <v>NIFTY</v>
      </c>
      <c r="D415" t="str">
        <v>OPTIDXNIFTY13-04-2023PE17850.00</v>
      </c>
      <c r="E415">
        <v>41</v>
      </c>
      <c r="F415">
        <v>41</v>
      </c>
      <c r="G415">
        <v>0</v>
      </c>
      <c r="H415">
        <v>48</v>
      </c>
      <c r="I415">
        <v>0</v>
      </c>
      <c r="J415">
        <v>441</v>
      </c>
      <c r="K415">
        <v>-42.7</v>
      </c>
      <c r="L415">
        <v>-8.82778581765557</v>
      </c>
      <c r="M415">
        <v>9150</v>
      </c>
      <c r="N415">
        <v>7500</v>
      </c>
      <c r="O415">
        <v>2500</v>
      </c>
      <c r="P415">
        <v>343.4</v>
      </c>
      <c r="Q415">
        <v>200</v>
      </c>
      <c r="R415">
        <v>479.7</v>
      </c>
      <c r="S415">
        <v>17398.05</v>
      </c>
      <c r="T415" t="str">
        <v>PE</v>
      </c>
    </row>
    <row r="416" spans="1:20">
      <c r="A416">
        <v>17850</v>
      </c>
      <c r="B416" s="1">
        <v>45036</v>
      </c>
      <c r="C416" t="str">
        <v>NIFTY</v>
      </c>
      <c r="D416" t="str">
        <v>OPTIDXNIFTY20-04-2023PE17850.00</v>
      </c>
      <c r="E416">
        <v>2</v>
      </c>
      <c r="F416">
        <v>2</v>
      </c>
      <c r="G416">
        <v>0</v>
      </c>
      <c r="H416">
        <v>3</v>
      </c>
      <c r="I416">
        <v>16.51</v>
      </c>
      <c r="J416">
        <v>475</v>
      </c>
      <c r="K416">
        <v>-402.35</v>
      </c>
      <c r="L416">
        <v>-45.8596911152904</v>
      </c>
      <c r="M416">
        <v>1800</v>
      </c>
      <c r="N416">
        <v>1900</v>
      </c>
      <c r="O416">
        <v>50</v>
      </c>
      <c r="P416">
        <v>336.35</v>
      </c>
      <c r="Q416">
        <v>100</v>
      </c>
      <c r="R416">
        <v>534.05</v>
      </c>
      <c r="S416">
        <v>17398.05</v>
      </c>
      <c r="T416" t="str">
        <v>PE</v>
      </c>
    </row>
    <row r="417" spans="1:20">
      <c r="A417">
        <v>17850</v>
      </c>
      <c r="B417" s="1">
        <v>45043</v>
      </c>
      <c r="C417" t="str">
        <v>NIFTY</v>
      </c>
      <c r="D417" t="str">
        <v>OPTIDXNIFTY27-04-2023PE17850.00</v>
      </c>
      <c r="E417">
        <v>184</v>
      </c>
      <c r="F417">
        <v>1</v>
      </c>
      <c r="G417">
        <v>0.546448087431694</v>
      </c>
      <c r="H417">
        <v>18</v>
      </c>
      <c r="I417">
        <v>0</v>
      </c>
      <c r="J417">
        <v>422.05</v>
      </c>
      <c r="K417">
        <v>-38.5</v>
      </c>
      <c r="L417">
        <v>-8.35957007925307</v>
      </c>
      <c r="M417">
        <v>5250</v>
      </c>
      <c r="N417">
        <v>4150</v>
      </c>
      <c r="O417">
        <v>50</v>
      </c>
      <c r="P417">
        <v>422.5</v>
      </c>
      <c r="Q417">
        <v>450</v>
      </c>
      <c r="R417">
        <v>481.65</v>
      </c>
      <c r="S417">
        <v>17398.05</v>
      </c>
      <c r="T417" t="str">
        <v>PE</v>
      </c>
    </row>
    <row r="418" spans="1:20">
      <c r="A418">
        <v>17850</v>
      </c>
      <c r="B418" s="1">
        <v>45071</v>
      </c>
      <c r="C418" t="str">
        <v>NIFTY</v>
      </c>
      <c r="D418" t="str">
        <v>OPTIDXNIFTY25-05-2023PE17850.00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3550</v>
      </c>
      <c r="O418">
        <v>0</v>
      </c>
      <c r="P418">
        <v>0</v>
      </c>
      <c r="Q418">
        <v>1750</v>
      </c>
      <c r="R418">
        <v>715.2</v>
      </c>
      <c r="S418">
        <v>17398.05</v>
      </c>
      <c r="T418" t="str">
        <v>PE</v>
      </c>
    </row>
    <row r="419" spans="1:20">
      <c r="A419">
        <v>17850</v>
      </c>
      <c r="B419" s="1">
        <v>45022</v>
      </c>
      <c r="C419" t="str">
        <v>NIFTY</v>
      </c>
      <c r="D419" t="str">
        <v>OPTIDXNIFTY06-04-2023PE17850.00</v>
      </c>
      <c r="E419">
        <v>20226</v>
      </c>
      <c r="F419">
        <v>82</v>
      </c>
      <c r="G419">
        <v>0.407069102462272</v>
      </c>
      <c r="H419">
        <v>3170</v>
      </c>
      <c r="I419">
        <v>0</v>
      </c>
      <c r="J419">
        <v>450.5</v>
      </c>
      <c r="K419">
        <v>-47.25</v>
      </c>
      <c r="L419">
        <v>-9.49271722752386</v>
      </c>
      <c r="M419">
        <v>46900</v>
      </c>
      <c r="N419">
        <v>9900</v>
      </c>
      <c r="O419">
        <v>450</v>
      </c>
      <c r="P419">
        <v>426.35</v>
      </c>
      <c r="Q419">
        <v>100</v>
      </c>
      <c r="R419">
        <v>453.75</v>
      </c>
      <c r="S419">
        <v>17398.05</v>
      </c>
      <c r="T419" t="str">
        <v>PE</v>
      </c>
    </row>
    <row r="420" spans="1:20">
      <c r="A420">
        <v>17850</v>
      </c>
      <c r="B420" s="1">
        <v>45106</v>
      </c>
      <c r="C420" t="str">
        <v>NIFTY</v>
      </c>
      <c r="D420" t="str">
        <v>OPTIDXNIFTY29-06-2023PE17850.00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50</v>
      </c>
      <c r="N420">
        <v>0</v>
      </c>
      <c r="O420">
        <v>50</v>
      </c>
      <c r="P420">
        <v>374.8</v>
      </c>
      <c r="Q420">
        <v>0</v>
      </c>
      <c r="R420">
        <v>0</v>
      </c>
      <c r="S420">
        <v>17398.05</v>
      </c>
      <c r="T420" t="str">
        <v>PE</v>
      </c>
    </row>
    <row r="421" spans="1:20">
      <c r="A421">
        <v>17900</v>
      </c>
      <c r="B421" s="1">
        <v>45022</v>
      </c>
      <c r="C421" t="str">
        <v>NIFTY</v>
      </c>
      <c r="D421" t="str">
        <v>OPTIDXNIFTY06-04-2023PE17900.00</v>
      </c>
      <c r="E421">
        <v>21619</v>
      </c>
      <c r="F421">
        <v>38</v>
      </c>
      <c r="G421">
        <v>0.176080811825217</v>
      </c>
      <c r="H421">
        <v>3321</v>
      </c>
      <c r="I421">
        <v>21.77</v>
      </c>
      <c r="J421">
        <v>499.85</v>
      </c>
      <c r="K421">
        <v>-32.9</v>
      </c>
      <c r="L421">
        <v>-6.17550445800093</v>
      </c>
      <c r="M421">
        <v>69750</v>
      </c>
      <c r="N421">
        <v>10550</v>
      </c>
      <c r="O421">
        <v>50</v>
      </c>
      <c r="P421">
        <v>499.7</v>
      </c>
      <c r="Q421">
        <v>100</v>
      </c>
      <c r="R421">
        <v>503.15</v>
      </c>
      <c r="S421">
        <v>17398.05</v>
      </c>
      <c r="T421" t="str">
        <v>PE</v>
      </c>
    </row>
    <row r="422" spans="1:20">
      <c r="A422">
        <v>17900</v>
      </c>
      <c r="B422" s="1">
        <v>45036</v>
      </c>
      <c r="C422" t="str">
        <v>NIFTY</v>
      </c>
      <c r="D422" t="str">
        <v>OPTIDXNIFTY20-04-2023PE17900.00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2250</v>
      </c>
      <c r="N422">
        <v>2200</v>
      </c>
      <c r="O422">
        <v>450</v>
      </c>
      <c r="P422">
        <v>464.1</v>
      </c>
      <c r="Q422">
        <v>450</v>
      </c>
      <c r="R422">
        <v>494.75</v>
      </c>
      <c r="S422">
        <v>17398.05</v>
      </c>
      <c r="T422" t="str">
        <v>PE</v>
      </c>
    </row>
    <row r="423" spans="1:20">
      <c r="A423">
        <v>17900</v>
      </c>
      <c r="B423" s="1">
        <v>45043</v>
      </c>
      <c r="C423" t="str">
        <v>NIFTY</v>
      </c>
      <c r="D423" t="str">
        <v>OPTIDXNIFTY27-04-2023PE17900.00</v>
      </c>
      <c r="E423">
        <v>1672</v>
      </c>
      <c r="F423">
        <v>-123</v>
      </c>
      <c r="G423">
        <v>-6.85236768802228</v>
      </c>
      <c r="H423">
        <v>731</v>
      </c>
      <c r="I423">
        <v>12.36</v>
      </c>
      <c r="J423">
        <v>466.3</v>
      </c>
      <c r="K423">
        <v>-36.45</v>
      </c>
      <c r="L423">
        <v>-7.25012431626056</v>
      </c>
      <c r="M423">
        <v>6350</v>
      </c>
      <c r="N423">
        <v>5050</v>
      </c>
      <c r="O423">
        <v>150</v>
      </c>
      <c r="P423">
        <v>460.2</v>
      </c>
      <c r="Q423">
        <v>50</v>
      </c>
      <c r="R423">
        <v>469.95</v>
      </c>
      <c r="S423">
        <v>17398.05</v>
      </c>
      <c r="T423" t="str">
        <v>PE</v>
      </c>
    </row>
    <row r="424" spans="1:20">
      <c r="A424">
        <v>17900</v>
      </c>
      <c r="B424" s="1">
        <v>45071</v>
      </c>
      <c r="C424" t="str">
        <v>NIFTY</v>
      </c>
      <c r="D424" t="str">
        <v>OPTIDXNIFTY25-05-2023PE17900.00</v>
      </c>
      <c r="E424">
        <v>350</v>
      </c>
      <c r="F424">
        <v>67</v>
      </c>
      <c r="G424">
        <v>23.6749116607774</v>
      </c>
      <c r="H424">
        <v>150</v>
      </c>
      <c r="I424">
        <v>13.74</v>
      </c>
      <c r="J424">
        <v>499.15</v>
      </c>
      <c r="K424">
        <v>-41.6</v>
      </c>
      <c r="L424">
        <v>-7.69301895515488</v>
      </c>
      <c r="M424">
        <v>6100</v>
      </c>
      <c r="N424">
        <v>4250</v>
      </c>
      <c r="O424">
        <v>150</v>
      </c>
      <c r="P424">
        <v>463.3</v>
      </c>
      <c r="Q424">
        <v>500</v>
      </c>
      <c r="R424">
        <v>519.4</v>
      </c>
      <c r="S424">
        <v>17398.05</v>
      </c>
      <c r="T424" t="str">
        <v>PE</v>
      </c>
    </row>
    <row r="425" spans="1:20">
      <c r="A425">
        <v>17900</v>
      </c>
      <c r="B425" s="1">
        <v>45106</v>
      </c>
      <c r="C425" t="str">
        <v>NIFTY</v>
      </c>
      <c r="D425" t="str">
        <v>OPTIDXNIFTY29-06-2023PE17900.00</v>
      </c>
      <c r="E425">
        <v>45</v>
      </c>
      <c r="F425">
        <v>45</v>
      </c>
      <c r="G425">
        <v>0</v>
      </c>
      <c r="H425">
        <v>47</v>
      </c>
      <c r="I425">
        <v>15.84</v>
      </c>
      <c r="J425">
        <v>578</v>
      </c>
      <c r="K425">
        <v>-339</v>
      </c>
      <c r="L425">
        <v>-36.9683751363141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17398.05</v>
      </c>
      <c r="T425" t="str">
        <v>PE</v>
      </c>
    </row>
    <row r="426" spans="1:20">
      <c r="A426">
        <v>17900</v>
      </c>
      <c r="B426" s="1">
        <v>45029</v>
      </c>
      <c r="C426" t="str">
        <v>NIFTY</v>
      </c>
      <c r="D426" t="str">
        <v>OPTIDXNIFTY13-04-2023PE17900.00</v>
      </c>
      <c r="E426">
        <v>67</v>
      </c>
      <c r="F426">
        <v>22</v>
      </c>
      <c r="G426">
        <v>48.8888888888889</v>
      </c>
      <c r="H426">
        <v>60</v>
      </c>
      <c r="I426">
        <v>15.12</v>
      </c>
      <c r="J426">
        <v>486</v>
      </c>
      <c r="K426">
        <v>-50.6</v>
      </c>
      <c r="L426">
        <v>-9.42974282519568</v>
      </c>
      <c r="M426">
        <v>3100</v>
      </c>
      <c r="N426">
        <v>7600</v>
      </c>
      <c r="O426">
        <v>200</v>
      </c>
      <c r="P426">
        <v>487.6</v>
      </c>
      <c r="Q426">
        <v>1050</v>
      </c>
      <c r="R426">
        <v>495.8</v>
      </c>
      <c r="S426">
        <v>17398.05</v>
      </c>
      <c r="T426" t="str">
        <v>PE</v>
      </c>
    </row>
    <row r="427" spans="1:20">
      <c r="A427">
        <v>17950</v>
      </c>
      <c r="B427" s="1">
        <v>45029</v>
      </c>
      <c r="C427" t="str">
        <v>NIFTY</v>
      </c>
      <c r="D427" t="str">
        <v>OPTIDXNIFTY13-04-2023PE17950.00</v>
      </c>
      <c r="E427">
        <v>2</v>
      </c>
      <c r="F427">
        <v>2</v>
      </c>
      <c r="G427">
        <v>0</v>
      </c>
      <c r="H427">
        <v>4</v>
      </c>
      <c r="I427">
        <v>0</v>
      </c>
      <c r="J427">
        <v>603.7</v>
      </c>
      <c r="K427">
        <v>62.1500000000001</v>
      </c>
      <c r="L427">
        <v>11.4763179761795</v>
      </c>
      <c r="M427">
        <v>7750</v>
      </c>
      <c r="N427">
        <v>7750</v>
      </c>
      <c r="O427">
        <v>5000</v>
      </c>
      <c r="P427">
        <v>517.5</v>
      </c>
      <c r="Q427">
        <v>450</v>
      </c>
      <c r="R427">
        <v>558.75</v>
      </c>
      <c r="S427">
        <v>17398.05</v>
      </c>
      <c r="T427" t="str">
        <v>PE</v>
      </c>
    </row>
    <row r="428" spans="1:20">
      <c r="A428">
        <v>17950</v>
      </c>
      <c r="B428" s="1">
        <v>45036</v>
      </c>
      <c r="C428" t="str">
        <v>NIFTY</v>
      </c>
      <c r="D428" t="str">
        <v>OPTIDXNIFTY20-04-2023PE17950.00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1800</v>
      </c>
      <c r="N428">
        <v>1850</v>
      </c>
      <c r="O428">
        <v>1750</v>
      </c>
      <c r="P428">
        <v>431.95</v>
      </c>
      <c r="Q428">
        <v>1750</v>
      </c>
      <c r="R428">
        <v>629</v>
      </c>
      <c r="S428">
        <v>17398.05</v>
      </c>
      <c r="T428" t="str">
        <v>PE</v>
      </c>
    </row>
    <row r="429" spans="1:20">
      <c r="A429">
        <v>17950</v>
      </c>
      <c r="B429" s="1">
        <v>45071</v>
      </c>
      <c r="C429" t="str">
        <v>NIFTY</v>
      </c>
      <c r="D429" t="str">
        <v>OPTIDXNIFTY25-05-2023PE17950.00</v>
      </c>
      <c r="E429">
        <v>36</v>
      </c>
      <c r="F429">
        <v>12</v>
      </c>
      <c r="G429">
        <v>50</v>
      </c>
      <c r="H429">
        <v>50</v>
      </c>
      <c r="I429">
        <v>0</v>
      </c>
      <c r="J429">
        <v>544.85</v>
      </c>
      <c r="K429">
        <v>-32.6</v>
      </c>
      <c r="L429">
        <v>-5.6455104338038</v>
      </c>
      <c r="M429">
        <v>1800</v>
      </c>
      <c r="N429">
        <v>0</v>
      </c>
      <c r="O429">
        <v>50</v>
      </c>
      <c r="P429">
        <v>532.4</v>
      </c>
      <c r="Q429">
        <v>0</v>
      </c>
      <c r="R429">
        <v>0</v>
      </c>
      <c r="S429">
        <v>17398.05</v>
      </c>
      <c r="T429" t="str">
        <v>PE</v>
      </c>
    </row>
    <row r="430" spans="1:20">
      <c r="A430">
        <v>17950</v>
      </c>
      <c r="B430" s="1">
        <v>45106</v>
      </c>
      <c r="C430" t="str">
        <v>NIFTY</v>
      </c>
      <c r="D430" t="str">
        <v>OPTIDXNIFTY29-06-2023PE17950.00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50</v>
      </c>
      <c r="N430">
        <v>0</v>
      </c>
      <c r="O430">
        <v>50</v>
      </c>
      <c r="P430">
        <v>414.45</v>
      </c>
      <c r="Q430">
        <v>0</v>
      </c>
      <c r="R430">
        <v>0</v>
      </c>
      <c r="S430">
        <v>17398.05</v>
      </c>
      <c r="T430" t="str">
        <v>PE</v>
      </c>
    </row>
    <row r="431" spans="1:20">
      <c r="A431">
        <v>17950</v>
      </c>
      <c r="B431" s="1">
        <v>45022</v>
      </c>
      <c r="C431" t="str">
        <v>NIFTY</v>
      </c>
      <c r="D431" t="str">
        <v>OPTIDXNIFTY06-04-2023PE17950.00</v>
      </c>
      <c r="E431">
        <v>125</v>
      </c>
      <c r="F431">
        <v>-6</v>
      </c>
      <c r="G431">
        <v>-4.58015267175572</v>
      </c>
      <c r="H431">
        <v>24</v>
      </c>
      <c r="I431">
        <v>0</v>
      </c>
      <c r="J431">
        <v>546.55</v>
      </c>
      <c r="K431">
        <v>-48.5</v>
      </c>
      <c r="L431">
        <v>-8.15057558188388</v>
      </c>
      <c r="M431">
        <v>43300</v>
      </c>
      <c r="N431">
        <v>11900</v>
      </c>
      <c r="O431">
        <v>450</v>
      </c>
      <c r="P431">
        <v>549.05</v>
      </c>
      <c r="Q431">
        <v>750</v>
      </c>
      <c r="R431">
        <v>571.9</v>
      </c>
      <c r="S431">
        <v>17398.05</v>
      </c>
      <c r="T431" t="str">
        <v>PE</v>
      </c>
    </row>
    <row r="432" spans="1:20">
      <c r="A432">
        <v>17950</v>
      </c>
      <c r="B432" s="1">
        <v>45043</v>
      </c>
      <c r="C432" t="str">
        <v>NIFTY</v>
      </c>
      <c r="D432" t="str">
        <v>OPTIDXNIFTY27-04-2023PE17950.00</v>
      </c>
      <c r="E432">
        <v>119</v>
      </c>
      <c r="F432">
        <v>0</v>
      </c>
      <c r="G432">
        <v>0</v>
      </c>
      <c r="H432">
        <v>7</v>
      </c>
      <c r="I432">
        <v>0</v>
      </c>
      <c r="J432">
        <v>557.85</v>
      </c>
      <c r="K432">
        <v>13.65</v>
      </c>
      <c r="L432">
        <v>2.5082690187431</v>
      </c>
      <c r="M432">
        <v>5350</v>
      </c>
      <c r="N432">
        <v>4650</v>
      </c>
      <c r="O432">
        <v>150</v>
      </c>
      <c r="P432">
        <v>500.4</v>
      </c>
      <c r="Q432">
        <v>150</v>
      </c>
      <c r="R432">
        <v>516.8</v>
      </c>
      <c r="S432">
        <v>17398.05</v>
      </c>
      <c r="T432" t="str">
        <v>PE</v>
      </c>
    </row>
    <row r="433" spans="1:20">
      <c r="A433">
        <v>18000</v>
      </c>
      <c r="B433" s="1">
        <v>45652</v>
      </c>
      <c r="C433" t="str">
        <v>NIFTY</v>
      </c>
      <c r="D433" t="str">
        <v>OPTIDXNIFTY26-12-2024PE18000.00</v>
      </c>
      <c r="E433">
        <v>138</v>
      </c>
      <c r="F433">
        <v>4</v>
      </c>
      <c r="G433">
        <v>2.98507462686567</v>
      </c>
      <c r="H433">
        <v>11</v>
      </c>
      <c r="I433">
        <v>0</v>
      </c>
      <c r="J433">
        <v>1002</v>
      </c>
      <c r="K433">
        <v>-48</v>
      </c>
      <c r="L433">
        <v>-4.57142857142857</v>
      </c>
      <c r="M433">
        <v>550</v>
      </c>
      <c r="N433">
        <v>500</v>
      </c>
      <c r="O433">
        <v>100</v>
      </c>
      <c r="P433">
        <v>816.95</v>
      </c>
      <c r="Q433">
        <v>50</v>
      </c>
      <c r="R433">
        <v>1030</v>
      </c>
      <c r="S433">
        <v>17398.05</v>
      </c>
      <c r="T433" t="str">
        <v>PE</v>
      </c>
    </row>
    <row r="434" spans="1:20">
      <c r="A434">
        <v>18000</v>
      </c>
      <c r="B434" s="1">
        <v>45036</v>
      </c>
      <c r="C434" t="str">
        <v>NIFTY</v>
      </c>
      <c r="D434" t="str">
        <v>OPTIDXNIFTY20-04-2023PE18000.00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2250</v>
      </c>
      <c r="N434">
        <v>2200</v>
      </c>
      <c r="O434">
        <v>50</v>
      </c>
      <c r="P434">
        <v>555.1</v>
      </c>
      <c r="Q434">
        <v>450</v>
      </c>
      <c r="R434">
        <v>585.65</v>
      </c>
      <c r="S434">
        <v>17398.05</v>
      </c>
      <c r="T434" t="str">
        <v>PE</v>
      </c>
    </row>
    <row r="435" spans="1:20">
      <c r="A435">
        <v>18000</v>
      </c>
      <c r="B435" s="1">
        <v>45050</v>
      </c>
      <c r="C435" t="str">
        <v>NIFTY</v>
      </c>
      <c r="D435" t="str">
        <v>OPTIDXNIFTY04-05-2023PE18000.00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745.5</v>
      </c>
      <c r="K435">
        <v>-185.7</v>
      </c>
      <c r="L435">
        <v>-19.9420103092784</v>
      </c>
      <c r="M435">
        <v>250</v>
      </c>
      <c r="N435">
        <v>300</v>
      </c>
      <c r="O435">
        <v>50</v>
      </c>
      <c r="P435">
        <v>300.05</v>
      </c>
      <c r="Q435">
        <v>150</v>
      </c>
      <c r="R435">
        <v>670.6</v>
      </c>
      <c r="S435">
        <v>17398.05</v>
      </c>
      <c r="T435" t="str">
        <v>PE</v>
      </c>
    </row>
    <row r="436" spans="1:20">
      <c r="A436">
        <v>18000</v>
      </c>
      <c r="B436" s="1">
        <v>45071</v>
      </c>
      <c r="C436" t="str">
        <v>NIFTY</v>
      </c>
      <c r="D436" t="str">
        <v>OPTIDXNIFTY25-05-2023PE18000.00</v>
      </c>
      <c r="E436">
        <v>2972</v>
      </c>
      <c r="F436">
        <v>77</v>
      </c>
      <c r="G436">
        <v>2.65975820379965</v>
      </c>
      <c r="H436">
        <v>1039</v>
      </c>
      <c r="I436">
        <v>14.12</v>
      </c>
      <c r="J436">
        <v>573</v>
      </c>
      <c r="K436">
        <v>-42.25</v>
      </c>
      <c r="L436">
        <v>-6.86712718407152</v>
      </c>
      <c r="M436">
        <v>5600</v>
      </c>
      <c r="N436">
        <v>6600</v>
      </c>
      <c r="O436">
        <v>50</v>
      </c>
      <c r="P436">
        <v>567.2</v>
      </c>
      <c r="Q436">
        <v>50</v>
      </c>
      <c r="R436">
        <v>575</v>
      </c>
      <c r="S436">
        <v>17398.05</v>
      </c>
      <c r="T436" t="str">
        <v>PE</v>
      </c>
    </row>
    <row r="437" spans="1:20">
      <c r="A437">
        <v>18000</v>
      </c>
      <c r="B437" s="1">
        <v>45106</v>
      </c>
      <c r="C437" t="str">
        <v>NIFTY</v>
      </c>
      <c r="D437" t="str">
        <v>OPTIDXNIFTY29-06-2023PE18000.00</v>
      </c>
      <c r="E437">
        <v>19223</v>
      </c>
      <c r="F437">
        <v>96</v>
      </c>
      <c r="G437">
        <v>0.501908297171538</v>
      </c>
      <c r="H437">
        <v>1679</v>
      </c>
      <c r="I437">
        <v>15.79</v>
      </c>
      <c r="J437">
        <v>630</v>
      </c>
      <c r="K437">
        <v>-27.6</v>
      </c>
      <c r="L437">
        <v>-4.19708029197081</v>
      </c>
      <c r="M437">
        <v>6300</v>
      </c>
      <c r="N437">
        <v>10650</v>
      </c>
      <c r="O437">
        <v>50</v>
      </c>
      <c r="P437">
        <v>626.05</v>
      </c>
      <c r="Q437">
        <v>50</v>
      </c>
      <c r="R437">
        <v>630</v>
      </c>
      <c r="S437">
        <v>17398.05</v>
      </c>
      <c r="T437" t="str">
        <v>PE</v>
      </c>
    </row>
    <row r="438" spans="1:20">
      <c r="A438">
        <v>18000</v>
      </c>
      <c r="B438" s="1">
        <v>45029</v>
      </c>
      <c r="C438" t="str">
        <v>NIFTY</v>
      </c>
      <c r="D438" t="str">
        <v>OPTIDXNIFTY13-04-2023PE18000.00</v>
      </c>
      <c r="E438">
        <v>271</v>
      </c>
      <c r="F438">
        <v>130</v>
      </c>
      <c r="G438">
        <v>92.1985815602837</v>
      </c>
      <c r="H438">
        <v>281</v>
      </c>
      <c r="I438">
        <v>17.15</v>
      </c>
      <c r="J438">
        <v>585</v>
      </c>
      <c r="K438">
        <v>-51.35</v>
      </c>
      <c r="L438">
        <v>-8.06945863125639</v>
      </c>
      <c r="M438">
        <v>9300</v>
      </c>
      <c r="N438">
        <v>9550</v>
      </c>
      <c r="O438">
        <v>100</v>
      </c>
      <c r="P438">
        <v>584.45</v>
      </c>
      <c r="Q438">
        <v>100</v>
      </c>
      <c r="R438">
        <v>589.25</v>
      </c>
      <c r="S438">
        <v>17398.05</v>
      </c>
      <c r="T438" t="str">
        <v>PE</v>
      </c>
    </row>
    <row r="439" spans="1:20">
      <c r="A439">
        <v>18000</v>
      </c>
      <c r="B439" s="1">
        <v>45288</v>
      </c>
      <c r="C439" t="str">
        <v>NIFTY</v>
      </c>
      <c r="D439" t="str">
        <v>OPTIDXNIFTY28-12-2023PE18000.00</v>
      </c>
      <c r="E439">
        <v>12658</v>
      </c>
      <c r="F439">
        <v>154</v>
      </c>
      <c r="G439">
        <v>1.23160588611644</v>
      </c>
      <c r="H439">
        <v>1067</v>
      </c>
      <c r="I439">
        <v>0</v>
      </c>
      <c r="J439">
        <v>721.5</v>
      </c>
      <c r="K439">
        <v>-41</v>
      </c>
      <c r="L439">
        <v>-5.37704918032787</v>
      </c>
      <c r="M439">
        <v>5250</v>
      </c>
      <c r="N439">
        <v>2400</v>
      </c>
      <c r="O439">
        <v>500</v>
      </c>
      <c r="P439">
        <v>726.05</v>
      </c>
      <c r="Q439">
        <v>250</v>
      </c>
      <c r="R439">
        <v>732.55</v>
      </c>
      <c r="S439">
        <v>17398.05</v>
      </c>
      <c r="T439" t="str">
        <v>PE</v>
      </c>
    </row>
    <row r="440" spans="1:20">
      <c r="A440">
        <v>18000</v>
      </c>
      <c r="B440" s="1">
        <v>45379</v>
      </c>
      <c r="C440" t="str">
        <v>NIFTY</v>
      </c>
      <c r="D440" t="str">
        <v>OPTIDXNIFTY28-03-2024PE18000.00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950</v>
      </c>
      <c r="N440">
        <v>0</v>
      </c>
      <c r="O440">
        <v>750</v>
      </c>
      <c r="P440">
        <v>500.05</v>
      </c>
      <c r="Q440">
        <v>0</v>
      </c>
      <c r="R440">
        <v>0</v>
      </c>
      <c r="S440">
        <v>17398.05</v>
      </c>
      <c r="T440" t="str">
        <v>PE</v>
      </c>
    </row>
    <row r="441" spans="1:20">
      <c r="A441">
        <v>18000</v>
      </c>
      <c r="B441" s="1">
        <v>45470</v>
      </c>
      <c r="C441" t="str">
        <v>NIFTY</v>
      </c>
      <c r="D441" t="str">
        <v>OPTIDXNIFTY27-06-2024PE18000.00</v>
      </c>
      <c r="E441">
        <v>25</v>
      </c>
      <c r="F441">
        <v>1</v>
      </c>
      <c r="G441">
        <v>4.16666666666667</v>
      </c>
      <c r="H441">
        <v>2</v>
      </c>
      <c r="I441">
        <v>21.54</v>
      </c>
      <c r="J441">
        <v>949.95</v>
      </c>
      <c r="K441">
        <v>-79.05</v>
      </c>
      <c r="L441">
        <v>-7.68221574344023</v>
      </c>
      <c r="M441">
        <v>500</v>
      </c>
      <c r="N441">
        <v>300</v>
      </c>
      <c r="O441">
        <v>50</v>
      </c>
      <c r="P441">
        <v>825.05</v>
      </c>
      <c r="Q441">
        <v>50</v>
      </c>
      <c r="R441">
        <v>969.9</v>
      </c>
      <c r="S441">
        <v>17398.05</v>
      </c>
      <c r="T441" t="str">
        <v>PE</v>
      </c>
    </row>
    <row r="442" spans="1:20">
      <c r="A442">
        <v>18000</v>
      </c>
      <c r="B442" s="1">
        <v>45043</v>
      </c>
      <c r="C442" t="str">
        <v>NIFTY</v>
      </c>
      <c r="D442" t="str">
        <v>OPTIDXNIFTY27-04-2023PE18000.00</v>
      </c>
      <c r="E442">
        <v>20335</v>
      </c>
      <c r="F442">
        <v>-3526</v>
      </c>
      <c r="G442">
        <v>-14.7772515820795</v>
      </c>
      <c r="H442">
        <v>10420</v>
      </c>
      <c r="I442">
        <v>13.07</v>
      </c>
      <c r="J442">
        <v>553.75</v>
      </c>
      <c r="K442">
        <v>-39.2</v>
      </c>
      <c r="L442">
        <v>-6.61101273294545</v>
      </c>
      <c r="M442">
        <v>9800</v>
      </c>
      <c r="N442">
        <v>15900</v>
      </c>
      <c r="O442">
        <v>50</v>
      </c>
      <c r="P442">
        <v>550.15</v>
      </c>
      <c r="Q442">
        <v>250</v>
      </c>
      <c r="R442">
        <v>553.75</v>
      </c>
      <c r="S442">
        <v>17398.05</v>
      </c>
      <c r="T442" t="str">
        <v>PE</v>
      </c>
    </row>
    <row r="443" spans="1:20">
      <c r="A443">
        <v>18000</v>
      </c>
      <c r="B443" s="1">
        <v>45834</v>
      </c>
      <c r="C443" t="str">
        <v>NIFTY</v>
      </c>
      <c r="D443" t="str">
        <v>OPTIDXNIFTY26-06-2025PE18000.00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800</v>
      </c>
      <c r="N443">
        <v>0</v>
      </c>
      <c r="O443">
        <v>750</v>
      </c>
      <c r="P443">
        <v>118.85</v>
      </c>
      <c r="Q443">
        <v>0</v>
      </c>
      <c r="R443">
        <v>0</v>
      </c>
      <c r="S443">
        <v>17398.05</v>
      </c>
      <c r="T443" t="str">
        <v>PE</v>
      </c>
    </row>
    <row r="444" spans="1:20">
      <c r="A444">
        <v>18000</v>
      </c>
      <c r="B444" s="1">
        <v>46015</v>
      </c>
      <c r="C444" t="str">
        <v>NIFTY</v>
      </c>
      <c r="D444" t="str">
        <v>OPTIDXNIFTY24-12-2025PE18000.00</v>
      </c>
      <c r="E444">
        <v>51</v>
      </c>
      <c r="F444">
        <v>0</v>
      </c>
      <c r="G444">
        <v>0</v>
      </c>
      <c r="H444">
        <v>3</v>
      </c>
      <c r="I444">
        <v>26.79</v>
      </c>
      <c r="J444">
        <v>1253</v>
      </c>
      <c r="K444">
        <v>19</v>
      </c>
      <c r="L444">
        <v>1.53970826580227</v>
      </c>
      <c r="M444">
        <v>200</v>
      </c>
      <c r="N444">
        <v>150</v>
      </c>
      <c r="O444">
        <v>50</v>
      </c>
      <c r="P444">
        <v>1253</v>
      </c>
      <c r="Q444">
        <v>50</v>
      </c>
      <c r="R444">
        <v>1282</v>
      </c>
      <c r="S444">
        <v>17398.05</v>
      </c>
      <c r="T444" t="str">
        <v>PE</v>
      </c>
    </row>
    <row r="445" spans="1:20">
      <c r="A445">
        <v>18000</v>
      </c>
      <c r="B445" s="1">
        <v>46198</v>
      </c>
      <c r="C445" t="str">
        <v>NIFTY</v>
      </c>
      <c r="D445" t="str">
        <v>OPTIDXNIFTY25-06-2026PE18000.00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750</v>
      </c>
      <c r="N445">
        <v>0</v>
      </c>
      <c r="O445">
        <v>750</v>
      </c>
      <c r="P445">
        <v>0.05</v>
      </c>
      <c r="Q445">
        <v>0</v>
      </c>
      <c r="R445">
        <v>0</v>
      </c>
      <c r="S445">
        <v>17398.05</v>
      </c>
      <c r="T445" t="str">
        <v>PE</v>
      </c>
    </row>
    <row r="446" spans="1:20">
      <c r="A446">
        <v>18000</v>
      </c>
      <c r="B446" s="1">
        <v>46387</v>
      </c>
      <c r="C446" t="str">
        <v>NIFTY</v>
      </c>
      <c r="D446" t="str">
        <v>OPTIDXNIFTY31-12-2026PE18000.00</v>
      </c>
      <c r="E446">
        <v>123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400</v>
      </c>
      <c r="N446">
        <v>150</v>
      </c>
      <c r="O446">
        <v>250</v>
      </c>
      <c r="P446">
        <v>1056.1</v>
      </c>
      <c r="Q446">
        <v>50</v>
      </c>
      <c r="R446">
        <v>1650</v>
      </c>
      <c r="S446">
        <v>17398.05</v>
      </c>
      <c r="T446" t="str">
        <v>PE</v>
      </c>
    </row>
    <row r="447" spans="1:20">
      <c r="A447">
        <v>18000</v>
      </c>
      <c r="B447" s="1">
        <v>46562</v>
      </c>
      <c r="C447" t="str">
        <v>NIFTY</v>
      </c>
      <c r="D447" t="str">
        <v>OPTIDXNIFTY24-06-2027PE18000.00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750</v>
      </c>
      <c r="N447">
        <v>0</v>
      </c>
      <c r="O447">
        <v>750</v>
      </c>
      <c r="P447">
        <v>0.05</v>
      </c>
      <c r="Q447">
        <v>0</v>
      </c>
      <c r="R447">
        <v>0</v>
      </c>
      <c r="S447">
        <v>17398.05</v>
      </c>
      <c r="T447" t="str">
        <v>PE</v>
      </c>
    </row>
    <row r="448" spans="1:20">
      <c r="A448">
        <v>18000</v>
      </c>
      <c r="B448" s="1">
        <v>46751</v>
      </c>
      <c r="C448" t="str">
        <v>NIFTY</v>
      </c>
      <c r="D448" t="str">
        <v>OPTIDXNIFTY30-12-2027PE18000.00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950</v>
      </c>
      <c r="N448">
        <v>0</v>
      </c>
      <c r="O448">
        <v>750</v>
      </c>
      <c r="P448">
        <v>630.05</v>
      </c>
      <c r="Q448">
        <v>0</v>
      </c>
      <c r="R448">
        <v>0</v>
      </c>
      <c r="S448">
        <v>17398.05</v>
      </c>
      <c r="T448" t="str">
        <v>PE</v>
      </c>
    </row>
    <row r="449" spans="1:20">
      <c r="A449">
        <v>18000</v>
      </c>
      <c r="B449" s="1">
        <v>45022</v>
      </c>
      <c r="C449" t="str">
        <v>NIFTY</v>
      </c>
      <c r="D449" t="str">
        <v>OPTIDXNIFTY06-04-2023PE18000.00</v>
      </c>
      <c r="E449">
        <v>5930</v>
      </c>
      <c r="F449">
        <v>-1694</v>
      </c>
      <c r="G449">
        <v>-22.2193074501574</v>
      </c>
      <c r="H449">
        <v>6494</v>
      </c>
      <c r="I449">
        <v>25.76</v>
      </c>
      <c r="J449">
        <v>600</v>
      </c>
      <c r="K449">
        <v>-37.3</v>
      </c>
      <c r="L449">
        <v>-5.85281656990428</v>
      </c>
      <c r="M449">
        <v>162250</v>
      </c>
      <c r="N449">
        <v>17250</v>
      </c>
      <c r="O449">
        <v>100</v>
      </c>
      <c r="P449">
        <v>599.65</v>
      </c>
      <c r="Q449">
        <v>100</v>
      </c>
      <c r="R449">
        <v>603.35</v>
      </c>
      <c r="S449">
        <v>17398.05</v>
      </c>
      <c r="T449" t="str">
        <v>PE</v>
      </c>
    </row>
    <row r="450" spans="1:20">
      <c r="A450">
        <v>18000</v>
      </c>
      <c r="B450" s="1">
        <v>45197</v>
      </c>
      <c r="C450" t="str">
        <v>NIFTY</v>
      </c>
      <c r="D450" t="str">
        <v>OPTIDXNIFTY28-09-2023PE18000.00</v>
      </c>
      <c r="E450">
        <v>1251</v>
      </c>
      <c r="F450">
        <v>28</v>
      </c>
      <c r="G450">
        <v>2.28945216680294</v>
      </c>
      <c r="H450">
        <v>305</v>
      </c>
      <c r="I450">
        <v>16.36</v>
      </c>
      <c r="J450">
        <v>665.05</v>
      </c>
      <c r="K450">
        <v>-39.45</v>
      </c>
      <c r="L450">
        <v>-5.59971611071683</v>
      </c>
      <c r="M450">
        <v>1150</v>
      </c>
      <c r="N450">
        <v>2450</v>
      </c>
      <c r="O450">
        <v>50</v>
      </c>
      <c r="P450">
        <v>665.35</v>
      </c>
      <c r="Q450">
        <v>50</v>
      </c>
      <c r="R450">
        <v>673.85</v>
      </c>
      <c r="S450">
        <v>17398.05</v>
      </c>
      <c r="T450" t="str">
        <v>PE</v>
      </c>
    </row>
    <row r="451" spans="1:20">
      <c r="A451">
        <v>18050</v>
      </c>
      <c r="B451" s="1">
        <v>45029</v>
      </c>
      <c r="C451" t="str">
        <v>NIFTY</v>
      </c>
      <c r="D451" t="str">
        <v>OPTIDXNIFTY13-04-2023PE18050.00</v>
      </c>
      <c r="E451">
        <v>1</v>
      </c>
      <c r="F451">
        <v>1</v>
      </c>
      <c r="G451">
        <v>0</v>
      </c>
      <c r="H451">
        <v>7</v>
      </c>
      <c r="I451">
        <v>0</v>
      </c>
      <c r="J451">
        <v>683.35</v>
      </c>
      <c r="K451">
        <v>80.3000000000001</v>
      </c>
      <c r="L451">
        <v>13.3156454688666</v>
      </c>
      <c r="M451">
        <v>7150</v>
      </c>
      <c r="N451">
        <v>6850</v>
      </c>
      <c r="O451">
        <v>4400</v>
      </c>
      <c r="P451">
        <v>609.65</v>
      </c>
      <c r="Q451">
        <v>150</v>
      </c>
      <c r="R451">
        <v>651.6</v>
      </c>
      <c r="S451">
        <v>17398.05</v>
      </c>
      <c r="T451" t="str">
        <v>PE</v>
      </c>
    </row>
    <row r="452" spans="1:20">
      <c r="A452">
        <v>18050</v>
      </c>
      <c r="B452" s="1">
        <v>45036</v>
      </c>
      <c r="C452" t="str">
        <v>NIFTY</v>
      </c>
      <c r="D452" t="str">
        <v>OPTIDXNIFTY20-04-2023PE18050.00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1800</v>
      </c>
      <c r="N452">
        <v>1750</v>
      </c>
      <c r="O452">
        <v>1750</v>
      </c>
      <c r="P452">
        <v>518.9</v>
      </c>
      <c r="Q452">
        <v>1750</v>
      </c>
      <c r="R452">
        <v>720.45</v>
      </c>
      <c r="S452">
        <v>17398.05</v>
      </c>
      <c r="T452" t="str">
        <v>PE</v>
      </c>
    </row>
    <row r="453" spans="1:20">
      <c r="A453">
        <v>18050</v>
      </c>
      <c r="B453" s="1">
        <v>45043</v>
      </c>
      <c r="C453" t="str">
        <v>NIFTY</v>
      </c>
      <c r="D453" t="str">
        <v>OPTIDXNIFTY27-04-2023PE18050.00</v>
      </c>
      <c r="E453">
        <v>178</v>
      </c>
      <c r="F453">
        <v>-1</v>
      </c>
      <c r="G453">
        <v>-0.558659217877095</v>
      </c>
      <c r="H453">
        <v>10</v>
      </c>
      <c r="I453">
        <v>0</v>
      </c>
      <c r="J453">
        <v>638.95</v>
      </c>
      <c r="K453">
        <v>8.75</v>
      </c>
      <c r="L453">
        <v>1.38844811171057</v>
      </c>
      <c r="M453">
        <v>6600</v>
      </c>
      <c r="N453">
        <v>4400</v>
      </c>
      <c r="O453">
        <v>3850</v>
      </c>
      <c r="P453">
        <v>535.75</v>
      </c>
      <c r="Q453">
        <v>150</v>
      </c>
      <c r="R453">
        <v>608.65</v>
      </c>
      <c r="S453">
        <v>17398.05</v>
      </c>
      <c r="T453" t="str">
        <v>PE</v>
      </c>
    </row>
    <row r="454" spans="1:20">
      <c r="A454">
        <v>18050</v>
      </c>
      <c r="B454" s="1">
        <v>45071</v>
      </c>
      <c r="C454" t="str">
        <v>NIFTY</v>
      </c>
      <c r="D454" t="str">
        <v>OPTIDXNIFTY25-05-2023PE18050.00</v>
      </c>
      <c r="E454">
        <v>29</v>
      </c>
      <c r="F454">
        <v>3</v>
      </c>
      <c r="G454">
        <v>11.5384615384615</v>
      </c>
      <c r="H454">
        <v>7</v>
      </c>
      <c r="I454">
        <v>0</v>
      </c>
      <c r="J454">
        <v>645.45</v>
      </c>
      <c r="K454">
        <v>10.75</v>
      </c>
      <c r="L454">
        <v>1.693713565464</v>
      </c>
      <c r="M454">
        <v>3600</v>
      </c>
      <c r="N454">
        <v>100</v>
      </c>
      <c r="O454">
        <v>50</v>
      </c>
      <c r="P454">
        <v>472.95</v>
      </c>
      <c r="Q454">
        <v>100</v>
      </c>
      <c r="R454">
        <v>838.8</v>
      </c>
      <c r="S454">
        <v>17398.05</v>
      </c>
      <c r="T454" t="str">
        <v>PE</v>
      </c>
    </row>
    <row r="455" spans="1:20">
      <c r="A455">
        <v>18050</v>
      </c>
      <c r="B455" s="1">
        <v>45106</v>
      </c>
      <c r="C455" t="str">
        <v>NIFTY</v>
      </c>
      <c r="D455" t="str">
        <v>OPTIDXNIFTY29-06-2023PE18050.00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50</v>
      </c>
      <c r="N455">
        <v>0</v>
      </c>
      <c r="O455">
        <v>50</v>
      </c>
      <c r="P455">
        <v>456.55</v>
      </c>
      <c r="Q455">
        <v>0</v>
      </c>
      <c r="R455">
        <v>0</v>
      </c>
      <c r="S455">
        <v>17398.05</v>
      </c>
      <c r="T455" t="str">
        <v>PE</v>
      </c>
    </row>
    <row r="456" spans="1:20">
      <c r="A456">
        <v>18050</v>
      </c>
      <c r="B456" s="1">
        <v>45022</v>
      </c>
      <c r="C456" t="str">
        <v>NIFTY</v>
      </c>
      <c r="D456" t="str">
        <v>OPTIDXNIFTY06-04-2023PE18050.00</v>
      </c>
      <c r="E456">
        <v>8</v>
      </c>
      <c r="F456">
        <v>8</v>
      </c>
      <c r="G456">
        <v>0</v>
      </c>
      <c r="H456">
        <v>21</v>
      </c>
      <c r="I456">
        <v>0</v>
      </c>
      <c r="J456">
        <v>669</v>
      </c>
      <c r="K456">
        <v>-112.35</v>
      </c>
      <c r="L456">
        <v>-14.3789594931849</v>
      </c>
      <c r="M456">
        <v>11550</v>
      </c>
      <c r="N456">
        <v>10950</v>
      </c>
      <c r="O456">
        <v>2950</v>
      </c>
      <c r="P456">
        <v>638.95</v>
      </c>
      <c r="Q456">
        <v>2850</v>
      </c>
      <c r="R456">
        <v>675.75</v>
      </c>
      <c r="S456">
        <v>17398.05</v>
      </c>
      <c r="T456" t="str">
        <v>PE</v>
      </c>
    </row>
    <row r="457" spans="1:20">
      <c r="A457">
        <v>18100</v>
      </c>
      <c r="B457" s="1">
        <v>45029</v>
      </c>
      <c r="C457" t="str">
        <v>NIFTY</v>
      </c>
      <c r="D457" t="str">
        <v>OPTIDXNIFTY13-04-2023PE18100.00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7150</v>
      </c>
      <c r="N457">
        <v>6450</v>
      </c>
      <c r="O457">
        <v>150</v>
      </c>
      <c r="P457">
        <v>666.35</v>
      </c>
      <c r="Q457">
        <v>150</v>
      </c>
      <c r="R457">
        <v>702.3</v>
      </c>
      <c r="S457">
        <v>17398.05</v>
      </c>
      <c r="T457" t="str">
        <v>PE</v>
      </c>
    </row>
    <row r="458" spans="1:20">
      <c r="A458">
        <v>18100</v>
      </c>
      <c r="B458" s="1">
        <v>45036</v>
      </c>
      <c r="C458" t="str">
        <v>NIFTY</v>
      </c>
      <c r="D458" t="str">
        <v>OPTIDXNIFTY20-04-2023PE18100.00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1950</v>
      </c>
      <c r="N458">
        <v>1900</v>
      </c>
      <c r="O458">
        <v>1750</v>
      </c>
      <c r="P458">
        <v>595.05</v>
      </c>
      <c r="Q458">
        <v>1750</v>
      </c>
      <c r="R458">
        <v>756.55</v>
      </c>
      <c r="S458">
        <v>17398.05</v>
      </c>
      <c r="T458" t="str">
        <v>PE</v>
      </c>
    </row>
    <row r="459" spans="1:20">
      <c r="A459">
        <v>18100</v>
      </c>
      <c r="B459" s="1">
        <v>45043</v>
      </c>
      <c r="C459" t="str">
        <v>NIFTY</v>
      </c>
      <c r="D459" t="str">
        <v>OPTIDXNIFTY27-04-2023PE18100.00</v>
      </c>
      <c r="E459">
        <v>871</v>
      </c>
      <c r="F459">
        <v>-144</v>
      </c>
      <c r="G459">
        <v>-14.1871921182266</v>
      </c>
      <c r="H459">
        <v>295</v>
      </c>
      <c r="I459">
        <v>13.61</v>
      </c>
      <c r="J459">
        <v>638.6</v>
      </c>
      <c r="K459">
        <v>-36.15</v>
      </c>
      <c r="L459">
        <v>-5.3575398295665</v>
      </c>
      <c r="M459">
        <v>5200</v>
      </c>
      <c r="N459">
        <v>6950</v>
      </c>
      <c r="O459">
        <v>50</v>
      </c>
      <c r="P459">
        <v>636.15</v>
      </c>
      <c r="Q459">
        <v>50</v>
      </c>
      <c r="R459">
        <v>646.35</v>
      </c>
      <c r="S459">
        <v>17398.05</v>
      </c>
      <c r="T459" t="str">
        <v>PE</v>
      </c>
    </row>
    <row r="460" spans="1:20">
      <c r="A460">
        <v>18100</v>
      </c>
      <c r="B460" s="1">
        <v>45071</v>
      </c>
      <c r="C460" t="str">
        <v>NIFTY</v>
      </c>
      <c r="D460" t="str">
        <v>OPTIDXNIFTY25-05-2023PE18100.00</v>
      </c>
      <c r="E460">
        <v>101</v>
      </c>
      <c r="F460">
        <v>3</v>
      </c>
      <c r="G460">
        <v>3.06122448979592</v>
      </c>
      <c r="H460">
        <v>22</v>
      </c>
      <c r="I460">
        <v>14.64</v>
      </c>
      <c r="J460">
        <v>650</v>
      </c>
      <c r="K460">
        <v>-30.85</v>
      </c>
      <c r="L460">
        <v>-4.53110082984505</v>
      </c>
      <c r="M460">
        <v>6900</v>
      </c>
      <c r="N460">
        <v>3600</v>
      </c>
      <c r="O460">
        <v>150</v>
      </c>
      <c r="P460">
        <v>579.25</v>
      </c>
      <c r="Q460">
        <v>250</v>
      </c>
      <c r="R460">
        <v>850</v>
      </c>
      <c r="S460">
        <v>17398.05</v>
      </c>
      <c r="T460" t="str">
        <v>PE</v>
      </c>
    </row>
    <row r="461" spans="1:20">
      <c r="A461">
        <v>18100</v>
      </c>
      <c r="B461" s="1">
        <v>45106</v>
      </c>
      <c r="C461" t="str">
        <v>NIFTY</v>
      </c>
      <c r="D461" t="str">
        <v>OPTIDXNIFTY29-06-2023PE18100.00</v>
      </c>
      <c r="E461">
        <v>120</v>
      </c>
      <c r="F461">
        <v>120</v>
      </c>
      <c r="G461">
        <v>0</v>
      </c>
      <c r="H461">
        <v>130</v>
      </c>
      <c r="I461">
        <v>0</v>
      </c>
      <c r="J461">
        <v>688</v>
      </c>
      <c r="K461">
        <v>-358.5</v>
      </c>
      <c r="L461">
        <v>-34.2570473005256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17398.05</v>
      </c>
      <c r="T461" t="str">
        <v>PE</v>
      </c>
    </row>
    <row r="462" spans="1:20">
      <c r="A462">
        <v>18100</v>
      </c>
      <c r="B462" s="1">
        <v>45022</v>
      </c>
      <c r="C462" t="str">
        <v>NIFTY</v>
      </c>
      <c r="D462" t="str">
        <v>OPTIDXNIFTY06-04-2023PE18100.00</v>
      </c>
      <c r="E462">
        <v>151</v>
      </c>
      <c r="F462">
        <v>0</v>
      </c>
      <c r="G462">
        <v>0</v>
      </c>
      <c r="H462">
        <v>94</v>
      </c>
      <c r="I462">
        <v>36.46</v>
      </c>
      <c r="J462">
        <v>720</v>
      </c>
      <c r="K462">
        <v>-26.95</v>
      </c>
      <c r="L462">
        <v>-3.60800589062187</v>
      </c>
      <c r="M462">
        <v>12950</v>
      </c>
      <c r="N462">
        <v>11800</v>
      </c>
      <c r="O462">
        <v>150</v>
      </c>
      <c r="P462">
        <v>698.15</v>
      </c>
      <c r="Q462">
        <v>50</v>
      </c>
      <c r="R462">
        <v>721.8</v>
      </c>
      <c r="S462">
        <v>17398.05</v>
      </c>
      <c r="T462" t="str">
        <v>PE</v>
      </c>
    </row>
    <row r="463" spans="1:20">
      <c r="A463">
        <v>18150</v>
      </c>
      <c r="B463" s="1">
        <v>45029</v>
      </c>
      <c r="C463" t="str">
        <v>NIFTY</v>
      </c>
      <c r="D463" t="str">
        <v>OPTIDXNIFTY13-04-2023PE18150.00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6900</v>
      </c>
      <c r="N463">
        <v>8400</v>
      </c>
      <c r="O463">
        <v>4150</v>
      </c>
      <c r="P463">
        <v>707.6</v>
      </c>
      <c r="Q463">
        <v>1500</v>
      </c>
      <c r="R463">
        <v>802</v>
      </c>
      <c r="S463">
        <v>17398.05</v>
      </c>
      <c r="T463" t="str">
        <v>PE</v>
      </c>
    </row>
    <row r="464" spans="1:20">
      <c r="A464">
        <v>18150</v>
      </c>
      <c r="B464" s="1">
        <v>45043</v>
      </c>
      <c r="C464" t="str">
        <v>NIFTY</v>
      </c>
      <c r="D464" t="str">
        <v>OPTIDXNIFTY27-04-2023PE18150.00</v>
      </c>
      <c r="E464">
        <v>174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6050</v>
      </c>
      <c r="N464">
        <v>5700</v>
      </c>
      <c r="O464">
        <v>150</v>
      </c>
      <c r="P464">
        <v>671.75</v>
      </c>
      <c r="Q464">
        <v>1500</v>
      </c>
      <c r="R464">
        <v>796.85</v>
      </c>
      <c r="S464">
        <v>17398.05</v>
      </c>
      <c r="T464" t="str">
        <v>PE</v>
      </c>
    </row>
    <row r="465" spans="1:20">
      <c r="A465">
        <v>18150</v>
      </c>
      <c r="B465" s="1">
        <v>45071</v>
      </c>
      <c r="C465" t="str">
        <v>NIFTY</v>
      </c>
      <c r="D465" t="str">
        <v>OPTIDXNIFTY25-05-2023PE18150.00</v>
      </c>
      <c r="E465">
        <v>51</v>
      </c>
      <c r="F465">
        <v>0</v>
      </c>
      <c r="G465">
        <v>0</v>
      </c>
      <c r="H465">
        <v>4</v>
      </c>
      <c r="I465">
        <v>0</v>
      </c>
      <c r="J465">
        <v>740.05</v>
      </c>
      <c r="K465">
        <v>30.65</v>
      </c>
      <c r="L465">
        <v>4.32055257964477</v>
      </c>
      <c r="M465">
        <v>3600</v>
      </c>
      <c r="N465">
        <v>1900</v>
      </c>
      <c r="O465">
        <v>50</v>
      </c>
      <c r="P465">
        <v>568.1</v>
      </c>
      <c r="Q465">
        <v>150</v>
      </c>
      <c r="R465">
        <v>918.7</v>
      </c>
      <c r="S465">
        <v>17398.05</v>
      </c>
      <c r="T465" t="str">
        <v>PE</v>
      </c>
    </row>
    <row r="466" spans="1:20">
      <c r="A466">
        <v>18150</v>
      </c>
      <c r="B466" s="1">
        <v>45106</v>
      </c>
      <c r="C466" t="str">
        <v>NIFTY</v>
      </c>
      <c r="D466" t="str">
        <v>OPTIDXNIFTY29-06-2023PE18150.00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50</v>
      </c>
      <c r="N466">
        <v>0</v>
      </c>
      <c r="O466">
        <v>50</v>
      </c>
      <c r="P466">
        <v>501.3</v>
      </c>
      <c r="Q466">
        <v>0</v>
      </c>
      <c r="R466">
        <v>0</v>
      </c>
      <c r="S466">
        <v>17398.05</v>
      </c>
      <c r="T466" t="str">
        <v>PE</v>
      </c>
    </row>
    <row r="467" spans="1:20">
      <c r="A467">
        <v>18150</v>
      </c>
      <c r="B467" s="1">
        <v>45022</v>
      </c>
      <c r="C467" t="str">
        <v>NIFTY</v>
      </c>
      <c r="D467" t="str">
        <v>OPTIDXNIFTY06-04-2023PE18150.00</v>
      </c>
      <c r="E467">
        <v>48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11150</v>
      </c>
      <c r="N467">
        <v>11200</v>
      </c>
      <c r="O467">
        <v>150</v>
      </c>
      <c r="P467">
        <v>720.35</v>
      </c>
      <c r="Q467">
        <v>3050</v>
      </c>
      <c r="R467">
        <v>756.5</v>
      </c>
      <c r="S467">
        <v>17398.05</v>
      </c>
      <c r="T467" t="str">
        <v>PE</v>
      </c>
    </row>
    <row r="468" spans="1:20">
      <c r="A468">
        <v>18150</v>
      </c>
      <c r="B468" s="1">
        <v>45036</v>
      </c>
      <c r="C468" t="str">
        <v>NIFTY</v>
      </c>
      <c r="D468" t="str">
        <v>OPTIDXNIFTY20-04-2023PE18150.00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1800</v>
      </c>
      <c r="N468">
        <v>1750</v>
      </c>
      <c r="O468">
        <v>1750</v>
      </c>
      <c r="P468">
        <v>640.7</v>
      </c>
      <c r="Q468">
        <v>1750</v>
      </c>
      <c r="R468">
        <v>824.6</v>
      </c>
      <c r="S468">
        <v>17398.05</v>
      </c>
      <c r="T468" t="str">
        <v>PE</v>
      </c>
    </row>
    <row r="469" spans="1:20">
      <c r="A469">
        <v>18200</v>
      </c>
      <c r="B469" s="1">
        <v>45029</v>
      </c>
      <c r="C469" t="str">
        <v>NIFTY</v>
      </c>
      <c r="D469" t="str">
        <v>OPTIDXNIFTY13-04-2023PE18200.00</v>
      </c>
      <c r="E469">
        <v>3</v>
      </c>
      <c r="F469">
        <v>3</v>
      </c>
      <c r="G469">
        <v>0</v>
      </c>
      <c r="H469">
        <v>8</v>
      </c>
      <c r="I469">
        <v>28.11</v>
      </c>
      <c r="J469">
        <v>831.9</v>
      </c>
      <c r="K469">
        <v>130.1</v>
      </c>
      <c r="L469">
        <v>18.5380450270732</v>
      </c>
      <c r="M469">
        <v>4550</v>
      </c>
      <c r="N469">
        <v>4600</v>
      </c>
      <c r="O469">
        <v>150</v>
      </c>
      <c r="P469">
        <v>753.5</v>
      </c>
      <c r="Q469">
        <v>150</v>
      </c>
      <c r="R469">
        <v>807.55</v>
      </c>
      <c r="S469">
        <v>17398.05</v>
      </c>
      <c r="T469" t="str">
        <v>PE</v>
      </c>
    </row>
    <row r="470" spans="1:20">
      <c r="A470">
        <v>18200</v>
      </c>
      <c r="B470" s="1">
        <v>45036</v>
      </c>
      <c r="C470" t="str">
        <v>NIFTY</v>
      </c>
      <c r="D470" t="str">
        <v>OPTIDXNIFTY20-04-2023PE18200.00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1900</v>
      </c>
      <c r="N470">
        <v>1900</v>
      </c>
      <c r="O470">
        <v>1750</v>
      </c>
      <c r="P470">
        <v>671.85</v>
      </c>
      <c r="Q470">
        <v>1750</v>
      </c>
      <c r="R470">
        <v>861.85</v>
      </c>
      <c r="S470">
        <v>17398.05</v>
      </c>
      <c r="T470" t="str">
        <v>PE</v>
      </c>
    </row>
    <row r="471" spans="1:20">
      <c r="A471">
        <v>18200</v>
      </c>
      <c r="B471" s="1">
        <v>45043</v>
      </c>
      <c r="C471" t="str">
        <v>NIFTY</v>
      </c>
      <c r="D471" t="str">
        <v>OPTIDXNIFTY27-04-2023PE18200.00</v>
      </c>
      <c r="E471">
        <v>1237</v>
      </c>
      <c r="F471">
        <v>-32</v>
      </c>
      <c r="G471">
        <v>-2.52167060677699</v>
      </c>
      <c r="H471">
        <v>220</v>
      </c>
      <c r="I471">
        <v>0</v>
      </c>
      <c r="J471">
        <v>732.35</v>
      </c>
      <c r="K471">
        <v>-23.75</v>
      </c>
      <c r="L471">
        <v>-3.14111889961645</v>
      </c>
      <c r="M471">
        <v>7200</v>
      </c>
      <c r="N471">
        <v>6350</v>
      </c>
      <c r="O471">
        <v>50</v>
      </c>
      <c r="P471">
        <v>732.4</v>
      </c>
      <c r="Q471">
        <v>50</v>
      </c>
      <c r="R471">
        <v>740.9</v>
      </c>
      <c r="S471">
        <v>17398.05</v>
      </c>
      <c r="T471" t="str">
        <v>PE</v>
      </c>
    </row>
    <row r="472" spans="1:20">
      <c r="A472">
        <v>18200</v>
      </c>
      <c r="B472" s="1">
        <v>45071</v>
      </c>
      <c r="C472" t="str">
        <v>NIFTY</v>
      </c>
      <c r="D472" t="str">
        <v>OPTIDXNIFTY25-05-2023PE18200.00</v>
      </c>
      <c r="E472">
        <v>212</v>
      </c>
      <c r="F472">
        <v>27</v>
      </c>
      <c r="G472">
        <v>14.5945945945946</v>
      </c>
      <c r="H472">
        <v>81</v>
      </c>
      <c r="I472">
        <v>14.71</v>
      </c>
      <c r="J472">
        <v>720.85</v>
      </c>
      <c r="K472">
        <v>-45.1999999999999</v>
      </c>
      <c r="L472">
        <v>-5.90039814633509</v>
      </c>
      <c r="M472">
        <v>5400</v>
      </c>
      <c r="N472">
        <v>3800</v>
      </c>
      <c r="O472">
        <v>50</v>
      </c>
      <c r="P472">
        <v>701.75</v>
      </c>
      <c r="Q472">
        <v>50</v>
      </c>
      <c r="R472">
        <v>728.15</v>
      </c>
      <c r="S472">
        <v>17398.05</v>
      </c>
      <c r="T472" t="str">
        <v>PE</v>
      </c>
    </row>
    <row r="473" spans="1:20">
      <c r="A473">
        <v>18200</v>
      </c>
      <c r="B473" s="1">
        <v>45106</v>
      </c>
      <c r="C473" t="str">
        <v>NIFTY</v>
      </c>
      <c r="D473" t="str">
        <v>OPTIDXNIFTY29-06-2023PE18200.00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100</v>
      </c>
      <c r="N473">
        <v>0</v>
      </c>
      <c r="O473">
        <v>50</v>
      </c>
      <c r="P473">
        <v>525.05</v>
      </c>
      <c r="Q473">
        <v>0</v>
      </c>
      <c r="R473">
        <v>0</v>
      </c>
      <c r="S473">
        <v>17398.05</v>
      </c>
      <c r="T473" t="str">
        <v>PE</v>
      </c>
    </row>
    <row r="474" spans="1:20">
      <c r="A474">
        <v>18200</v>
      </c>
      <c r="B474" s="1">
        <v>45022</v>
      </c>
      <c r="C474" t="str">
        <v>NIFTY</v>
      </c>
      <c r="D474" t="str">
        <v>OPTIDXNIFTY06-04-2023PE18200.00</v>
      </c>
      <c r="E474">
        <v>1180</v>
      </c>
      <c r="F474">
        <v>39</v>
      </c>
      <c r="G474">
        <v>3.41805433829974</v>
      </c>
      <c r="H474">
        <v>565</v>
      </c>
      <c r="I474">
        <v>30.75</v>
      </c>
      <c r="J474">
        <v>796.8</v>
      </c>
      <c r="K474">
        <v>-55.5500000000001</v>
      </c>
      <c r="L474">
        <v>-6.51727576699713</v>
      </c>
      <c r="M474">
        <v>11950</v>
      </c>
      <c r="N474">
        <v>9900</v>
      </c>
      <c r="O474">
        <v>100</v>
      </c>
      <c r="P474">
        <v>797.6</v>
      </c>
      <c r="Q474">
        <v>100</v>
      </c>
      <c r="R474">
        <v>803.55</v>
      </c>
      <c r="S474">
        <v>17398.05</v>
      </c>
      <c r="T474" t="str">
        <v>PE</v>
      </c>
    </row>
    <row r="475" spans="1:20">
      <c r="A475">
        <v>18250</v>
      </c>
      <c r="B475" s="1">
        <v>45022</v>
      </c>
      <c r="C475" t="str">
        <v>NIFTY</v>
      </c>
      <c r="D475" t="str">
        <v>OPTIDXNIFTY06-04-2023PE18250.00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10450</v>
      </c>
      <c r="N475">
        <v>10500</v>
      </c>
      <c r="O475">
        <v>150</v>
      </c>
      <c r="P475">
        <v>828.65</v>
      </c>
      <c r="Q475">
        <v>150</v>
      </c>
      <c r="R475">
        <v>857.3</v>
      </c>
      <c r="S475">
        <v>17398.05</v>
      </c>
      <c r="T475" t="str">
        <v>PE</v>
      </c>
    </row>
    <row r="476" spans="1:20">
      <c r="A476">
        <v>18250</v>
      </c>
      <c r="B476" s="1">
        <v>45029</v>
      </c>
      <c r="C476" t="str">
        <v>NIFTY</v>
      </c>
      <c r="D476" t="str">
        <v>OPTIDXNIFTY13-04-2023PE18250.00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3550</v>
      </c>
      <c r="N476">
        <v>3550</v>
      </c>
      <c r="O476">
        <v>150</v>
      </c>
      <c r="P476">
        <v>819.5</v>
      </c>
      <c r="Q476">
        <v>150</v>
      </c>
      <c r="R476">
        <v>856.55</v>
      </c>
      <c r="S476">
        <v>17398.05</v>
      </c>
      <c r="T476" t="str">
        <v>PE</v>
      </c>
    </row>
    <row r="477" spans="1:20">
      <c r="A477">
        <v>18250</v>
      </c>
      <c r="B477" s="1">
        <v>45043</v>
      </c>
      <c r="C477" t="str">
        <v>NIFTY</v>
      </c>
      <c r="D477" t="str">
        <v>OPTIDXNIFTY27-04-2023PE18250.00</v>
      </c>
      <c r="E477">
        <v>206</v>
      </c>
      <c r="F477">
        <v>-1</v>
      </c>
      <c r="G477">
        <v>-0.483091787439614</v>
      </c>
      <c r="H477">
        <v>7</v>
      </c>
      <c r="I477">
        <v>15.62</v>
      </c>
      <c r="J477">
        <v>786.55</v>
      </c>
      <c r="K477">
        <v>-52</v>
      </c>
      <c r="L477">
        <v>-6.20118060938525</v>
      </c>
      <c r="M477">
        <v>6000</v>
      </c>
      <c r="N477">
        <v>6200</v>
      </c>
      <c r="O477">
        <v>900</v>
      </c>
      <c r="P477">
        <v>771.55</v>
      </c>
      <c r="Q477">
        <v>350</v>
      </c>
      <c r="R477">
        <v>792.05</v>
      </c>
      <c r="S477">
        <v>17398.05</v>
      </c>
      <c r="T477" t="str">
        <v>PE</v>
      </c>
    </row>
    <row r="478" spans="1:20">
      <c r="A478">
        <v>18250</v>
      </c>
      <c r="B478" s="1">
        <v>45071</v>
      </c>
      <c r="C478" t="str">
        <v>NIFTY</v>
      </c>
      <c r="D478" t="str">
        <v>OPTIDXNIFTY25-05-2023PE18250.00</v>
      </c>
      <c r="E478">
        <v>52</v>
      </c>
      <c r="F478">
        <v>4</v>
      </c>
      <c r="G478">
        <v>8.33333333333333</v>
      </c>
      <c r="H478">
        <v>6</v>
      </c>
      <c r="I478">
        <v>14.84</v>
      </c>
      <c r="J478">
        <v>759.6</v>
      </c>
      <c r="K478">
        <v>-32.6999999999999</v>
      </c>
      <c r="L478">
        <v>-4.12722453616054</v>
      </c>
      <c r="M478">
        <v>3600</v>
      </c>
      <c r="N478">
        <v>1800</v>
      </c>
      <c r="O478">
        <v>50</v>
      </c>
      <c r="P478">
        <v>655.4</v>
      </c>
      <c r="Q478">
        <v>1750</v>
      </c>
      <c r="R478">
        <v>996.4</v>
      </c>
      <c r="S478">
        <v>17398.05</v>
      </c>
      <c r="T478" t="str">
        <v>PE</v>
      </c>
    </row>
    <row r="479" spans="1:20">
      <c r="A479">
        <v>18250</v>
      </c>
      <c r="B479" s="1">
        <v>45106</v>
      </c>
      <c r="C479" t="str">
        <v>NIFTY</v>
      </c>
      <c r="D479" t="str">
        <v>OPTIDXNIFTY29-06-2023PE18250.00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50</v>
      </c>
      <c r="N479">
        <v>0</v>
      </c>
      <c r="O479">
        <v>50</v>
      </c>
      <c r="P479">
        <v>548.45</v>
      </c>
      <c r="Q479">
        <v>0</v>
      </c>
      <c r="R479">
        <v>0</v>
      </c>
      <c r="S479">
        <v>17398.05</v>
      </c>
      <c r="T479" t="str">
        <v>PE</v>
      </c>
    </row>
    <row r="480" spans="1:20">
      <c r="A480">
        <v>18250</v>
      </c>
      <c r="B480" s="1">
        <v>45036</v>
      </c>
      <c r="C480" t="str">
        <v>NIFTY</v>
      </c>
      <c r="D480" t="str">
        <v>OPTIDXNIFTY20-04-2023PE18250.00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1750</v>
      </c>
      <c r="N480">
        <v>1750</v>
      </c>
      <c r="O480">
        <v>1750</v>
      </c>
      <c r="P480">
        <v>720.95</v>
      </c>
      <c r="Q480">
        <v>1750</v>
      </c>
      <c r="R480">
        <v>919.2</v>
      </c>
      <c r="S480">
        <v>17398.05</v>
      </c>
      <c r="T480" t="str">
        <v>PE</v>
      </c>
    </row>
    <row r="481" spans="1:20">
      <c r="A481">
        <v>18300</v>
      </c>
      <c r="B481" s="1">
        <v>45022</v>
      </c>
      <c r="C481" t="str">
        <v>NIFTY</v>
      </c>
      <c r="D481" t="str">
        <v>OPTIDXNIFTY06-04-2023PE18300.00</v>
      </c>
      <c r="E481">
        <v>574</v>
      </c>
      <c r="F481">
        <v>9</v>
      </c>
      <c r="G481">
        <v>1.5929203539823</v>
      </c>
      <c r="H481">
        <v>41</v>
      </c>
      <c r="I481">
        <v>0</v>
      </c>
      <c r="J481">
        <v>896.85</v>
      </c>
      <c r="K481">
        <v>-40.4499999999999</v>
      </c>
      <c r="L481">
        <v>-4.31558732529606</v>
      </c>
      <c r="M481">
        <v>12050</v>
      </c>
      <c r="N481">
        <v>11900</v>
      </c>
      <c r="O481">
        <v>200</v>
      </c>
      <c r="P481">
        <v>897.45</v>
      </c>
      <c r="Q481">
        <v>150</v>
      </c>
      <c r="R481">
        <v>924.9</v>
      </c>
      <c r="S481">
        <v>17398.05</v>
      </c>
      <c r="T481" t="str">
        <v>PE</v>
      </c>
    </row>
    <row r="482" spans="1:20">
      <c r="A482">
        <v>18300</v>
      </c>
      <c r="B482" s="1">
        <v>45036</v>
      </c>
      <c r="C482" t="str">
        <v>NIFTY</v>
      </c>
      <c r="D482" t="str">
        <v>OPTIDXNIFTY20-04-2023PE18300.00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1750</v>
      </c>
      <c r="N482">
        <v>1750</v>
      </c>
      <c r="O482">
        <v>1750</v>
      </c>
      <c r="P482">
        <v>746.9</v>
      </c>
      <c r="Q482">
        <v>1750</v>
      </c>
      <c r="R482">
        <v>973.85</v>
      </c>
      <c r="S482">
        <v>17398.05</v>
      </c>
      <c r="T482" t="str">
        <v>PE</v>
      </c>
    </row>
    <row r="483" spans="1:20">
      <c r="A483">
        <v>18300</v>
      </c>
      <c r="B483" s="1">
        <v>45043</v>
      </c>
      <c r="C483" t="str">
        <v>NIFTY</v>
      </c>
      <c r="D483" t="str">
        <v>OPTIDXNIFTY27-04-2023PE18300.00</v>
      </c>
      <c r="E483">
        <v>1022</v>
      </c>
      <c r="F483">
        <v>-3</v>
      </c>
      <c r="G483">
        <v>-0.292682926829268</v>
      </c>
      <c r="H483">
        <v>43</v>
      </c>
      <c r="I483">
        <v>0</v>
      </c>
      <c r="J483">
        <v>830.15</v>
      </c>
      <c r="K483">
        <v>-34</v>
      </c>
      <c r="L483">
        <v>-3.93450211190187</v>
      </c>
      <c r="M483">
        <v>6550</v>
      </c>
      <c r="N483">
        <v>5700</v>
      </c>
      <c r="O483">
        <v>150</v>
      </c>
      <c r="P483">
        <v>821.3</v>
      </c>
      <c r="Q483">
        <v>350</v>
      </c>
      <c r="R483">
        <v>840.5</v>
      </c>
      <c r="S483">
        <v>17398.05</v>
      </c>
      <c r="T483" t="str">
        <v>PE</v>
      </c>
    </row>
    <row r="484" spans="1:20">
      <c r="A484">
        <v>18300</v>
      </c>
      <c r="B484" s="1">
        <v>45071</v>
      </c>
      <c r="C484" t="str">
        <v>NIFTY</v>
      </c>
      <c r="D484" t="str">
        <v>OPTIDXNIFTY25-05-2023PE18300.00</v>
      </c>
      <c r="E484">
        <v>74</v>
      </c>
      <c r="F484">
        <v>3</v>
      </c>
      <c r="G484">
        <v>4.22535211267606</v>
      </c>
      <c r="H484">
        <v>7</v>
      </c>
      <c r="I484">
        <v>0</v>
      </c>
      <c r="J484">
        <v>800.25</v>
      </c>
      <c r="K484">
        <v>-41.1</v>
      </c>
      <c r="L484">
        <v>-4.88500623997148</v>
      </c>
      <c r="M484">
        <v>4000</v>
      </c>
      <c r="N484">
        <v>1800</v>
      </c>
      <c r="O484">
        <v>400</v>
      </c>
      <c r="P484">
        <v>800.25</v>
      </c>
      <c r="Q484">
        <v>50</v>
      </c>
      <c r="R484">
        <v>1054.25</v>
      </c>
      <c r="S484">
        <v>17398.05</v>
      </c>
      <c r="T484" t="str">
        <v>PE</v>
      </c>
    </row>
    <row r="485" spans="1:20">
      <c r="A485">
        <v>18300</v>
      </c>
      <c r="B485" s="1">
        <v>45106</v>
      </c>
      <c r="C485" t="str">
        <v>NIFTY</v>
      </c>
      <c r="D485" t="str">
        <v>OPTIDXNIFTY29-06-2023PE18300.00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50</v>
      </c>
      <c r="N485">
        <v>0</v>
      </c>
      <c r="O485">
        <v>50</v>
      </c>
      <c r="P485">
        <v>573</v>
      </c>
      <c r="Q485">
        <v>0</v>
      </c>
      <c r="R485">
        <v>0</v>
      </c>
      <c r="S485">
        <v>17398.05</v>
      </c>
      <c r="T485" t="str">
        <v>PE</v>
      </c>
    </row>
    <row r="486" spans="1:20">
      <c r="A486">
        <v>18300</v>
      </c>
      <c r="B486" s="1">
        <v>45029</v>
      </c>
      <c r="C486" t="str">
        <v>NIFTY</v>
      </c>
      <c r="D486" t="str">
        <v>OPTIDXNIFTY13-04-2023PE18300.00</v>
      </c>
      <c r="E486">
        <v>2</v>
      </c>
      <c r="F486">
        <v>2</v>
      </c>
      <c r="G486">
        <v>0</v>
      </c>
      <c r="H486">
        <v>4</v>
      </c>
      <c r="I486">
        <v>0</v>
      </c>
      <c r="J486">
        <v>933.85</v>
      </c>
      <c r="K486">
        <v>162.05</v>
      </c>
      <c r="L486">
        <v>20.9963721171288</v>
      </c>
      <c r="M486">
        <v>4750</v>
      </c>
      <c r="N486">
        <v>4750</v>
      </c>
      <c r="O486">
        <v>150</v>
      </c>
      <c r="P486">
        <v>864.9</v>
      </c>
      <c r="Q486">
        <v>150</v>
      </c>
      <c r="R486">
        <v>905.85</v>
      </c>
      <c r="S486">
        <v>17398.05</v>
      </c>
      <c r="T486" t="str">
        <v>PE</v>
      </c>
    </row>
    <row r="487" spans="1:20">
      <c r="A487">
        <v>18350</v>
      </c>
      <c r="B487" s="1">
        <v>45022</v>
      </c>
      <c r="C487" t="str">
        <v>NIFTY</v>
      </c>
      <c r="D487" t="str">
        <v>OPTIDXNIFTY06-04-2023PE18350.00</v>
      </c>
      <c r="E487">
        <v>16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9950</v>
      </c>
      <c r="N487">
        <v>9950</v>
      </c>
      <c r="O487">
        <v>150</v>
      </c>
      <c r="P487">
        <v>933.55</v>
      </c>
      <c r="Q487">
        <v>1850</v>
      </c>
      <c r="R487">
        <v>957.1</v>
      </c>
      <c r="S487">
        <v>17398.05</v>
      </c>
      <c r="T487" t="str">
        <v>PE</v>
      </c>
    </row>
    <row r="488" spans="1:20">
      <c r="A488">
        <v>18350</v>
      </c>
      <c r="B488" s="1">
        <v>45029</v>
      </c>
      <c r="C488" t="str">
        <v>NIFTY</v>
      </c>
      <c r="D488" t="str">
        <v>OPTIDXNIFTY13-04-2023PE18350.00</v>
      </c>
      <c r="E488">
        <v>3</v>
      </c>
      <c r="F488">
        <v>3</v>
      </c>
      <c r="G488">
        <v>0</v>
      </c>
      <c r="H488">
        <v>5</v>
      </c>
      <c r="I488">
        <v>27.93</v>
      </c>
      <c r="J488">
        <v>957.25</v>
      </c>
      <c r="K488">
        <v>149.25</v>
      </c>
      <c r="L488">
        <v>18.4715346534653</v>
      </c>
      <c r="M488">
        <v>5350</v>
      </c>
      <c r="N488">
        <v>5650</v>
      </c>
      <c r="O488">
        <v>1500</v>
      </c>
      <c r="P488">
        <v>818.85</v>
      </c>
      <c r="Q488">
        <v>450</v>
      </c>
      <c r="R488">
        <v>957.05</v>
      </c>
      <c r="S488">
        <v>17398.05</v>
      </c>
      <c r="T488" t="str">
        <v>PE</v>
      </c>
    </row>
    <row r="489" spans="1:20">
      <c r="A489">
        <v>18350</v>
      </c>
      <c r="B489" s="1">
        <v>45036</v>
      </c>
      <c r="C489" t="str">
        <v>NIFTY</v>
      </c>
      <c r="D489" t="str">
        <v>OPTIDXNIFTY20-04-2023PE18350.00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1750</v>
      </c>
      <c r="N489">
        <v>1750</v>
      </c>
      <c r="O489">
        <v>1750</v>
      </c>
      <c r="P489">
        <v>792.45</v>
      </c>
      <c r="Q489">
        <v>1750</v>
      </c>
      <c r="R489">
        <v>1027.15</v>
      </c>
      <c r="S489">
        <v>17398.05</v>
      </c>
      <c r="T489" t="str">
        <v>PE</v>
      </c>
    </row>
    <row r="490" spans="1:20">
      <c r="A490">
        <v>18350</v>
      </c>
      <c r="B490" s="1">
        <v>45043</v>
      </c>
      <c r="C490" t="str">
        <v>NIFTY</v>
      </c>
      <c r="D490" t="str">
        <v>OPTIDXNIFTY27-04-2023PE18350.00</v>
      </c>
      <c r="E490">
        <v>157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4550</v>
      </c>
      <c r="N490">
        <v>4600</v>
      </c>
      <c r="O490">
        <v>1750</v>
      </c>
      <c r="P490">
        <v>816.4</v>
      </c>
      <c r="Q490">
        <v>50</v>
      </c>
      <c r="R490">
        <v>960.55</v>
      </c>
      <c r="S490">
        <v>17398.05</v>
      </c>
      <c r="T490" t="str">
        <v>PE</v>
      </c>
    </row>
    <row r="491" spans="1:20">
      <c r="A491">
        <v>18350</v>
      </c>
      <c r="B491" s="1">
        <v>45071</v>
      </c>
      <c r="C491" t="str">
        <v>NIFTY</v>
      </c>
      <c r="D491" t="str">
        <v>OPTIDXNIFTY25-05-2023PE18350.00</v>
      </c>
      <c r="E491">
        <v>7</v>
      </c>
      <c r="F491">
        <v>6</v>
      </c>
      <c r="G491">
        <v>600</v>
      </c>
      <c r="H491">
        <v>8</v>
      </c>
      <c r="I491">
        <v>15.31</v>
      </c>
      <c r="J491">
        <v>843.4</v>
      </c>
      <c r="K491">
        <v>-39.75</v>
      </c>
      <c r="L491">
        <v>-4.50093415614562</v>
      </c>
      <c r="M491">
        <v>3600</v>
      </c>
      <c r="N491">
        <v>1800</v>
      </c>
      <c r="O491">
        <v>50</v>
      </c>
      <c r="P491">
        <v>755.55</v>
      </c>
      <c r="Q491">
        <v>50</v>
      </c>
      <c r="R491">
        <v>1102.6</v>
      </c>
      <c r="S491">
        <v>17398.05</v>
      </c>
      <c r="T491" t="str">
        <v>PE</v>
      </c>
    </row>
    <row r="492" spans="1:20">
      <c r="A492">
        <v>18350</v>
      </c>
      <c r="B492" s="1">
        <v>45106</v>
      </c>
      <c r="C492" t="str">
        <v>NIFTY</v>
      </c>
      <c r="D492" t="str">
        <v>OPTIDXNIFTY29-06-2023PE18350.00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400</v>
      </c>
      <c r="N492">
        <v>0</v>
      </c>
      <c r="O492">
        <v>300</v>
      </c>
      <c r="P492">
        <v>606.1</v>
      </c>
      <c r="Q492">
        <v>0</v>
      </c>
      <c r="R492">
        <v>0</v>
      </c>
      <c r="S492">
        <v>17398.05</v>
      </c>
      <c r="T492" t="str">
        <v>PE</v>
      </c>
    </row>
    <row r="493" spans="1:20">
      <c r="A493">
        <v>18400</v>
      </c>
      <c r="B493" s="1">
        <v>45022</v>
      </c>
      <c r="C493" t="str">
        <v>NIFTY</v>
      </c>
      <c r="D493" t="str">
        <v>OPTIDXNIFTY06-04-2023PE18400.00</v>
      </c>
      <c r="E493">
        <v>335</v>
      </c>
      <c r="F493">
        <v>93</v>
      </c>
      <c r="G493">
        <v>38.4297520661157</v>
      </c>
      <c r="H493">
        <v>207</v>
      </c>
      <c r="I493">
        <v>0</v>
      </c>
      <c r="J493">
        <v>998.45</v>
      </c>
      <c r="K493">
        <v>-51.75</v>
      </c>
      <c r="L493">
        <v>-4.92763283184155</v>
      </c>
      <c r="M493">
        <v>12000</v>
      </c>
      <c r="N493">
        <v>11050</v>
      </c>
      <c r="O493">
        <v>400</v>
      </c>
      <c r="P493">
        <v>996.5</v>
      </c>
      <c r="Q493">
        <v>200</v>
      </c>
      <c r="R493">
        <v>1003.85</v>
      </c>
      <c r="S493">
        <v>17398.05</v>
      </c>
      <c r="T493" t="str">
        <v>PE</v>
      </c>
    </row>
    <row r="494" spans="1:20">
      <c r="A494">
        <v>18400</v>
      </c>
      <c r="B494" s="1">
        <v>45029</v>
      </c>
      <c r="C494" t="str">
        <v>NIFTY</v>
      </c>
      <c r="D494" t="str">
        <v>OPTIDXNIFTY13-04-2023PE18400.00</v>
      </c>
      <c r="E494">
        <v>30</v>
      </c>
      <c r="F494">
        <v>29</v>
      </c>
      <c r="G494">
        <v>2900</v>
      </c>
      <c r="H494">
        <v>35</v>
      </c>
      <c r="I494">
        <v>0</v>
      </c>
      <c r="J494">
        <v>1035</v>
      </c>
      <c r="K494">
        <v>35</v>
      </c>
      <c r="L494">
        <v>3.5</v>
      </c>
      <c r="M494">
        <v>5000</v>
      </c>
      <c r="N494">
        <v>4750</v>
      </c>
      <c r="O494">
        <v>200</v>
      </c>
      <c r="P494">
        <v>953.55</v>
      </c>
      <c r="Q494">
        <v>200</v>
      </c>
      <c r="R494">
        <v>1000.2</v>
      </c>
      <c r="S494">
        <v>17398.05</v>
      </c>
      <c r="T494" t="str">
        <v>PE</v>
      </c>
    </row>
    <row r="495" spans="1:20">
      <c r="A495">
        <v>18400</v>
      </c>
      <c r="B495" s="1">
        <v>45043</v>
      </c>
      <c r="C495" t="str">
        <v>NIFTY</v>
      </c>
      <c r="D495" t="str">
        <v>OPTIDXNIFTY27-04-2023PE18400.00</v>
      </c>
      <c r="E495">
        <v>1036</v>
      </c>
      <c r="F495">
        <v>-6</v>
      </c>
      <c r="G495">
        <v>-0.575815738963532</v>
      </c>
      <c r="H495">
        <v>46</v>
      </c>
      <c r="I495">
        <v>0</v>
      </c>
      <c r="J495">
        <v>919.75</v>
      </c>
      <c r="K495">
        <v>-43.1</v>
      </c>
      <c r="L495">
        <v>-4.47629433452771</v>
      </c>
      <c r="M495">
        <v>5100</v>
      </c>
      <c r="N495">
        <v>5500</v>
      </c>
      <c r="O495">
        <v>550</v>
      </c>
      <c r="P495">
        <v>922.85</v>
      </c>
      <c r="Q495">
        <v>150</v>
      </c>
      <c r="R495">
        <v>936.45</v>
      </c>
      <c r="S495">
        <v>17398.05</v>
      </c>
      <c r="T495" t="str">
        <v>PE</v>
      </c>
    </row>
    <row r="496" spans="1:20">
      <c r="A496">
        <v>18400</v>
      </c>
      <c r="B496" s="1">
        <v>45071</v>
      </c>
      <c r="C496" t="str">
        <v>NIFTY</v>
      </c>
      <c r="D496" t="str">
        <v>OPTIDXNIFTY25-05-2023PE18400.00</v>
      </c>
      <c r="E496">
        <v>71</v>
      </c>
      <c r="F496">
        <v>1</v>
      </c>
      <c r="G496">
        <v>1.42857142857143</v>
      </c>
      <c r="H496">
        <v>2</v>
      </c>
      <c r="I496">
        <v>0</v>
      </c>
      <c r="J496">
        <v>957.85</v>
      </c>
      <c r="K496">
        <v>12.4</v>
      </c>
      <c r="L496">
        <v>1.31154476704215</v>
      </c>
      <c r="M496">
        <v>5150</v>
      </c>
      <c r="N496">
        <v>4950</v>
      </c>
      <c r="O496">
        <v>150</v>
      </c>
      <c r="P496">
        <v>866.7</v>
      </c>
      <c r="Q496">
        <v>1200</v>
      </c>
      <c r="R496">
        <v>914.25</v>
      </c>
      <c r="S496">
        <v>17398.05</v>
      </c>
      <c r="T496" t="str">
        <v>PE</v>
      </c>
    </row>
    <row r="497" spans="1:20">
      <c r="A497">
        <v>18400</v>
      </c>
      <c r="B497" s="1">
        <v>45106</v>
      </c>
      <c r="C497" t="str">
        <v>NIFTY</v>
      </c>
      <c r="D497" t="str">
        <v>OPTIDXNIFTY29-06-2023PE18400.00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550</v>
      </c>
      <c r="N497">
        <v>0</v>
      </c>
      <c r="O497">
        <v>450</v>
      </c>
      <c r="P497">
        <v>665.15</v>
      </c>
      <c r="Q497">
        <v>0</v>
      </c>
      <c r="R497">
        <v>0</v>
      </c>
      <c r="S497">
        <v>17398.05</v>
      </c>
      <c r="T497" t="str">
        <v>PE</v>
      </c>
    </row>
    <row r="498" spans="1:20">
      <c r="A498">
        <v>18400</v>
      </c>
      <c r="B498" s="1">
        <v>45036</v>
      </c>
      <c r="C498" t="str">
        <v>NIFTY</v>
      </c>
      <c r="D498" t="str">
        <v>OPTIDXNIFTY20-04-2023PE18400.00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1750</v>
      </c>
      <c r="N498">
        <v>1750</v>
      </c>
      <c r="O498">
        <v>1750</v>
      </c>
      <c r="P498">
        <v>864.1</v>
      </c>
      <c r="Q498">
        <v>1750</v>
      </c>
      <c r="R498">
        <v>1081.85</v>
      </c>
      <c r="S498">
        <v>17398.05</v>
      </c>
      <c r="T498" t="str">
        <v>PE</v>
      </c>
    </row>
    <row r="499" spans="1:20">
      <c r="A499">
        <v>18450</v>
      </c>
      <c r="B499" s="1">
        <v>45029</v>
      </c>
      <c r="C499" t="str">
        <v>NIFTY</v>
      </c>
      <c r="D499" t="str">
        <v>OPTIDXNIFTY13-04-2023PE18450.00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3550</v>
      </c>
      <c r="N499">
        <v>3550</v>
      </c>
      <c r="O499">
        <v>150</v>
      </c>
      <c r="P499">
        <v>1017.95</v>
      </c>
      <c r="Q499">
        <v>500</v>
      </c>
      <c r="R499">
        <v>1056.85</v>
      </c>
      <c r="S499">
        <v>17398.05</v>
      </c>
      <c r="T499" t="str">
        <v>PE</v>
      </c>
    </row>
    <row r="500" spans="1:20">
      <c r="A500">
        <v>18450</v>
      </c>
      <c r="B500" s="1">
        <v>45036</v>
      </c>
      <c r="C500" t="str">
        <v>NIFTY</v>
      </c>
      <c r="D500" t="str">
        <v>OPTIDXNIFTY20-04-2023PE18450.00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1750</v>
      </c>
      <c r="N500">
        <v>1750</v>
      </c>
      <c r="O500">
        <v>1750</v>
      </c>
      <c r="P500">
        <v>904.7</v>
      </c>
      <c r="Q500">
        <v>1750</v>
      </c>
      <c r="R500">
        <v>1136.35</v>
      </c>
      <c r="S500">
        <v>17398.05</v>
      </c>
      <c r="T500" t="str">
        <v>PE</v>
      </c>
    </row>
    <row r="501" spans="1:20">
      <c r="A501">
        <v>18450</v>
      </c>
      <c r="B501" s="1">
        <v>45071</v>
      </c>
      <c r="C501" t="str">
        <v>NIFTY</v>
      </c>
      <c r="D501" t="str">
        <v>OPTIDXNIFTY25-05-2023PE18450.00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3600</v>
      </c>
      <c r="N501">
        <v>1750</v>
      </c>
      <c r="O501">
        <v>1750</v>
      </c>
      <c r="P501">
        <v>841.15</v>
      </c>
      <c r="Q501">
        <v>1750</v>
      </c>
      <c r="R501">
        <v>1207.95</v>
      </c>
      <c r="S501">
        <v>17398.05</v>
      </c>
      <c r="T501" t="str">
        <v>PE</v>
      </c>
    </row>
    <row r="502" spans="1:20">
      <c r="A502">
        <v>18450</v>
      </c>
      <c r="B502" s="1">
        <v>45106</v>
      </c>
      <c r="C502" t="str">
        <v>NIFTY</v>
      </c>
      <c r="D502" t="str">
        <v>OPTIDXNIFTY29-06-2023PE18450.00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550</v>
      </c>
      <c r="N502">
        <v>0</v>
      </c>
      <c r="O502">
        <v>450</v>
      </c>
      <c r="P502">
        <v>702.15</v>
      </c>
      <c r="Q502">
        <v>0</v>
      </c>
      <c r="R502">
        <v>0</v>
      </c>
      <c r="S502">
        <v>17398.05</v>
      </c>
      <c r="T502" t="str">
        <v>PE</v>
      </c>
    </row>
    <row r="503" spans="1:20">
      <c r="A503">
        <v>18450</v>
      </c>
      <c r="B503" s="1">
        <v>45022</v>
      </c>
      <c r="C503" t="str">
        <v>NIFTY</v>
      </c>
      <c r="D503" t="str">
        <v>OPTIDXNIFTY06-04-2023PE18450.00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8850</v>
      </c>
      <c r="N503">
        <v>8850</v>
      </c>
      <c r="O503">
        <v>150</v>
      </c>
      <c r="P503">
        <v>1033.35</v>
      </c>
      <c r="Q503">
        <v>750</v>
      </c>
      <c r="R503">
        <v>1057.55</v>
      </c>
      <c r="S503">
        <v>17398.05</v>
      </c>
      <c r="T503" t="str">
        <v>PE</v>
      </c>
    </row>
    <row r="504" spans="1:20">
      <c r="A504">
        <v>18450</v>
      </c>
      <c r="B504" s="1">
        <v>45043</v>
      </c>
      <c r="C504" t="str">
        <v>NIFTY</v>
      </c>
      <c r="D504" t="str">
        <v>OPTIDXNIFTY27-04-2023PE18450.00</v>
      </c>
      <c r="E504">
        <v>155</v>
      </c>
      <c r="F504">
        <v>0</v>
      </c>
      <c r="G504">
        <v>0</v>
      </c>
      <c r="H504">
        <v>1</v>
      </c>
      <c r="I504">
        <v>0</v>
      </c>
      <c r="J504">
        <v>970.1</v>
      </c>
      <c r="K504">
        <v>-26</v>
      </c>
      <c r="L504">
        <v>-2.61017970083325</v>
      </c>
      <c r="M504">
        <v>6850</v>
      </c>
      <c r="N504">
        <v>6750</v>
      </c>
      <c r="O504">
        <v>1500</v>
      </c>
      <c r="P504">
        <v>943.65</v>
      </c>
      <c r="Q504">
        <v>1500</v>
      </c>
      <c r="R504">
        <v>1105.3</v>
      </c>
      <c r="S504">
        <v>17398.05</v>
      </c>
      <c r="T504" t="str">
        <v>PE</v>
      </c>
    </row>
    <row r="505" spans="1:20">
      <c r="A505">
        <v>18500</v>
      </c>
      <c r="B505" s="1">
        <v>45036</v>
      </c>
      <c r="C505" t="str">
        <v>NIFTY</v>
      </c>
      <c r="D505" t="str">
        <v>OPTIDXNIFTY20-04-2023PE18500.00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1750</v>
      </c>
      <c r="N505">
        <v>1750</v>
      </c>
      <c r="O505">
        <v>1750</v>
      </c>
      <c r="P505">
        <v>950.4</v>
      </c>
      <c r="Q505">
        <v>1750</v>
      </c>
      <c r="R505">
        <v>1190.15</v>
      </c>
      <c r="S505">
        <v>17398.05</v>
      </c>
      <c r="T505" t="str">
        <v>PE</v>
      </c>
    </row>
    <row r="506" spans="1:20">
      <c r="A506">
        <v>18500</v>
      </c>
      <c r="B506" s="1">
        <v>45071</v>
      </c>
      <c r="C506" t="str">
        <v>NIFTY</v>
      </c>
      <c r="D506" t="str">
        <v>OPTIDXNIFTY25-05-2023PE18500.00</v>
      </c>
      <c r="E506">
        <v>808</v>
      </c>
      <c r="F506">
        <v>9</v>
      </c>
      <c r="G506">
        <v>1.12640801001252</v>
      </c>
      <c r="H506">
        <v>95</v>
      </c>
      <c r="I506">
        <v>0</v>
      </c>
      <c r="J506">
        <v>981</v>
      </c>
      <c r="K506">
        <v>-56.8</v>
      </c>
      <c r="L506">
        <v>-5.47311620736172</v>
      </c>
      <c r="M506">
        <v>4400</v>
      </c>
      <c r="N506">
        <v>6850</v>
      </c>
      <c r="O506">
        <v>50</v>
      </c>
      <c r="P506">
        <v>979.2</v>
      </c>
      <c r="Q506">
        <v>600</v>
      </c>
      <c r="R506">
        <v>1001.2</v>
      </c>
      <c r="S506">
        <v>17398.05</v>
      </c>
      <c r="T506" t="str">
        <v>PE</v>
      </c>
    </row>
    <row r="507" spans="1:20">
      <c r="A507">
        <v>18500</v>
      </c>
      <c r="B507" s="1">
        <v>45106</v>
      </c>
      <c r="C507" t="str">
        <v>NIFTY</v>
      </c>
      <c r="D507" t="str">
        <v>OPTIDXNIFTY29-06-2023PE18500.00</v>
      </c>
      <c r="E507">
        <v>435</v>
      </c>
      <c r="F507">
        <v>283</v>
      </c>
      <c r="G507">
        <v>186.184210526316</v>
      </c>
      <c r="H507">
        <v>393</v>
      </c>
      <c r="I507">
        <v>16.94</v>
      </c>
      <c r="J507">
        <v>975.8</v>
      </c>
      <c r="K507">
        <v>-44.3000000000001</v>
      </c>
      <c r="L507">
        <v>-4.34271149887267</v>
      </c>
      <c r="M507">
        <v>5350</v>
      </c>
      <c r="N507">
        <v>8400</v>
      </c>
      <c r="O507">
        <v>1000</v>
      </c>
      <c r="P507">
        <v>970.1</v>
      </c>
      <c r="Q507">
        <v>600</v>
      </c>
      <c r="R507">
        <v>1015.45</v>
      </c>
      <c r="S507">
        <v>17398.05</v>
      </c>
      <c r="T507" t="str">
        <v>PE</v>
      </c>
    </row>
    <row r="508" spans="1:20">
      <c r="A508">
        <v>18500</v>
      </c>
      <c r="B508" s="1">
        <v>45029</v>
      </c>
      <c r="C508" t="str">
        <v>NIFTY</v>
      </c>
      <c r="D508" t="str">
        <v>OPTIDXNIFTY13-04-2023PE18500.00</v>
      </c>
      <c r="E508">
        <v>21</v>
      </c>
      <c r="F508">
        <v>6</v>
      </c>
      <c r="G508">
        <v>40</v>
      </c>
      <c r="H508">
        <v>12</v>
      </c>
      <c r="I508">
        <v>0</v>
      </c>
      <c r="J508">
        <v>1075</v>
      </c>
      <c r="K508">
        <v>-42.25</v>
      </c>
      <c r="L508">
        <v>-3.78160662340568</v>
      </c>
      <c r="M508">
        <v>6700</v>
      </c>
      <c r="N508">
        <v>6400</v>
      </c>
      <c r="O508">
        <v>1250</v>
      </c>
      <c r="P508">
        <v>1057.65</v>
      </c>
      <c r="Q508">
        <v>450</v>
      </c>
      <c r="R508">
        <v>1100.2</v>
      </c>
      <c r="S508">
        <v>17398.05</v>
      </c>
      <c r="T508" t="str">
        <v>PE</v>
      </c>
    </row>
    <row r="509" spans="1:20">
      <c r="A509">
        <v>18500</v>
      </c>
      <c r="B509" s="1">
        <v>45043</v>
      </c>
      <c r="C509" t="str">
        <v>NIFTY</v>
      </c>
      <c r="D509" t="str">
        <v>OPTIDXNIFTY27-04-2023PE18500.00</v>
      </c>
      <c r="E509">
        <v>28827</v>
      </c>
      <c r="F509">
        <v>-3339</v>
      </c>
      <c r="G509">
        <v>-10.3805260212647</v>
      </c>
      <c r="H509">
        <v>4636</v>
      </c>
      <c r="I509">
        <v>17.93</v>
      </c>
      <c r="J509">
        <v>1025.6</v>
      </c>
      <c r="K509">
        <v>-40.3500000000001</v>
      </c>
      <c r="L509">
        <v>-3.78535578591868</v>
      </c>
      <c r="M509">
        <v>11500</v>
      </c>
      <c r="N509">
        <v>7750</v>
      </c>
      <c r="O509">
        <v>200</v>
      </c>
      <c r="P509">
        <v>1025.9</v>
      </c>
      <c r="Q509">
        <v>150</v>
      </c>
      <c r="R509">
        <v>1035.9</v>
      </c>
      <c r="S509">
        <v>17398.05</v>
      </c>
      <c r="T509" t="str">
        <v>PE</v>
      </c>
    </row>
    <row r="510" spans="1:20">
      <c r="A510">
        <v>18500</v>
      </c>
      <c r="B510" s="1">
        <v>45022</v>
      </c>
      <c r="C510" t="str">
        <v>NIFTY</v>
      </c>
      <c r="D510" t="str">
        <v>OPTIDXNIFTY06-04-2023PE18500.00</v>
      </c>
      <c r="E510">
        <v>1830</v>
      </c>
      <c r="F510">
        <v>114</v>
      </c>
      <c r="G510">
        <v>6.64335664335664</v>
      </c>
      <c r="H510">
        <v>304</v>
      </c>
      <c r="I510">
        <v>37.7</v>
      </c>
      <c r="J510">
        <v>1094</v>
      </c>
      <c r="K510">
        <v>-45.45</v>
      </c>
      <c r="L510">
        <v>-3.98876651015841</v>
      </c>
      <c r="M510">
        <v>11850</v>
      </c>
      <c r="N510">
        <v>10200</v>
      </c>
      <c r="O510">
        <v>100</v>
      </c>
      <c r="P510">
        <v>1097.1</v>
      </c>
      <c r="Q510">
        <v>100</v>
      </c>
      <c r="R510">
        <v>1104.8</v>
      </c>
      <c r="S510">
        <v>17398.05</v>
      </c>
      <c r="T510" t="str">
        <v>PE</v>
      </c>
    </row>
    <row r="511" spans="1:20">
      <c r="A511">
        <v>18550</v>
      </c>
      <c r="B511" s="1">
        <v>45036</v>
      </c>
      <c r="C511" t="str">
        <v>NIFTY</v>
      </c>
      <c r="D511" t="str">
        <v>OPTIDXNIFTY20-04-2023PE18550.00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1750</v>
      </c>
      <c r="N511">
        <v>1750</v>
      </c>
      <c r="O511">
        <v>1750</v>
      </c>
      <c r="P511">
        <v>996</v>
      </c>
      <c r="Q511">
        <v>1750</v>
      </c>
      <c r="R511">
        <v>1244.3</v>
      </c>
      <c r="S511">
        <v>17398.05</v>
      </c>
      <c r="T511" t="str">
        <v>PE</v>
      </c>
    </row>
    <row r="512" spans="1:20">
      <c r="A512">
        <v>18550</v>
      </c>
      <c r="B512" s="1">
        <v>45043</v>
      </c>
      <c r="C512" t="str">
        <v>NIFTY</v>
      </c>
      <c r="D512" t="str">
        <v>OPTIDXNIFTY27-04-2023PE18550.00</v>
      </c>
      <c r="E512">
        <v>74</v>
      </c>
      <c r="F512">
        <v>0</v>
      </c>
      <c r="G512">
        <v>0</v>
      </c>
      <c r="H512">
        <v>1</v>
      </c>
      <c r="I512">
        <v>0</v>
      </c>
      <c r="J512">
        <v>1080.2</v>
      </c>
      <c r="K512">
        <v>-300.55</v>
      </c>
      <c r="L512">
        <v>-21.7671555314141</v>
      </c>
      <c r="M512">
        <v>5350</v>
      </c>
      <c r="N512">
        <v>5250</v>
      </c>
      <c r="O512">
        <v>150</v>
      </c>
      <c r="P512">
        <v>1053.45</v>
      </c>
      <c r="Q512">
        <v>700</v>
      </c>
      <c r="R512">
        <v>1106.2</v>
      </c>
      <c r="S512">
        <v>17398.05</v>
      </c>
      <c r="T512" t="str">
        <v>PE</v>
      </c>
    </row>
    <row r="513" spans="1:20">
      <c r="A513">
        <v>18550</v>
      </c>
      <c r="B513" s="1">
        <v>45022</v>
      </c>
      <c r="C513" t="str">
        <v>NIFTY</v>
      </c>
      <c r="D513" t="str">
        <v>OPTIDXNIFTY06-04-2023PE18550.00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8650</v>
      </c>
      <c r="N513">
        <v>8650</v>
      </c>
      <c r="O513">
        <v>300</v>
      </c>
      <c r="P513">
        <v>1132.6</v>
      </c>
      <c r="Q513">
        <v>550</v>
      </c>
      <c r="R513">
        <v>1157.5</v>
      </c>
      <c r="S513">
        <v>17398.05</v>
      </c>
      <c r="T513" t="str">
        <v>PE</v>
      </c>
    </row>
    <row r="514" spans="1:20">
      <c r="A514">
        <v>18550</v>
      </c>
      <c r="B514" s="1">
        <v>45071</v>
      </c>
      <c r="C514" t="str">
        <v>NIFTY</v>
      </c>
      <c r="D514" t="str">
        <v>OPTIDXNIFTY25-05-2023PE18550.00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3600</v>
      </c>
      <c r="N514">
        <v>1750</v>
      </c>
      <c r="O514">
        <v>1750</v>
      </c>
      <c r="P514">
        <v>933.6</v>
      </c>
      <c r="Q514">
        <v>1750</v>
      </c>
      <c r="R514">
        <v>1308.5</v>
      </c>
      <c r="S514">
        <v>17398.05</v>
      </c>
      <c r="T514" t="str">
        <v>PE</v>
      </c>
    </row>
    <row r="515" spans="1:20">
      <c r="A515">
        <v>18550</v>
      </c>
      <c r="B515" s="1">
        <v>45106</v>
      </c>
      <c r="C515" t="str">
        <v>NIFTY</v>
      </c>
      <c r="D515" t="str">
        <v>OPTIDXNIFTY29-06-2023PE18550.00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350</v>
      </c>
      <c r="N515">
        <v>0</v>
      </c>
      <c r="O515">
        <v>250</v>
      </c>
      <c r="P515">
        <v>775.15</v>
      </c>
      <c r="Q515">
        <v>0</v>
      </c>
      <c r="R515">
        <v>0</v>
      </c>
      <c r="S515">
        <v>17398.05</v>
      </c>
      <c r="T515" t="str">
        <v>PE</v>
      </c>
    </row>
    <row r="516" spans="1:20">
      <c r="A516">
        <v>18550</v>
      </c>
      <c r="B516" s="1">
        <v>45029</v>
      </c>
      <c r="C516" t="str">
        <v>NIFTY</v>
      </c>
      <c r="D516" t="str">
        <v>OPTIDXNIFTY13-04-2023PE18550.00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3550</v>
      </c>
      <c r="N516">
        <v>3550</v>
      </c>
      <c r="O516">
        <v>150</v>
      </c>
      <c r="P516">
        <v>1102.7</v>
      </c>
      <c r="Q516">
        <v>500</v>
      </c>
      <c r="R516">
        <v>1160.2</v>
      </c>
      <c r="S516">
        <v>17398.05</v>
      </c>
      <c r="T516" t="str">
        <v>PE</v>
      </c>
    </row>
    <row r="517" spans="1:20">
      <c r="A517">
        <v>18600</v>
      </c>
      <c r="B517" s="1">
        <v>45029</v>
      </c>
      <c r="C517" t="str">
        <v>NIFTY</v>
      </c>
      <c r="D517" t="str">
        <v>OPTIDXNIFTY13-04-2023PE18600.00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3850</v>
      </c>
      <c r="N517">
        <v>5400</v>
      </c>
      <c r="O517">
        <v>150</v>
      </c>
      <c r="P517">
        <v>1163</v>
      </c>
      <c r="Q517">
        <v>2350</v>
      </c>
      <c r="R517">
        <v>1241.5</v>
      </c>
      <c r="S517">
        <v>17398.05</v>
      </c>
      <c r="T517" t="str">
        <v>PE</v>
      </c>
    </row>
    <row r="518" spans="1:20">
      <c r="A518">
        <v>18600</v>
      </c>
      <c r="B518" s="1">
        <v>45036</v>
      </c>
      <c r="C518" t="str">
        <v>NIFTY</v>
      </c>
      <c r="D518" t="str">
        <v>OPTIDXNIFTY20-04-2023PE18600.00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1750</v>
      </c>
      <c r="N518">
        <v>1750</v>
      </c>
      <c r="O518">
        <v>1750</v>
      </c>
      <c r="P518">
        <v>1041.6</v>
      </c>
      <c r="Q518">
        <v>1750</v>
      </c>
      <c r="R518">
        <v>1306.35</v>
      </c>
      <c r="S518">
        <v>17398.05</v>
      </c>
      <c r="T518" t="str">
        <v>PE</v>
      </c>
    </row>
    <row r="519" spans="1:20">
      <c r="A519">
        <v>18600</v>
      </c>
      <c r="B519" s="1">
        <v>45043</v>
      </c>
      <c r="C519" t="str">
        <v>NIFTY</v>
      </c>
      <c r="D519" t="str">
        <v>OPTIDXNIFTY27-04-2023PE18600.00</v>
      </c>
      <c r="E519">
        <v>508</v>
      </c>
      <c r="F519">
        <v>0</v>
      </c>
      <c r="G519">
        <v>0</v>
      </c>
      <c r="H519">
        <v>17</v>
      </c>
      <c r="I519">
        <v>18.58</v>
      </c>
      <c r="J519">
        <v>1120</v>
      </c>
      <c r="K519">
        <v>-33.4000000000001</v>
      </c>
      <c r="L519">
        <v>-2.89578637073002</v>
      </c>
      <c r="M519">
        <v>5100</v>
      </c>
      <c r="N519">
        <v>5900</v>
      </c>
      <c r="O519">
        <v>500</v>
      </c>
      <c r="P519">
        <v>1114.8</v>
      </c>
      <c r="Q519">
        <v>150</v>
      </c>
      <c r="R519">
        <v>1135.95</v>
      </c>
      <c r="S519">
        <v>17398.05</v>
      </c>
      <c r="T519" t="str">
        <v>PE</v>
      </c>
    </row>
    <row r="520" spans="1:20">
      <c r="A520">
        <v>18600</v>
      </c>
      <c r="B520" s="1">
        <v>45071</v>
      </c>
      <c r="C520" t="str">
        <v>NIFTY</v>
      </c>
      <c r="D520" t="str">
        <v>OPTIDXNIFTY25-05-2023PE18600.00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3900</v>
      </c>
      <c r="N520">
        <v>3650</v>
      </c>
      <c r="O520">
        <v>50</v>
      </c>
      <c r="P520">
        <v>1057.6</v>
      </c>
      <c r="Q520">
        <v>250</v>
      </c>
      <c r="R520">
        <v>1318.8</v>
      </c>
      <c r="S520">
        <v>17398.05</v>
      </c>
      <c r="T520" t="str">
        <v>PE</v>
      </c>
    </row>
    <row r="521" spans="1:20">
      <c r="A521">
        <v>18600</v>
      </c>
      <c r="B521" s="1">
        <v>45106</v>
      </c>
      <c r="C521" t="str">
        <v>NIFTY</v>
      </c>
      <c r="D521" t="str">
        <v>OPTIDXNIFTY29-06-2023PE18600.00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350</v>
      </c>
      <c r="N521">
        <v>0</v>
      </c>
      <c r="O521">
        <v>250</v>
      </c>
      <c r="P521">
        <v>825.15</v>
      </c>
      <c r="Q521">
        <v>0</v>
      </c>
      <c r="R521">
        <v>0</v>
      </c>
      <c r="S521">
        <v>17398.05</v>
      </c>
      <c r="T521" t="str">
        <v>PE</v>
      </c>
    </row>
    <row r="522" spans="1:20">
      <c r="A522">
        <v>18600</v>
      </c>
      <c r="B522" s="1">
        <v>45022</v>
      </c>
      <c r="C522" t="str">
        <v>NIFTY</v>
      </c>
      <c r="D522" t="str">
        <v>OPTIDXNIFTY06-04-2023PE18600.00</v>
      </c>
      <c r="E522">
        <v>147</v>
      </c>
      <c r="F522">
        <v>0</v>
      </c>
      <c r="G522">
        <v>0</v>
      </c>
      <c r="H522">
        <v>8</v>
      </c>
      <c r="I522">
        <v>40.96</v>
      </c>
      <c r="J522">
        <v>1194.65</v>
      </c>
      <c r="K522">
        <v>-29.3</v>
      </c>
      <c r="L522">
        <v>-2.39388863924179</v>
      </c>
      <c r="M522">
        <v>9800</v>
      </c>
      <c r="N522">
        <v>10100</v>
      </c>
      <c r="O522">
        <v>550</v>
      </c>
      <c r="P522">
        <v>1192.1</v>
      </c>
      <c r="Q522">
        <v>550</v>
      </c>
      <c r="R522">
        <v>1219.65</v>
      </c>
      <c r="S522">
        <v>17398.05</v>
      </c>
      <c r="T522" t="str">
        <v>PE</v>
      </c>
    </row>
    <row r="523" spans="1:20">
      <c r="A523">
        <v>18650</v>
      </c>
      <c r="B523" s="1">
        <v>45029</v>
      </c>
      <c r="C523" t="str">
        <v>NIFTY</v>
      </c>
      <c r="D523" t="str">
        <v>OPTIDXNIFTY13-04-2023PE18650.00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4900</v>
      </c>
      <c r="N523">
        <v>4900</v>
      </c>
      <c r="O523">
        <v>1650</v>
      </c>
      <c r="P523">
        <v>1184.45</v>
      </c>
      <c r="Q523">
        <v>1850</v>
      </c>
      <c r="R523">
        <v>1287.05</v>
      </c>
      <c r="S523">
        <v>17398.05</v>
      </c>
      <c r="T523" t="str">
        <v>PE</v>
      </c>
    </row>
    <row r="524" spans="1:20">
      <c r="A524">
        <v>18650</v>
      </c>
      <c r="B524" s="1">
        <v>45036</v>
      </c>
      <c r="C524" t="str">
        <v>NIFTY</v>
      </c>
      <c r="D524" t="str">
        <v>OPTIDXNIFTY20-04-2023PE18650.00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1750</v>
      </c>
      <c r="N524">
        <v>1750</v>
      </c>
      <c r="O524">
        <v>1750</v>
      </c>
      <c r="P524">
        <v>1072.8</v>
      </c>
      <c r="Q524">
        <v>1750</v>
      </c>
      <c r="R524">
        <v>1360.45</v>
      </c>
      <c r="S524">
        <v>17398.05</v>
      </c>
      <c r="T524" t="str">
        <v>PE</v>
      </c>
    </row>
    <row r="525" spans="1:20">
      <c r="A525">
        <v>18650</v>
      </c>
      <c r="B525" s="1">
        <v>45043</v>
      </c>
      <c r="C525" t="str">
        <v>NIFTY</v>
      </c>
      <c r="D525" t="str">
        <v>OPTIDXNIFTY27-04-2023PE18650.00</v>
      </c>
      <c r="E525">
        <v>60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5350</v>
      </c>
      <c r="N525">
        <v>5350</v>
      </c>
      <c r="O525">
        <v>150</v>
      </c>
      <c r="P525">
        <v>1148.6</v>
      </c>
      <c r="Q525">
        <v>800</v>
      </c>
      <c r="R525">
        <v>1217.65</v>
      </c>
      <c r="S525">
        <v>17398.05</v>
      </c>
      <c r="T525" t="str">
        <v>PE</v>
      </c>
    </row>
    <row r="526" spans="1:20">
      <c r="A526">
        <v>18650</v>
      </c>
      <c r="B526" s="1">
        <v>45022</v>
      </c>
      <c r="C526" t="str">
        <v>NIFTY</v>
      </c>
      <c r="D526" t="str">
        <v>OPTIDXNIFTY06-04-2023PE18650.00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8650</v>
      </c>
      <c r="N526">
        <v>8650</v>
      </c>
      <c r="O526">
        <v>150</v>
      </c>
      <c r="P526">
        <v>1233</v>
      </c>
      <c r="Q526">
        <v>550</v>
      </c>
      <c r="R526">
        <v>1257.5</v>
      </c>
      <c r="S526">
        <v>17398.05</v>
      </c>
      <c r="T526" t="str">
        <v>PE</v>
      </c>
    </row>
    <row r="527" spans="1:20">
      <c r="A527">
        <v>18650</v>
      </c>
      <c r="B527" s="1">
        <v>45071</v>
      </c>
      <c r="C527" t="str">
        <v>NIFTY</v>
      </c>
      <c r="D527" t="str">
        <v>OPTIDXNIFTY25-05-2023PE18650.00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3200</v>
      </c>
      <c r="N527">
        <v>1750</v>
      </c>
      <c r="O527">
        <v>1750</v>
      </c>
      <c r="P527">
        <v>971</v>
      </c>
      <c r="Q527">
        <v>1750</v>
      </c>
      <c r="R527">
        <v>1410.1</v>
      </c>
      <c r="S527">
        <v>17398.05</v>
      </c>
      <c r="T527" t="str">
        <v>PE</v>
      </c>
    </row>
    <row r="528" spans="1:20">
      <c r="A528">
        <v>18700</v>
      </c>
      <c r="B528" s="1">
        <v>45022</v>
      </c>
      <c r="C528" t="str">
        <v>NIFTY</v>
      </c>
      <c r="D528" t="str">
        <v>OPTIDXNIFTY06-04-2023PE18700.00</v>
      </c>
      <c r="E528">
        <v>60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8900</v>
      </c>
      <c r="N528">
        <v>8900</v>
      </c>
      <c r="O528">
        <v>50</v>
      </c>
      <c r="P528">
        <v>1281.55</v>
      </c>
      <c r="Q528">
        <v>150</v>
      </c>
      <c r="R528">
        <v>1322.85</v>
      </c>
      <c r="S528">
        <v>17398.05</v>
      </c>
      <c r="T528" t="str">
        <v>PE</v>
      </c>
    </row>
    <row r="529" spans="1:20">
      <c r="A529">
        <v>18700</v>
      </c>
      <c r="B529" s="1">
        <v>45036</v>
      </c>
      <c r="C529" t="str">
        <v>NIFTY</v>
      </c>
      <c r="D529" t="str">
        <v>OPTIDXNIFTY20-04-2023PE18700.00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1750</v>
      </c>
      <c r="N529">
        <v>1750</v>
      </c>
      <c r="O529">
        <v>1750</v>
      </c>
      <c r="P529">
        <v>1111.55</v>
      </c>
      <c r="Q529">
        <v>1750</v>
      </c>
      <c r="R529">
        <v>1406.8</v>
      </c>
      <c r="S529">
        <v>17398.05</v>
      </c>
      <c r="T529" t="str">
        <v>PE</v>
      </c>
    </row>
    <row r="530" spans="1:20">
      <c r="A530">
        <v>18700</v>
      </c>
      <c r="B530" s="1">
        <v>45043</v>
      </c>
      <c r="C530" t="str">
        <v>NIFTY</v>
      </c>
      <c r="D530" t="str">
        <v>OPTIDXNIFTY27-04-2023PE18700.00</v>
      </c>
      <c r="E530">
        <v>835</v>
      </c>
      <c r="F530">
        <v>-18</v>
      </c>
      <c r="G530">
        <v>-2.11019929660023</v>
      </c>
      <c r="H530">
        <v>21</v>
      </c>
      <c r="I530">
        <v>0</v>
      </c>
      <c r="J530">
        <v>1228</v>
      </c>
      <c r="K530">
        <v>-35.0999999999999</v>
      </c>
      <c r="L530">
        <v>-2.77887736521256</v>
      </c>
      <c r="M530">
        <v>5100</v>
      </c>
      <c r="N530">
        <v>6700</v>
      </c>
      <c r="O530">
        <v>200</v>
      </c>
      <c r="P530">
        <v>1214.95</v>
      </c>
      <c r="Q530">
        <v>50</v>
      </c>
      <c r="R530">
        <v>1257.55</v>
      </c>
      <c r="S530">
        <v>17398.05</v>
      </c>
      <c r="T530" t="str">
        <v>PE</v>
      </c>
    </row>
    <row r="531" spans="1:20">
      <c r="A531">
        <v>18700</v>
      </c>
      <c r="B531" s="1">
        <v>45071</v>
      </c>
      <c r="C531" t="str">
        <v>NIFTY</v>
      </c>
      <c r="D531" t="str">
        <v>OPTIDXNIFTY25-05-2023PE18700.00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3600</v>
      </c>
      <c r="N531">
        <v>1750</v>
      </c>
      <c r="O531">
        <v>50</v>
      </c>
      <c r="P531">
        <v>1103.15</v>
      </c>
      <c r="Q531">
        <v>1750</v>
      </c>
      <c r="R531">
        <v>1464.55</v>
      </c>
      <c r="S531">
        <v>17398.05</v>
      </c>
      <c r="T531" t="str">
        <v>PE</v>
      </c>
    </row>
    <row r="532" spans="1:20">
      <c r="A532">
        <v>18700</v>
      </c>
      <c r="B532" s="1">
        <v>45029</v>
      </c>
      <c r="C532" t="str">
        <v>NIFTY</v>
      </c>
      <c r="D532" t="str">
        <v>OPTIDXNIFTY13-04-2023PE18700.00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5100</v>
      </c>
      <c r="N532">
        <v>5100</v>
      </c>
      <c r="O532">
        <v>1500</v>
      </c>
      <c r="P532">
        <v>1195.8</v>
      </c>
      <c r="Q532">
        <v>2500</v>
      </c>
      <c r="R532">
        <v>1354.1</v>
      </c>
      <c r="S532">
        <v>17398.05</v>
      </c>
      <c r="T532" t="str">
        <v>PE</v>
      </c>
    </row>
    <row r="533" spans="1:20">
      <c r="A533">
        <v>18750</v>
      </c>
      <c r="B533" s="1">
        <v>45029</v>
      </c>
      <c r="C533" t="str">
        <v>NIFTY</v>
      </c>
      <c r="D533" t="str">
        <v>OPTIDXNIFTY13-04-2023PE18750.00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4400</v>
      </c>
      <c r="N533">
        <v>4400</v>
      </c>
      <c r="O533">
        <v>1500</v>
      </c>
      <c r="P533">
        <v>1262.25</v>
      </c>
      <c r="Q533">
        <v>2500</v>
      </c>
      <c r="R533">
        <v>1405.9</v>
      </c>
      <c r="S533">
        <v>17398.05</v>
      </c>
      <c r="T533" t="str">
        <v>PE</v>
      </c>
    </row>
    <row r="534" spans="1:20">
      <c r="A534">
        <v>18750</v>
      </c>
      <c r="B534" s="1">
        <v>45043</v>
      </c>
      <c r="C534" t="str">
        <v>NIFTY</v>
      </c>
      <c r="D534" t="str">
        <v>OPTIDXNIFTY27-04-2023PE18750.00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5200</v>
      </c>
      <c r="N534">
        <v>5100</v>
      </c>
      <c r="O534">
        <v>200</v>
      </c>
      <c r="P534">
        <v>1243.25</v>
      </c>
      <c r="Q534">
        <v>50</v>
      </c>
      <c r="R534">
        <v>1311.15</v>
      </c>
      <c r="S534">
        <v>17398.05</v>
      </c>
      <c r="T534" t="str">
        <v>PE</v>
      </c>
    </row>
    <row r="535" spans="1:20">
      <c r="A535">
        <v>18750</v>
      </c>
      <c r="B535" s="1">
        <v>45071</v>
      </c>
      <c r="C535" t="str">
        <v>NIFTY</v>
      </c>
      <c r="D535" t="str">
        <v>OPTIDXNIFTY25-05-2023PE18750.00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2500</v>
      </c>
      <c r="N535">
        <v>1750</v>
      </c>
      <c r="O535">
        <v>1750</v>
      </c>
      <c r="P535">
        <v>1078.75</v>
      </c>
      <c r="Q535">
        <v>1750</v>
      </c>
      <c r="R535">
        <v>1519.3</v>
      </c>
      <c r="S535">
        <v>17398.05</v>
      </c>
      <c r="T535" t="str">
        <v>PE</v>
      </c>
    </row>
    <row r="536" spans="1:20">
      <c r="A536">
        <v>18750</v>
      </c>
      <c r="B536" s="1">
        <v>45022</v>
      </c>
      <c r="C536" t="str">
        <v>NIFTY</v>
      </c>
      <c r="D536" t="str">
        <v>OPTIDXNIFTY06-04-2023PE18750.00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8500</v>
      </c>
      <c r="N536">
        <v>8500</v>
      </c>
      <c r="O536">
        <v>150</v>
      </c>
      <c r="P536">
        <v>1323.9</v>
      </c>
      <c r="Q536">
        <v>150</v>
      </c>
      <c r="R536">
        <v>1357.4</v>
      </c>
      <c r="S536">
        <v>17398.05</v>
      </c>
      <c r="T536" t="str">
        <v>PE</v>
      </c>
    </row>
    <row r="537" spans="1:20">
      <c r="A537">
        <v>18750</v>
      </c>
      <c r="B537" s="1">
        <v>45036</v>
      </c>
      <c r="C537" t="str">
        <v>NIFTY</v>
      </c>
      <c r="D537" t="str">
        <v>OPTIDXNIFTY20-04-2023PE18750.00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1750</v>
      </c>
      <c r="N537">
        <v>1750</v>
      </c>
      <c r="O537">
        <v>1750</v>
      </c>
      <c r="P537">
        <v>1157.2</v>
      </c>
      <c r="Q537">
        <v>1750</v>
      </c>
      <c r="R537">
        <v>1461.25</v>
      </c>
      <c r="S537">
        <v>17398.05</v>
      </c>
      <c r="T537" t="str">
        <v>PE</v>
      </c>
    </row>
    <row r="538" spans="1:20">
      <c r="A538">
        <v>18800</v>
      </c>
      <c r="B538" s="1">
        <v>45029</v>
      </c>
      <c r="C538" t="str">
        <v>NIFTY</v>
      </c>
      <c r="D538" t="str">
        <v>OPTIDXNIFTY13-04-2023PE18800.00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4900</v>
      </c>
      <c r="N538">
        <v>4900</v>
      </c>
      <c r="O538">
        <v>1500</v>
      </c>
      <c r="P538">
        <v>1314.9</v>
      </c>
      <c r="Q538">
        <v>2500</v>
      </c>
      <c r="R538">
        <v>1453.7</v>
      </c>
      <c r="S538">
        <v>17398.05</v>
      </c>
      <c r="T538" t="str">
        <v>PE</v>
      </c>
    </row>
    <row r="539" spans="1:20">
      <c r="A539">
        <v>18800</v>
      </c>
      <c r="B539" s="1">
        <v>45036</v>
      </c>
      <c r="C539" t="str">
        <v>NIFTY</v>
      </c>
      <c r="D539" t="str">
        <v>OPTIDXNIFTY20-04-2023PE18800.00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1750</v>
      </c>
      <c r="N539">
        <v>1750</v>
      </c>
      <c r="O539">
        <v>1750</v>
      </c>
      <c r="P539">
        <v>1284.25</v>
      </c>
      <c r="Q539">
        <v>1750</v>
      </c>
      <c r="R539">
        <v>1514.45</v>
      </c>
      <c r="S539">
        <v>17398.05</v>
      </c>
      <c r="T539" t="str">
        <v>PE</v>
      </c>
    </row>
    <row r="540" spans="1:20">
      <c r="A540">
        <v>18800</v>
      </c>
      <c r="B540" s="1">
        <v>45043</v>
      </c>
      <c r="C540" t="str">
        <v>NIFTY</v>
      </c>
      <c r="D540" t="str">
        <v>OPTIDXNIFTY27-04-2023PE18800.00</v>
      </c>
      <c r="E540">
        <v>672</v>
      </c>
      <c r="F540">
        <v>0</v>
      </c>
      <c r="G540">
        <v>0</v>
      </c>
      <c r="H540">
        <v>16</v>
      </c>
      <c r="I540">
        <v>0</v>
      </c>
      <c r="J540">
        <v>1361.5</v>
      </c>
      <c r="K540">
        <v>7</v>
      </c>
      <c r="L540">
        <v>0.516795865633075</v>
      </c>
      <c r="M540">
        <v>5000</v>
      </c>
      <c r="N540">
        <v>5950</v>
      </c>
      <c r="O540">
        <v>100</v>
      </c>
      <c r="P540">
        <v>1312.65</v>
      </c>
      <c r="Q540">
        <v>1800</v>
      </c>
      <c r="R540">
        <v>1365.3</v>
      </c>
      <c r="S540">
        <v>17398.05</v>
      </c>
      <c r="T540" t="str">
        <v>PE</v>
      </c>
    </row>
    <row r="541" spans="1:20">
      <c r="A541">
        <v>18800</v>
      </c>
      <c r="B541" s="1">
        <v>45071</v>
      </c>
      <c r="C541" t="str">
        <v>NIFTY</v>
      </c>
      <c r="D541" t="str">
        <v>OPTIDXNIFTY25-05-2023PE18800.00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3900</v>
      </c>
      <c r="N541">
        <v>4450</v>
      </c>
      <c r="O541">
        <v>50</v>
      </c>
      <c r="P541">
        <v>1247.6</v>
      </c>
      <c r="Q541">
        <v>400</v>
      </c>
      <c r="R541">
        <v>1300.95</v>
      </c>
      <c r="S541">
        <v>17398.05</v>
      </c>
      <c r="T541" t="str">
        <v>PE</v>
      </c>
    </row>
    <row r="542" spans="1:20">
      <c r="A542">
        <v>18800</v>
      </c>
      <c r="B542" s="1">
        <v>45022</v>
      </c>
      <c r="C542" t="str">
        <v>NIFTY</v>
      </c>
      <c r="D542" t="str">
        <v>OPTIDXNIFTY06-04-2023PE18800.00</v>
      </c>
      <c r="E542">
        <v>113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8900</v>
      </c>
      <c r="N542">
        <v>10700</v>
      </c>
      <c r="O542">
        <v>800</v>
      </c>
      <c r="P542">
        <v>1370</v>
      </c>
      <c r="Q542">
        <v>800</v>
      </c>
      <c r="R542">
        <v>1425.4</v>
      </c>
      <c r="S542">
        <v>17398.05</v>
      </c>
      <c r="T542" t="str">
        <v>PE</v>
      </c>
    </row>
    <row r="543" spans="1:20">
      <c r="A543">
        <v>18850</v>
      </c>
      <c r="B543" s="1">
        <v>45029</v>
      </c>
      <c r="C543" t="str">
        <v>NIFTY</v>
      </c>
      <c r="D543" t="str">
        <v>OPTIDXNIFTY13-04-2023PE18850.00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4250</v>
      </c>
      <c r="N543">
        <v>4250</v>
      </c>
      <c r="O543">
        <v>1500</v>
      </c>
      <c r="P543">
        <v>1350.6</v>
      </c>
      <c r="Q543">
        <v>1500</v>
      </c>
      <c r="R543">
        <v>1492.15</v>
      </c>
      <c r="S543">
        <v>17398.05</v>
      </c>
      <c r="T543" t="str">
        <v>PE</v>
      </c>
    </row>
    <row r="544" spans="1:20">
      <c r="A544">
        <v>18850</v>
      </c>
      <c r="B544" s="1">
        <v>45036</v>
      </c>
      <c r="C544" t="str">
        <v>NIFTY</v>
      </c>
      <c r="D544" t="str">
        <v>OPTIDXNIFTY20-04-2023PE18850.00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1750</v>
      </c>
      <c r="N544">
        <v>1750</v>
      </c>
      <c r="O544">
        <v>1750</v>
      </c>
      <c r="P544">
        <v>1326.15</v>
      </c>
      <c r="Q544">
        <v>1750</v>
      </c>
      <c r="R544">
        <v>1578.9</v>
      </c>
      <c r="S544">
        <v>17398.05</v>
      </c>
      <c r="T544" t="str">
        <v>PE</v>
      </c>
    </row>
    <row r="545" spans="1:20">
      <c r="A545">
        <v>18850</v>
      </c>
      <c r="B545" s="1">
        <v>45043</v>
      </c>
      <c r="C545" t="str">
        <v>NIFTY</v>
      </c>
      <c r="D545" t="str">
        <v>OPTIDXNIFTY27-04-2023PE18850.00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4550</v>
      </c>
      <c r="N545">
        <v>6050</v>
      </c>
      <c r="O545">
        <v>1750</v>
      </c>
      <c r="P545">
        <v>1315.45</v>
      </c>
      <c r="Q545">
        <v>1500</v>
      </c>
      <c r="R545">
        <v>1522.9</v>
      </c>
      <c r="S545">
        <v>17398.05</v>
      </c>
      <c r="T545" t="str">
        <v>PE</v>
      </c>
    </row>
    <row r="546" spans="1:20">
      <c r="A546">
        <v>18850</v>
      </c>
      <c r="B546" s="1">
        <v>45071</v>
      </c>
      <c r="C546" t="str">
        <v>NIFTY</v>
      </c>
      <c r="D546" t="str">
        <v>OPTIDXNIFTY25-05-2023PE18850.00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3200</v>
      </c>
      <c r="N546">
        <v>1750</v>
      </c>
      <c r="O546">
        <v>1750</v>
      </c>
      <c r="P546">
        <v>1190.55</v>
      </c>
      <c r="Q546">
        <v>1750</v>
      </c>
      <c r="R546">
        <v>1618.75</v>
      </c>
      <c r="S546">
        <v>17398.05</v>
      </c>
      <c r="T546" t="str">
        <v>PE</v>
      </c>
    </row>
    <row r="547" spans="1:20">
      <c r="A547">
        <v>18850</v>
      </c>
      <c r="B547" s="1">
        <v>45022</v>
      </c>
      <c r="C547" t="str">
        <v>NIFTY</v>
      </c>
      <c r="D547" t="str">
        <v>OPTIDXNIFTY06-04-2023PE18850.00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8250</v>
      </c>
      <c r="N547">
        <v>8250</v>
      </c>
      <c r="O547">
        <v>100</v>
      </c>
      <c r="P547">
        <v>1415.85</v>
      </c>
      <c r="Q547">
        <v>100</v>
      </c>
      <c r="R547">
        <v>1478.15</v>
      </c>
      <c r="S547">
        <v>17398.05</v>
      </c>
      <c r="T547" t="str">
        <v>PE</v>
      </c>
    </row>
    <row r="548" spans="1:20">
      <c r="A548">
        <v>18900</v>
      </c>
      <c r="B548" s="1">
        <v>45029</v>
      </c>
      <c r="C548" t="str">
        <v>NIFTY</v>
      </c>
      <c r="D548" t="str">
        <v>OPTIDXNIFTY13-04-2023PE18900.00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4500</v>
      </c>
      <c r="N548">
        <v>4500</v>
      </c>
      <c r="O548">
        <v>1500</v>
      </c>
      <c r="P548">
        <v>1416.8</v>
      </c>
      <c r="Q548">
        <v>1500</v>
      </c>
      <c r="R548">
        <v>1542.55</v>
      </c>
      <c r="S548">
        <v>17398.05</v>
      </c>
      <c r="T548" t="str">
        <v>PE</v>
      </c>
    </row>
    <row r="549" spans="1:20">
      <c r="A549">
        <v>18900</v>
      </c>
      <c r="B549" s="1">
        <v>45022</v>
      </c>
      <c r="C549" t="str">
        <v>NIFTY</v>
      </c>
      <c r="D549" t="str">
        <v>OPTIDXNIFTY06-04-2023PE18900.00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8650</v>
      </c>
      <c r="N549">
        <v>8650</v>
      </c>
      <c r="O549">
        <v>300</v>
      </c>
      <c r="P549">
        <v>1473.9</v>
      </c>
      <c r="Q549">
        <v>300</v>
      </c>
      <c r="R549">
        <v>1506.75</v>
      </c>
      <c r="S549">
        <v>17398.05</v>
      </c>
      <c r="T549" t="str">
        <v>PE</v>
      </c>
    </row>
    <row r="550" spans="1:20">
      <c r="A550">
        <v>18900</v>
      </c>
      <c r="B550" s="1">
        <v>45071</v>
      </c>
      <c r="C550" t="str">
        <v>NIFTY</v>
      </c>
      <c r="D550" t="str">
        <v>OPTIDXNIFTY25-05-2023PE18900.00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4200</v>
      </c>
      <c r="N550">
        <v>2650</v>
      </c>
      <c r="O550">
        <v>600</v>
      </c>
      <c r="P550">
        <v>1311.4</v>
      </c>
      <c r="Q550">
        <v>250</v>
      </c>
      <c r="R550">
        <v>1606.85</v>
      </c>
      <c r="S550">
        <v>17398.05</v>
      </c>
      <c r="T550" t="str">
        <v>PE</v>
      </c>
    </row>
    <row r="551" spans="1:20">
      <c r="A551">
        <v>18900</v>
      </c>
      <c r="B551" s="1">
        <v>45043</v>
      </c>
      <c r="C551" t="str">
        <v>NIFTY</v>
      </c>
      <c r="D551" t="str">
        <v>OPTIDXNIFTY27-04-2023PE18900.00</v>
      </c>
      <c r="E551">
        <v>827</v>
      </c>
      <c r="F551">
        <v>0</v>
      </c>
      <c r="G551">
        <v>0</v>
      </c>
      <c r="H551">
        <v>7</v>
      </c>
      <c r="I551">
        <v>0</v>
      </c>
      <c r="J551">
        <v>1410.35</v>
      </c>
      <c r="K551">
        <v>-44.6500000000001</v>
      </c>
      <c r="L551">
        <v>-3.06872852233678</v>
      </c>
      <c r="M551">
        <v>5800</v>
      </c>
      <c r="N551">
        <v>5800</v>
      </c>
      <c r="O551">
        <v>550</v>
      </c>
      <c r="P551">
        <v>1415.85</v>
      </c>
      <c r="Q551">
        <v>100</v>
      </c>
      <c r="R551">
        <v>1438.05</v>
      </c>
      <c r="S551">
        <v>17398.05</v>
      </c>
      <c r="T551" t="str">
        <v>PE</v>
      </c>
    </row>
    <row r="552" spans="1:20">
      <c r="A552">
        <v>18950</v>
      </c>
      <c r="B552" s="1">
        <v>45022</v>
      </c>
      <c r="C552" t="str">
        <v>NIFTY</v>
      </c>
      <c r="D552" t="str">
        <v>OPTIDXNIFTY06-04-2023PE18950.00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8150</v>
      </c>
      <c r="N552">
        <v>9650</v>
      </c>
      <c r="O552">
        <v>50</v>
      </c>
      <c r="P552">
        <v>1517.65</v>
      </c>
      <c r="Q552">
        <v>1500</v>
      </c>
      <c r="R552">
        <v>1587.3</v>
      </c>
      <c r="S552">
        <v>17398.05</v>
      </c>
      <c r="T552" t="str">
        <v>PE</v>
      </c>
    </row>
    <row r="553" spans="1:20">
      <c r="A553">
        <v>18950</v>
      </c>
      <c r="B553" s="1">
        <v>45029</v>
      </c>
      <c r="C553" t="str">
        <v>NIFTY</v>
      </c>
      <c r="D553" t="str">
        <v>OPTIDXNIFTY13-04-2023PE18950.00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4250</v>
      </c>
      <c r="N553">
        <v>4250</v>
      </c>
      <c r="O553">
        <v>1500</v>
      </c>
      <c r="P553">
        <v>1403.15</v>
      </c>
      <c r="Q553">
        <v>1500</v>
      </c>
      <c r="R553">
        <v>1593.65</v>
      </c>
      <c r="S553">
        <v>17398.05</v>
      </c>
      <c r="T553" t="str">
        <v>PE</v>
      </c>
    </row>
    <row r="554" spans="1:20">
      <c r="A554">
        <v>18950</v>
      </c>
      <c r="B554" s="1">
        <v>45043</v>
      </c>
      <c r="C554" t="str">
        <v>NIFTY</v>
      </c>
      <c r="D554" t="str">
        <v>OPTIDXNIFTY27-04-2023PE18950.00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6050</v>
      </c>
      <c r="N554">
        <v>6050</v>
      </c>
      <c r="O554">
        <v>1500</v>
      </c>
      <c r="P554">
        <v>1410.55</v>
      </c>
      <c r="Q554">
        <v>1500</v>
      </c>
      <c r="R554">
        <v>1637.6</v>
      </c>
      <c r="S554">
        <v>17398.05</v>
      </c>
      <c r="T554" t="str">
        <v>PE</v>
      </c>
    </row>
    <row r="555" spans="1:20">
      <c r="A555">
        <v>18950</v>
      </c>
      <c r="B555" s="1">
        <v>45071</v>
      </c>
      <c r="C555" t="str">
        <v>NIFTY</v>
      </c>
      <c r="D555" t="str">
        <v>OPTIDXNIFTY25-05-2023PE18950.00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3150</v>
      </c>
      <c r="N555">
        <v>2050</v>
      </c>
      <c r="O555">
        <v>1750</v>
      </c>
      <c r="P555">
        <v>1246.6</v>
      </c>
      <c r="Q555">
        <v>1750</v>
      </c>
      <c r="R555">
        <v>1703.15</v>
      </c>
      <c r="S555">
        <v>17398.05</v>
      </c>
      <c r="T555" t="str">
        <v>PE</v>
      </c>
    </row>
    <row r="556" spans="1:20">
      <c r="A556">
        <v>19000</v>
      </c>
      <c r="B556" s="1">
        <v>45022</v>
      </c>
      <c r="C556" t="str">
        <v>NIFTY</v>
      </c>
      <c r="D556" t="str">
        <v>OPTIDXNIFTY06-04-2023PE19000.00</v>
      </c>
      <c r="E556">
        <v>84</v>
      </c>
      <c r="F556">
        <v>-19</v>
      </c>
      <c r="G556">
        <v>-18.4466019417476</v>
      </c>
      <c r="H556">
        <v>34</v>
      </c>
      <c r="I556">
        <v>0</v>
      </c>
      <c r="J556">
        <v>1641.5</v>
      </c>
      <c r="K556">
        <v>-8.59999999999991</v>
      </c>
      <c r="L556">
        <v>-0.521180534513054</v>
      </c>
      <c r="M556">
        <v>9900</v>
      </c>
      <c r="N556">
        <v>10200</v>
      </c>
      <c r="O556">
        <v>50</v>
      </c>
      <c r="P556">
        <v>1597.9</v>
      </c>
      <c r="Q556">
        <v>100</v>
      </c>
      <c r="R556">
        <v>1621.35</v>
      </c>
      <c r="S556">
        <v>17398.05</v>
      </c>
      <c r="T556" t="str">
        <v>PE</v>
      </c>
    </row>
    <row r="557" spans="1:20">
      <c r="A557">
        <v>19000</v>
      </c>
      <c r="B557" s="1">
        <v>45029</v>
      </c>
      <c r="C557" t="str">
        <v>NIFTY</v>
      </c>
      <c r="D557" t="str">
        <v>OPTIDXNIFTY13-04-2023PE19000.00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1651.75</v>
      </c>
      <c r="K557">
        <v>313.9</v>
      </c>
      <c r="L557">
        <v>23.4630190230594</v>
      </c>
      <c r="M557">
        <v>3350</v>
      </c>
      <c r="N557">
        <v>7750</v>
      </c>
      <c r="O557">
        <v>150</v>
      </c>
      <c r="P557">
        <v>1575.15</v>
      </c>
      <c r="Q557">
        <v>2900</v>
      </c>
      <c r="R557">
        <v>1625.1</v>
      </c>
      <c r="S557">
        <v>17398.05</v>
      </c>
      <c r="T557" t="str">
        <v>PE</v>
      </c>
    </row>
    <row r="558" spans="1:20">
      <c r="A558">
        <v>19000</v>
      </c>
      <c r="B558" s="1">
        <v>45043</v>
      </c>
      <c r="C558" t="str">
        <v>NIFTY</v>
      </c>
      <c r="D558" t="str">
        <v>OPTIDXNIFTY27-04-2023PE19000.00</v>
      </c>
      <c r="E558">
        <v>10960</v>
      </c>
      <c r="F558">
        <v>-288</v>
      </c>
      <c r="G558">
        <v>-2.56045519203414</v>
      </c>
      <c r="H558">
        <v>2161</v>
      </c>
      <c r="I558">
        <v>0</v>
      </c>
      <c r="J558">
        <v>1519</v>
      </c>
      <c r="K558">
        <v>-32.3</v>
      </c>
      <c r="L558">
        <v>-2.08212466963192</v>
      </c>
      <c r="M558">
        <v>5650</v>
      </c>
      <c r="N558">
        <v>11100</v>
      </c>
      <c r="O558">
        <v>300</v>
      </c>
      <c r="P558">
        <v>1514.35</v>
      </c>
      <c r="Q558">
        <v>50</v>
      </c>
      <c r="R558">
        <v>1519</v>
      </c>
      <c r="S558">
        <v>17398.05</v>
      </c>
      <c r="T558" t="str">
        <v>PE</v>
      </c>
    </row>
    <row r="559" spans="1:20">
      <c r="A559">
        <v>19000</v>
      </c>
      <c r="B559" s="1">
        <v>45071</v>
      </c>
      <c r="C559" t="str">
        <v>NIFTY</v>
      </c>
      <c r="D559" t="str">
        <v>OPTIDXNIFTY25-05-2023PE19000.00</v>
      </c>
      <c r="E559">
        <v>245</v>
      </c>
      <c r="F559">
        <v>11</v>
      </c>
      <c r="G559">
        <v>4.7008547008547</v>
      </c>
      <c r="H559">
        <v>40</v>
      </c>
      <c r="I559">
        <v>0</v>
      </c>
      <c r="J559">
        <v>1450.05</v>
      </c>
      <c r="K559">
        <v>-43.3500000000001</v>
      </c>
      <c r="L559">
        <v>-2.90277219766976</v>
      </c>
      <c r="M559">
        <v>7200</v>
      </c>
      <c r="N559">
        <v>3800</v>
      </c>
      <c r="O559">
        <v>1650</v>
      </c>
      <c r="P559">
        <v>1430.2</v>
      </c>
      <c r="Q559">
        <v>50</v>
      </c>
      <c r="R559">
        <v>1474.7</v>
      </c>
      <c r="S559">
        <v>17398.05</v>
      </c>
      <c r="T559" t="str">
        <v>PE</v>
      </c>
    </row>
    <row r="560" spans="1:20">
      <c r="A560">
        <v>19000</v>
      </c>
      <c r="B560" s="1">
        <v>45106</v>
      </c>
      <c r="C560" t="str">
        <v>NIFTY</v>
      </c>
      <c r="D560" t="str">
        <v>OPTIDXNIFTY29-06-2023PE19000.00</v>
      </c>
      <c r="E560">
        <v>4340</v>
      </c>
      <c r="F560">
        <v>16</v>
      </c>
      <c r="G560">
        <v>0.370027752081406</v>
      </c>
      <c r="H560">
        <v>364</v>
      </c>
      <c r="I560">
        <v>0</v>
      </c>
      <c r="J560">
        <v>1408.45</v>
      </c>
      <c r="K560">
        <v>-51.5999999999999</v>
      </c>
      <c r="L560">
        <v>-3.53412554364576</v>
      </c>
      <c r="M560">
        <v>2650</v>
      </c>
      <c r="N560">
        <v>2950</v>
      </c>
      <c r="O560">
        <v>50</v>
      </c>
      <c r="P560">
        <v>1405.45</v>
      </c>
      <c r="Q560">
        <v>50</v>
      </c>
      <c r="R560">
        <v>1415.1</v>
      </c>
      <c r="S560">
        <v>17398.05</v>
      </c>
      <c r="T560" t="str">
        <v>PE</v>
      </c>
    </row>
    <row r="561" spans="1:20">
      <c r="A561">
        <v>19000</v>
      </c>
      <c r="B561" s="1">
        <v>45197</v>
      </c>
      <c r="C561" t="str">
        <v>NIFTY</v>
      </c>
      <c r="D561" t="str">
        <v>OPTIDXNIFTY28-09-2023PE19000.00</v>
      </c>
      <c r="E561">
        <v>140</v>
      </c>
      <c r="F561">
        <v>0</v>
      </c>
      <c r="G561">
        <v>0</v>
      </c>
      <c r="H561">
        <v>2</v>
      </c>
      <c r="I561">
        <v>19.46</v>
      </c>
      <c r="J561">
        <v>1349</v>
      </c>
      <c r="K561">
        <v>-31</v>
      </c>
      <c r="L561">
        <v>-2.2463768115942</v>
      </c>
      <c r="M561">
        <v>250</v>
      </c>
      <c r="N561">
        <v>400</v>
      </c>
      <c r="O561">
        <v>50</v>
      </c>
      <c r="P561">
        <v>1280.6</v>
      </c>
      <c r="Q561">
        <v>50</v>
      </c>
      <c r="R561">
        <v>1350.45</v>
      </c>
      <c r="S561">
        <v>17398.05</v>
      </c>
      <c r="T561" t="str">
        <v>PE</v>
      </c>
    </row>
    <row r="562" spans="1:20">
      <c r="A562">
        <v>19000</v>
      </c>
      <c r="B562" s="1">
        <v>45288</v>
      </c>
      <c r="C562" t="str">
        <v>NIFTY</v>
      </c>
      <c r="D562" t="str">
        <v>OPTIDXNIFTY28-12-2023PE19000.00</v>
      </c>
      <c r="E562">
        <v>4780</v>
      </c>
      <c r="F562">
        <v>-11</v>
      </c>
      <c r="G562">
        <v>-0.229597161344187</v>
      </c>
      <c r="H562">
        <v>179</v>
      </c>
      <c r="I562">
        <v>18.52</v>
      </c>
      <c r="J562">
        <v>1240</v>
      </c>
      <c r="K562">
        <v>-33.8499999999999</v>
      </c>
      <c r="L562">
        <v>-2.65729874004003</v>
      </c>
      <c r="M562">
        <v>1400</v>
      </c>
      <c r="N562">
        <v>500</v>
      </c>
      <c r="O562">
        <v>50</v>
      </c>
      <c r="P562">
        <v>1232.65</v>
      </c>
      <c r="Q562">
        <v>50</v>
      </c>
      <c r="R562">
        <v>1256.5</v>
      </c>
      <c r="S562">
        <v>17398.05</v>
      </c>
      <c r="T562" t="str">
        <v>PE</v>
      </c>
    </row>
    <row r="563" spans="1:20">
      <c r="A563">
        <v>19000</v>
      </c>
      <c r="B563" s="1">
        <v>45379</v>
      </c>
      <c r="C563" t="str">
        <v>NIFTY</v>
      </c>
      <c r="D563" t="str">
        <v>OPTIDXNIFTY28-03-2024PE19000.00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800</v>
      </c>
      <c r="N563">
        <v>0</v>
      </c>
      <c r="O563">
        <v>50</v>
      </c>
      <c r="P563">
        <v>500</v>
      </c>
      <c r="Q563">
        <v>0</v>
      </c>
      <c r="R563">
        <v>0</v>
      </c>
      <c r="S563">
        <v>17398.05</v>
      </c>
      <c r="T563" t="str">
        <v>PE</v>
      </c>
    </row>
    <row r="564" spans="1:20">
      <c r="A564">
        <v>19000</v>
      </c>
      <c r="B564" s="1">
        <v>45470</v>
      </c>
      <c r="C564" t="str">
        <v>NIFTY</v>
      </c>
      <c r="D564" t="str">
        <v>OPTIDXNIFTY27-06-2024PE19000.00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300</v>
      </c>
      <c r="N564">
        <v>0</v>
      </c>
      <c r="O564">
        <v>50</v>
      </c>
      <c r="P564">
        <v>335</v>
      </c>
      <c r="Q564">
        <v>0</v>
      </c>
      <c r="R564">
        <v>0</v>
      </c>
      <c r="S564">
        <v>17398.05</v>
      </c>
      <c r="T564" t="str">
        <v>PE</v>
      </c>
    </row>
    <row r="565" spans="1:20">
      <c r="A565">
        <v>19000</v>
      </c>
      <c r="B565" s="1">
        <v>45652</v>
      </c>
      <c r="C565" t="str">
        <v>NIFTY</v>
      </c>
      <c r="D565" t="str">
        <v>OPTIDXNIFTY26-12-2024PE19000.00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850</v>
      </c>
      <c r="N565">
        <v>0</v>
      </c>
      <c r="O565">
        <v>750</v>
      </c>
      <c r="P565">
        <v>120.05</v>
      </c>
      <c r="Q565">
        <v>0</v>
      </c>
      <c r="R565">
        <v>0</v>
      </c>
      <c r="S565">
        <v>17398.05</v>
      </c>
      <c r="T565" t="str">
        <v>PE</v>
      </c>
    </row>
    <row r="566" spans="1:20">
      <c r="A566">
        <v>19000</v>
      </c>
      <c r="B566" s="1">
        <v>45834</v>
      </c>
      <c r="C566" t="str">
        <v>NIFTY</v>
      </c>
      <c r="D566" t="str">
        <v>OPTIDXNIFTY26-06-2025PE19000.00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800</v>
      </c>
      <c r="N566">
        <v>0</v>
      </c>
      <c r="O566">
        <v>750</v>
      </c>
      <c r="P566">
        <v>120.35</v>
      </c>
      <c r="Q566">
        <v>0</v>
      </c>
      <c r="R566">
        <v>0</v>
      </c>
      <c r="S566">
        <v>17398.05</v>
      </c>
      <c r="T566" t="str">
        <v>PE</v>
      </c>
    </row>
    <row r="567" spans="1:20">
      <c r="A567">
        <v>19000</v>
      </c>
      <c r="B567" s="1">
        <v>46015</v>
      </c>
      <c r="C567" t="str">
        <v>NIFTY</v>
      </c>
      <c r="D567" t="str">
        <v>OPTIDXNIFTY24-12-2025PE19000.00</v>
      </c>
      <c r="E567">
        <v>15</v>
      </c>
      <c r="F567">
        <v>1</v>
      </c>
      <c r="G567">
        <v>7.14285714285714</v>
      </c>
      <c r="H567">
        <v>2</v>
      </c>
      <c r="I567">
        <v>28.68</v>
      </c>
      <c r="J567">
        <v>1734</v>
      </c>
      <c r="K567">
        <v>149.5</v>
      </c>
      <c r="L567">
        <v>9.43515304512465</v>
      </c>
      <c r="M567">
        <v>350</v>
      </c>
      <c r="N567">
        <v>100</v>
      </c>
      <c r="O567">
        <v>50</v>
      </c>
      <c r="P567">
        <v>1511</v>
      </c>
      <c r="Q567">
        <v>50</v>
      </c>
      <c r="R567">
        <v>1699.95</v>
      </c>
      <c r="S567">
        <v>17398.05</v>
      </c>
      <c r="T567" t="str">
        <v>PE</v>
      </c>
    </row>
    <row r="568" spans="1:20">
      <c r="A568">
        <v>19000</v>
      </c>
      <c r="B568" s="1">
        <v>46198</v>
      </c>
      <c r="C568" t="str">
        <v>NIFTY</v>
      </c>
      <c r="D568" t="str">
        <v>OPTIDXNIFTY25-06-2026PE19000.00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750</v>
      </c>
      <c r="N568">
        <v>0</v>
      </c>
      <c r="O568">
        <v>750</v>
      </c>
      <c r="P568">
        <v>0.05</v>
      </c>
      <c r="Q568">
        <v>0</v>
      </c>
      <c r="R568">
        <v>0</v>
      </c>
      <c r="S568">
        <v>17398.05</v>
      </c>
      <c r="T568" t="str">
        <v>PE</v>
      </c>
    </row>
    <row r="569" spans="1:20">
      <c r="A569">
        <v>19000</v>
      </c>
      <c r="B569" s="1">
        <v>46387</v>
      </c>
      <c r="C569" t="str">
        <v>NIFTY</v>
      </c>
      <c r="D569" t="str">
        <v>OPTIDXNIFTY31-12-2026PE19000.00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750</v>
      </c>
      <c r="N569">
        <v>0</v>
      </c>
      <c r="O569">
        <v>750</v>
      </c>
      <c r="P569">
        <v>0.05</v>
      </c>
      <c r="Q569">
        <v>0</v>
      </c>
      <c r="R569">
        <v>0</v>
      </c>
      <c r="S569">
        <v>17398.05</v>
      </c>
      <c r="T569" t="str">
        <v>PE</v>
      </c>
    </row>
    <row r="570" spans="1:20">
      <c r="A570">
        <v>19000</v>
      </c>
      <c r="B570" s="1">
        <v>46562</v>
      </c>
      <c r="C570" t="str">
        <v>NIFTY</v>
      </c>
      <c r="D570" t="str">
        <v>OPTIDXNIFTY24-06-2027PE19000.00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750</v>
      </c>
      <c r="N570">
        <v>0</v>
      </c>
      <c r="O570">
        <v>750</v>
      </c>
      <c r="P570">
        <v>0.05</v>
      </c>
      <c r="Q570">
        <v>0</v>
      </c>
      <c r="R570">
        <v>0</v>
      </c>
      <c r="S570">
        <v>17398.05</v>
      </c>
      <c r="T570" t="str">
        <v>PE</v>
      </c>
    </row>
    <row r="571" spans="1:20">
      <c r="A571">
        <v>19000</v>
      </c>
      <c r="B571" s="1">
        <v>46751</v>
      </c>
      <c r="C571" t="str">
        <v>NIFTY</v>
      </c>
      <c r="D571" t="str">
        <v>OPTIDXNIFTY30-12-2027PE19000.00</v>
      </c>
      <c r="E571">
        <v>16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350</v>
      </c>
      <c r="N571">
        <v>100</v>
      </c>
      <c r="O571">
        <v>300</v>
      </c>
      <c r="P571">
        <v>1334.3</v>
      </c>
      <c r="Q571">
        <v>50</v>
      </c>
      <c r="R571">
        <v>1900</v>
      </c>
      <c r="S571">
        <v>17398.05</v>
      </c>
      <c r="T571" t="str">
        <v>PE</v>
      </c>
    </row>
    <row r="572" spans="1:20">
      <c r="A572">
        <v>19050</v>
      </c>
      <c r="B572" s="1">
        <v>45022</v>
      </c>
      <c r="C572" t="str">
        <v>NIFTY</v>
      </c>
      <c r="D572" t="str">
        <v>OPTIDXNIFTY06-04-2023PE19050.00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8100</v>
      </c>
      <c r="N572">
        <v>8100</v>
      </c>
      <c r="O572">
        <v>1800</v>
      </c>
      <c r="P572">
        <v>1615.25</v>
      </c>
      <c r="Q572">
        <v>1800</v>
      </c>
      <c r="R572">
        <v>1677.5</v>
      </c>
      <c r="S572">
        <v>17398.05</v>
      </c>
      <c r="T572" t="str">
        <v>PE</v>
      </c>
    </row>
    <row r="573" spans="1:20">
      <c r="A573">
        <v>19050</v>
      </c>
      <c r="B573" s="1">
        <v>45029</v>
      </c>
      <c r="C573" t="str">
        <v>NIFTY</v>
      </c>
      <c r="D573" t="str">
        <v>OPTIDXNIFTY13-04-2023PE19050.00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4250</v>
      </c>
      <c r="N573">
        <v>4250</v>
      </c>
      <c r="O573">
        <v>1500</v>
      </c>
      <c r="P573">
        <v>1499.65</v>
      </c>
      <c r="Q573">
        <v>1500</v>
      </c>
      <c r="R573">
        <v>1695.15</v>
      </c>
      <c r="S573">
        <v>17398.05</v>
      </c>
      <c r="T573" t="str">
        <v>PE</v>
      </c>
    </row>
    <row r="574" spans="1:20">
      <c r="A574">
        <v>19050</v>
      </c>
      <c r="B574" s="1">
        <v>45071</v>
      </c>
      <c r="C574" t="str">
        <v>NIFTY</v>
      </c>
      <c r="D574" t="str">
        <v>OPTIDXNIFTY25-05-2023PE19050.00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2700</v>
      </c>
      <c r="N574">
        <v>1750</v>
      </c>
      <c r="O574">
        <v>1750</v>
      </c>
      <c r="P574">
        <v>1157.55</v>
      </c>
      <c r="Q574">
        <v>1750</v>
      </c>
      <c r="R574">
        <v>1843.85</v>
      </c>
      <c r="S574">
        <v>17398.05</v>
      </c>
      <c r="T574" t="str">
        <v>PE</v>
      </c>
    </row>
    <row r="575" spans="1:20">
      <c r="A575">
        <v>19050</v>
      </c>
      <c r="B575" s="1">
        <v>45043</v>
      </c>
      <c r="C575" t="str">
        <v>NIFTY</v>
      </c>
      <c r="D575" t="str">
        <v>OPTIDXNIFTY27-04-2023PE19050.00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6050</v>
      </c>
      <c r="N575">
        <v>6050</v>
      </c>
      <c r="O575">
        <v>1500</v>
      </c>
      <c r="P575">
        <v>1499.55</v>
      </c>
      <c r="Q575">
        <v>1500</v>
      </c>
      <c r="R575">
        <v>1698.15</v>
      </c>
      <c r="S575">
        <v>17398.05</v>
      </c>
      <c r="T575" t="str">
        <v>PE</v>
      </c>
    </row>
    <row r="576" spans="1:20">
      <c r="A576">
        <v>19100</v>
      </c>
      <c r="B576" s="1">
        <v>45029</v>
      </c>
      <c r="C576" t="str">
        <v>NIFTY</v>
      </c>
      <c r="D576" t="str">
        <v>OPTIDXNIFTY13-04-2023PE19100.00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4500</v>
      </c>
      <c r="N576">
        <v>4500</v>
      </c>
      <c r="O576">
        <v>1500</v>
      </c>
      <c r="P576">
        <v>1556</v>
      </c>
      <c r="Q576">
        <v>1500</v>
      </c>
      <c r="R576">
        <v>1745.55</v>
      </c>
      <c r="S576">
        <v>17398.05</v>
      </c>
      <c r="T576" t="str">
        <v>PE</v>
      </c>
    </row>
    <row r="577" spans="1:20">
      <c r="A577">
        <v>19100</v>
      </c>
      <c r="B577" s="1">
        <v>45043</v>
      </c>
      <c r="C577" t="str">
        <v>NIFTY</v>
      </c>
      <c r="D577" t="str">
        <v>OPTIDXNIFTY27-04-2023PE19100.00</v>
      </c>
      <c r="E577">
        <v>143</v>
      </c>
      <c r="F577">
        <v>-3</v>
      </c>
      <c r="G577">
        <v>-2.05479452054795</v>
      </c>
      <c r="H577">
        <v>17</v>
      </c>
      <c r="I577">
        <v>29.71</v>
      </c>
      <c r="J577">
        <v>1662.75</v>
      </c>
      <c r="K577">
        <v>27.8</v>
      </c>
      <c r="L577">
        <v>1.70035780910731</v>
      </c>
      <c r="M577">
        <v>5250</v>
      </c>
      <c r="N577">
        <v>5200</v>
      </c>
      <c r="O577">
        <v>100</v>
      </c>
      <c r="P577">
        <v>1607.75</v>
      </c>
      <c r="Q577">
        <v>1800</v>
      </c>
      <c r="R577">
        <v>1783.75</v>
      </c>
      <c r="S577">
        <v>17398.05</v>
      </c>
      <c r="T577" t="str">
        <v>PE</v>
      </c>
    </row>
    <row r="578" spans="1:20">
      <c r="A578">
        <v>19100</v>
      </c>
      <c r="B578" s="1">
        <v>45022</v>
      </c>
      <c r="C578" t="str">
        <v>NIFTY</v>
      </c>
      <c r="D578" t="str">
        <v>OPTIDXNIFTY06-04-2023PE19100.00</v>
      </c>
      <c r="E578">
        <v>2</v>
      </c>
      <c r="F578">
        <v>-3</v>
      </c>
      <c r="G578">
        <v>-60</v>
      </c>
      <c r="H578">
        <v>11</v>
      </c>
      <c r="I578">
        <v>75.32</v>
      </c>
      <c r="J578">
        <v>1734.6</v>
      </c>
      <c r="K578">
        <v>4.59999999999991</v>
      </c>
      <c r="L578">
        <v>0.26589595375722</v>
      </c>
      <c r="M578">
        <v>8100</v>
      </c>
      <c r="N578">
        <v>9900</v>
      </c>
      <c r="O578">
        <v>1800</v>
      </c>
      <c r="P578">
        <v>1666.55</v>
      </c>
      <c r="Q578">
        <v>1800</v>
      </c>
      <c r="R578">
        <v>1726.9</v>
      </c>
      <c r="S578">
        <v>17398.05</v>
      </c>
      <c r="T578" t="str">
        <v>PE</v>
      </c>
    </row>
    <row r="579" spans="1:20">
      <c r="A579">
        <v>19100</v>
      </c>
      <c r="B579" s="1">
        <v>45071</v>
      </c>
      <c r="C579" t="str">
        <v>NIFTY</v>
      </c>
      <c r="D579" t="str">
        <v>OPTIDXNIFTY25-05-2023PE19100.00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3550</v>
      </c>
      <c r="N579">
        <v>1750</v>
      </c>
      <c r="O579">
        <v>1750</v>
      </c>
      <c r="P579">
        <v>1443</v>
      </c>
      <c r="Q579">
        <v>1750</v>
      </c>
      <c r="R579">
        <v>1879.85</v>
      </c>
      <c r="S579">
        <v>17398.05</v>
      </c>
      <c r="T579" t="str">
        <v>PE</v>
      </c>
    </row>
    <row r="580" spans="1:20">
      <c r="A580">
        <v>19150</v>
      </c>
      <c r="B580" s="1">
        <v>45071</v>
      </c>
      <c r="C580" t="str">
        <v>NIFTY</v>
      </c>
      <c r="D580" t="str">
        <v>OPTIDXNIFTY25-05-2023PE19150.00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3550</v>
      </c>
      <c r="N580">
        <v>1750</v>
      </c>
      <c r="O580">
        <v>1750</v>
      </c>
      <c r="P580">
        <v>1238.35</v>
      </c>
      <c r="Q580">
        <v>1750</v>
      </c>
      <c r="R580">
        <v>1936.15</v>
      </c>
      <c r="S580">
        <v>17398.05</v>
      </c>
      <c r="T580" t="str">
        <v>PE</v>
      </c>
    </row>
    <row r="581" spans="1:20">
      <c r="A581">
        <v>19150</v>
      </c>
      <c r="B581" s="1">
        <v>45043</v>
      </c>
      <c r="C581" t="str">
        <v>NIFTY</v>
      </c>
      <c r="D581" t="str">
        <v>OPTIDXNIFTY27-04-2023PE19150.00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6050</v>
      </c>
      <c r="N581">
        <v>6050</v>
      </c>
      <c r="O581">
        <v>1500</v>
      </c>
      <c r="P581">
        <v>1581.55</v>
      </c>
      <c r="Q581">
        <v>1500</v>
      </c>
      <c r="R581">
        <v>1799.85</v>
      </c>
      <c r="S581">
        <v>17398.05</v>
      </c>
      <c r="T581" t="str">
        <v>PE</v>
      </c>
    </row>
    <row r="582" spans="1:20">
      <c r="A582">
        <v>19150</v>
      </c>
      <c r="B582" s="1">
        <v>45022</v>
      </c>
      <c r="C582" t="str">
        <v>NIFTY</v>
      </c>
      <c r="D582" t="str">
        <v>OPTIDXNIFTY06-04-2023PE19150.00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8100</v>
      </c>
      <c r="N582">
        <v>8100</v>
      </c>
      <c r="O582">
        <v>1800</v>
      </c>
      <c r="P582">
        <v>1715</v>
      </c>
      <c r="Q582">
        <v>1800</v>
      </c>
      <c r="R582">
        <v>1783.05</v>
      </c>
      <c r="S582">
        <v>17398.05</v>
      </c>
      <c r="T582" t="str">
        <v>PE</v>
      </c>
    </row>
    <row r="583" spans="1:20">
      <c r="A583">
        <v>19200</v>
      </c>
      <c r="B583" s="1">
        <v>45071</v>
      </c>
      <c r="C583" t="str">
        <v>NIFTY</v>
      </c>
      <c r="D583" t="str">
        <v>OPTIDXNIFTY25-05-2023PE19200.00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3550</v>
      </c>
      <c r="N583">
        <v>1750</v>
      </c>
      <c r="O583">
        <v>1750</v>
      </c>
      <c r="P583">
        <v>1534.15</v>
      </c>
      <c r="Q583">
        <v>1750</v>
      </c>
      <c r="R583">
        <v>1996.15</v>
      </c>
      <c r="S583">
        <v>17398.05</v>
      </c>
      <c r="T583" t="str">
        <v>PE</v>
      </c>
    </row>
    <row r="584" spans="1:20">
      <c r="A584">
        <v>19200</v>
      </c>
      <c r="B584" s="1">
        <v>45043</v>
      </c>
      <c r="C584" t="str">
        <v>NIFTY</v>
      </c>
      <c r="D584" t="str">
        <v>OPTIDXNIFTY27-04-2023PE19200.00</v>
      </c>
      <c r="E584">
        <v>50</v>
      </c>
      <c r="F584">
        <v>0</v>
      </c>
      <c r="G584">
        <v>0</v>
      </c>
      <c r="H584">
        <v>2</v>
      </c>
      <c r="I584">
        <v>32.74</v>
      </c>
      <c r="J584">
        <v>1780</v>
      </c>
      <c r="K584">
        <v>35.55</v>
      </c>
      <c r="L584">
        <v>2.03789159907134</v>
      </c>
      <c r="M584">
        <v>3850</v>
      </c>
      <c r="N584">
        <v>4550</v>
      </c>
      <c r="O584">
        <v>1050</v>
      </c>
      <c r="P584">
        <v>1662.75</v>
      </c>
      <c r="Q584">
        <v>1800</v>
      </c>
      <c r="R584">
        <v>1891.2</v>
      </c>
      <c r="S584">
        <v>17398.05</v>
      </c>
      <c r="T584" t="str">
        <v>PE</v>
      </c>
    </row>
    <row r="585" spans="1:20">
      <c r="A585">
        <v>19200</v>
      </c>
      <c r="B585" s="1">
        <v>45022</v>
      </c>
      <c r="C585" t="str">
        <v>NIFTY</v>
      </c>
      <c r="D585" t="str">
        <v>OPTIDXNIFTY06-04-2023PE19200.00</v>
      </c>
      <c r="E585">
        <v>2</v>
      </c>
      <c r="F585">
        <v>1</v>
      </c>
      <c r="G585">
        <v>100</v>
      </c>
      <c r="H585">
        <v>2</v>
      </c>
      <c r="I585">
        <v>93.85</v>
      </c>
      <c r="J585">
        <v>1881</v>
      </c>
      <c r="K585">
        <v>-219</v>
      </c>
      <c r="L585">
        <v>-10.4285714285714</v>
      </c>
      <c r="M585">
        <v>8100</v>
      </c>
      <c r="N585">
        <v>8100</v>
      </c>
      <c r="O585">
        <v>1800</v>
      </c>
      <c r="P585">
        <v>1764.45</v>
      </c>
      <c r="Q585">
        <v>1800</v>
      </c>
      <c r="R585">
        <v>1832.45</v>
      </c>
      <c r="S585">
        <v>17398.05</v>
      </c>
      <c r="T585" t="str">
        <v>PE</v>
      </c>
    </row>
    <row r="586" spans="1:20">
      <c r="A586">
        <v>19250</v>
      </c>
      <c r="B586" s="1">
        <v>45071</v>
      </c>
      <c r="C586" t="str">
        <v>NIFTY</v>
      </c>
      <c r="D586" t="str">
        <v>OPTIDXNIFTY25-05-2023PE19250.00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2000</v>
      </c>
      <c r="K586">
        <v>50</v>
      </c>
      <c r="L586">
        <v>2.56410256410256</v>
      </c>
      <c r="M586">
        <v>2100</v>
      </c>
      <c r="N586">
        <v>2300</v>
      </c>
      <c r="O586">
        <v>1750</v>
      </c>
      <c r="P586">
        <v>1339.3</v>
      </c>
      <c r="Q586">
        <v>550</v>
      </c>
      <c r="R586">
        <v>1879.3</v>
      </c>
      <c r="S586">
        <v>17398.05</v>
      </c>
      <c r="T586" t="str">
        <v>PE</v>
      </c>
    </row>
    <row r="587" spans="1:20">
      <c r="A587">
        <v>19250</v>
      </c>
      <c r="B587" s="1">
        <v>45022</v>
      </c>
      <c r="C587" t="str">
        <v>NIFTY</v>
      </c>
      <c r="D587" t="str">
        <v>OPTIDXNIFTY06-04-2023PE19250.00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8100</v>
      </c>
      <c r="N587">
        <v>9600</v>
      </c>
      <c r="O587">
        <v>1800</v>
      </c>
      <c r="P587">
        <v>1814.35</v>
      </c>
      <c r="Q587">
        <v>2500</v>
      </c>
      <c r="R587">
        <v>1914.55</v>
      </c>
      <c r="S587">
        <v>17398.05</v>
      </c>
      <c r="T587" t="str">
        <v>PE</v>
      </c>
    </row>
    <row r="588" spans="1:20">
      <c r="A588">
        <v>19250</v>
      </c>
      <c r="B588" s="1">
        <v>45043</v>
      </c>
      <c r="C588" t="str">
        <v>NIFTY</v>
      </c>
      <c r="D588" t="str">
        <v>OPTIDXNIFTY27-04-2023PE19250.00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6050</v>
      </c>
      <c r="N588">
        <v>6050</v>
      </c>
      <c r="O588">
        <v>1500</v>
      </c>
      <c r="P588">
        <v>1677.55</v>
      </c>
      <c r="Q588">
        <v>1500</v>
      </c>
      <c r="R588">
        <v>1901.85</v>
      </c>
      <c r="S588">
        <v>17398.05</v>
      </c>
      <c r="T588" t="str">
        <v>PE</v>
      </c>
    </row>
    <row r="589" spans="1:20">
      <c r="A589">
        <v>19300</v>
      </c>
      <c r="B589" s="1">
        <v>45043</v>
      </c>
      <c r="C589" t="str">
        <v>NIFTY</v>
      </c>
      <c r="D589" t="str">
        <v>OPTIDXNIFTY27-04-2023PE19300.00</v>
      </c>
      <c r="E589">
        <v>34</v>
      </c>
      <c r="F589">
        <v>0</v>
      </c>
      <c r="G589">
        <v>0</v>
      </c>
      <c r="H589">
        <v>5</v>
      </c>
      <c r="I589">
        <v>30.28</v>
      </c>
      <c r="J589">
        <v>1845</v>
      </c>
      <c r="K589">
        <v>-95.5</v>
      </c>
      <c r="L589">
        <v>-4.92141200721464</v>
      </c>
      <c r="M589">
        <v>5300</v>
      </c>
      <c r="N589">
        <v>5200</v>
      </c>
      <c r="O589">
        <v>350</v>
      </c>
      <c r="P589">
        <v>1781.25</v>
      </c>
      <c r="Q589">
        <v>1800</v>
      </c>
      <c r="R589">
        <v>1989.8</v>
      </c>
      <c r="S589">
        <v>17398.05</v>
      </c>
      <c r="T589" t="str">
        <v>PE</v>
      </c>
    </row>
    <row r="590" spans="1:20">
      <c r="A590">
        <v>19350</v>
      </c>
      <c r="B590" s="1">
        <v>45043</v>
      </c>
      <c r="C590" t="str">
        <v>NIFTY</v>
      </c>
      <c r="D590" t="str">
        <v>OPTIDXNIFTY27-04-2023PE19350.00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6050</v>
      </c>
      <c r="N590">
        <v>6050</v>
      </c>
      <c r="O590">
        <v>1500</v>
      </c>
      <c r="P590">
        <v>1773.1</v>
      </c>
      <c r="Q590">
        <v>1500</v>
      </c>
      <c r="R590">
        <v>2002.6</v>
      </c>
      <c r="S590">
        <v>17398.05</v>
      </c>
      <c r="T590" t="str">
        <v>PE</v>
      </c>
    </row>
    <row r="591" spans="1:20">
      <c r="A591">
        <v>19400</v>
      </c>
      <c r="B591" s="1">
        <v>45043</v>
      </c>
      <c r="C591" t="str">
        <v>NIFTY</v>
      </c>
      <c r="D591" t="str">
        <v>OPTIDXNIFTY27-04-2023PE19400.00</v>
      </c>
      <c r="E591">
        <v>44</v>
      </c>
      <c r="F591">
        <v>0</v>
      </c>
      <c r="G591">
        <v>0</v>
      </c>
      <c r="H591">
        <v>4</v>
      </c>
      <c r="I591">
        <v>0</v>
      </c>
      <c r="J591">
        <v>1963.55</v>
      </c>
      <c r="K591">
        <v>-23.7</v>
      </c>
      <c r="L591">
        <v>-1.19260284312492</v>
      </c>
      <c r="M591">
        <v>3700</v>
      </c>
      <c r="N591">
        <v>4550</v>
      </c>
      <c r="O591">
        <v>1750</v>
      </c>
      <c r="P591">
        <v>1783.05</v>
      </c>
      <c r="Q591">
        <v>1800</v>
      </c>
      <c r="R591">
        <v>2101.1</v>
      </c>
      <c r="S591">
        <v>17398.05</v>
      </c>
      <c r="T591" t="str">
        <v>PE</v>
      </c>
    </row>
    <row r="592" spans="1:20">
      <c r="A592">
        <v>19450</v>
      </c>
      <c r="B592" s="1">
        <v>45043</v>
      </c>
      <c r="C592" t="str">
        <v>NIFTY</v>
      </c>
      <c r="D592" t="str">
        <v>OPTIDXNIFTY27-04-2023PE19450.00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6050</v>
      </c>
      <c r="N592">
        <v>6050</v>
      </c>
      <c r="O592">
        <v>1500</v>
      </c>
      <c r="P592">
        <v>1874.1</v>
      </c>
      <c r="Q592">
        <v>1500</v>
      </c>
      <c r="R592">
        <v>2145.65</v>
      </c>
      <c r="S592">
        <v>17398.05</v>
      </c>
      <c r="T592" t="str">
        <v>PE</v>
      </c>
    </row>
    <row r="593" spans="1:20">
      <c r="A593">
        <v>19500</v>
      </c>
      <c r="B593" s="1">
        <v>45043</v>
      </c>
      <c r="C593" t="str">
        <v>NIFTY</v>
      </c>
      <c r="D593" t="str">
        <v>OPTIDXNIFTY27-04-2023PE19500.00</v>
      </c>
      <c r="E593">
        <v>12131</v>
      </c>
      <c r="F593">
        <v>-1675</v>
      </c>
      <c r="G593">
        <v>-12.1324062002028</v>
      </c>
      <c r="H593">
        <v>2745</v>
      </c>
      <c r="I593">
        <v>0</v>
      </c>
      <c r="J593">
        <v>2010</v>
      </c>
      <c r="K593">
        <v>-34.1500000000001</v>
      </c>
      <c r="L593">
        <v>-1.6706210405303</v>
      </c>
      <c r="M593">
        <v>6350</v>
      </c>
      <c r="N593">
        <v>13600</v>
      </c>
      <c r="O593">
        <v>150</v>
      </c>
      <c r="P593">
        <v>2012.6</v>
      </c>
      <c r="Q593">
        <v>350</v>
      </c>
      <c r="R593">
        <v>2033.4</v>
      </c>
      <c r="S593">
        <v>17398.05</v>
      </c>
      <c r="T593" t="str">
        <v>PE</v>
      </c>
    </row>
    <row r="594" spans="1:20">
      <c r="A594">
        <v>19550</v>
      </c>
      <c r="B594" s="1">
        <v>45043</v>
      </c>
      <c r="C594" t="str">
        <v>NIFTY</v>
      </c>
      <c r="D594" t="str">
        <v>OPTIDXNIFTY27-04-2023PE19550.00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5100</v>
      </c>
      <c r="N594">
        <v>6050</v>
      </c>
      <c r="O594">
        <v>1500</v>
      </c>
      <c r="P594">
        <v>1979</v>
      </c>
      <c r="Q594">
        <v>1500</v>
      </c>
      <c r="R594">
        <v>2235.8</v>
      </c>
      <c r="S594">
        <v>17398.05</v>
      </c>
      <c r="T594" t="str">
        <v>PE</v>
      </c>
    </row>
    <row r="595" spans="1:20">
      <c r="A595">
        <v>20000</v>
      </c>
      <c r="B595" s="1">
        <v>45834</v>
      </c>
      <c r="C595" t="str">
        <v>NIFTY</v>
      </c>
      <c r="D595" t="str">
        <v>OPTIDXNIFTY26-06-2025PE20000.00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750</v>
      </c>
      <c r="N595">
        <v>0</v>
      </c>
      <c r="O595">
        <v>750</v>
      </c>
      <c r="P595">
        <v>212.6</v>
      </c>
      <c r="Q595">
        <v>0</v>
      </c>
      <c r="R595">
        <v>0</v>
      </c>
      <c r="S595">
        <v>17398.05</v>
      </c>
      <c r="T595" t="str">
        <v>PE</v>
      </c>
    </row>
    <row r="596" spans="1:20">
      <c r="A596">
        <v>20000</v>
      </c>
      <c r="B596" s="1">
        <v>45288</v>
      </c>
      <c r="C596" t="str">
        <v>NIFTY</v>
      </c>
      <c r="D596" t="str">
        <v>OPTIDXNIFTY28-12-2023PE20000.00</v>
      </c>
      <c r="E596">
        <v>1544</v>
      </c>
      <c r="F596">
        <v>-45</v>
      </c>
      <c r="G596">
        <v>-2.83196979232222</v>
      </c>
      <c r="H596">
        <v>114</v>
      </c>
      <c r="I596">
        <v>21.52</v>
      </c>
      <c r="J596">
        <v>1995.8</v>
      </c>
      <c r="K596">
        <v>-31.3</v>
      </c>
      <c r="L596">
        <v>-1.54407774653446</v>
      </c>
      <c r="M596">
        <v>150</v>
      </c>
      <c r="N596">
        <v>1250</v>
      </c>
      <c r="O596">
        <v>50</v>
      </c>
      <c r="P596">
        <v>2000</v>
      </c>
      <c r="Q596">
        <v>100</v>
      </c>
      <c r="R596">
        <v>2057.3</v>
      </c>
      <c r="S596">
        <v>17398.05</v>
      </c>
      <c r="T596" t="str">
        <v>PE</v>
      </c>
    </row>
    <row r="597" spans="1:20">
      <c r="A597">
        <v>20000</v>
      </c>
      <c r="B597" s="1">
        <v>45379</v>
      </c>
      <c r="C597" t="str">
        <v>NIFTY</v>
      </c>
      <c r="D597" t="str">
        <v>OPTIDXNIFTY28-03-2024PE20000.00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50</v>
      </c>
      <c r="N597">
        <v>0</v>
      </c>
      <c r="O597">
        <v>50</v>
      </c>
      <c r="P597">
        <v>825.2</v>
      </c>
      <c r="Q597">
        <v>0</v>
      </c>
      <c r="R597">
        <v>0</v>
      </c>
      <c r="S597">
        <v>17398.05</v>
      </c>
      <c r="T597" t="str">
        <v>PE</v>
      </c>
    </row>
    <row r="598" spans="1:20">
      <c r="A598">
        <v>20000</v>
      </c>
      <c r="B598" s="1">
        <v>45470</v>
      </c>
      <c r="C598" t="str">
        <v>NIFTY</v>
      </c>
      <c r="D598" t="str">
        <v>OPTIDXNIFTY27-06-2024PE20000.00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50</v>
      </c>
      <c r="N598">
        <v>0</v>
      </c>
      <c r="O598">
        <v>50</v>
      </c>
      <c r="P598">
        <v>669.45</v>
      </c>
      <c r="Q598">
        <v>0</v>
      </c>
      <c r="R598">
        <v>0</v>
      </c>
      <c r="S598">
        <v>17398.05</v>
      </c>
      <c r="T598" t="str">
        <v>PE</v>
      </c>
    </row>
    <row r="599" spans="1:20">
      <c r="A599">
        <v>20000</v>
      </c>
      <c r="B599" s="1">
        <v>45106</v>
      </c>
      <c r="C599" t="str">
        <v>NIFTY</v>
      </c>
      <c r="D599" t="str">
        <v>OPTIDXNIFTY29-06-2023PE20000.00</v>
      </c>
      <c r="E599">
        <v>3712</v>
      </c>
      <c r="F599">
        <v>21</v>
      </c>
      <c r="G599">
        <v>0.568951503657545</v>
      </c>
      <c r="H599">
        <v>150</v>
      </c>
      <c r="I599">
        <v>0</v>
      </c>
      <c r="J599">
        <v>2355</v>
      </c>
      <c r="K599">
        <v>-52.9499999999998</v>
      </c>
      <c r="L599">
        <v>-2.1989659253722</v>
      </c>
      <c r="M599">
        <v>2300</v>
      </c>
      <c r="N599">
        <v>4650</v>
      </c>
      <c r="O599">
        <v>50</v>
      </c>
      <c r="P599">
        <v>2352.4</v>
      </c>
      <c r="Q599">
        <v>50</v>
      </c>
      <c r="R599">
        <v>2396.95</v>
      </c>
      <c r="S599">
        <v>17398.05</v>
      </c>
      <c r="T599" t="str">
        <v>PE</v>
      </c>
    </row>
    <row r="600" spans="1:20">
      <c r="A600">
        <v>20000</v>
      </c>
      <c r="B600" s="1">
        <v>45197</v>
      </c>
      <c r="C600" t="str">
        <v>NIFTY</v>
      </c>
      <c r="D600" t="str">
        <v>OPTIDXNIFTY28-09-2023PE20000.00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50</v>
      </c>
      <c r="N600">
        <v>50</v>
      </c>
      <c r="O600">
        <v>50</v>
      </c>
      <c r="P600">
        <v>1238.75</v>
      </c>
      <c r="Q600">
        <v>50</v>
      </c>
      <c r="R600">
        <v>2500</v>
      </c>
      <c r="S600">
        <v>17398.05</v>
      </c>
      <c r="T600" t="str">
        <v>PE</v>
      </c>
    </row>
    <row r="601" spans="1:20">
      <c r="A601">
        <v>20000</v>
      </c>
      <c r="B601" s="1">
        <v>46015</v>
      </c>
      <c r="C601" t="str">
        <v>NIFTY</v>
      </c>
      <c r="D601" t="str">
        <v>OPTIDXNIFTY24-12-2025PE20000.00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750</v>
      </c>
      <c r="N601">
        <v>0</v>
      </c>
      <c r="O601">
        <v>750</v>
      </c>
      <c r="P601">
        <v>49.25</v>
      </c>
      <c r="Q601">
        <v>0</v>
      </c>
      <c r="R601">
        <v>0</v>
      </c>
      <c r="S601">
        <v>17398.05</v>
      </c>
      <c r="T601" t="str">
        <v>PE</v>
      </c>
    </row>
    <row r="602" spans="1:20">
      <c r="A602">
        <v>20000</v>
      </c>
      <c r="B602" s="1">
        <v>46198</v>
      </c>
      <c r="C602" t="str">
        <v>NIFTY</v>
      </c>
      <c r="D602" t="str">
        <v>OPTIDXNIFTY25-06-2026PE20000.00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750</v>
      </c>
      <c r="N602">
        <v>0</v>
      </c>
      <c r="O602">
        <v>750</v>
      </c>
      <c r="P602">
        <v>0.05</v>
      </c>
      <c r="Q602">
        <v>0</v>
      </c>
      <c r="R602">
        <v>0</v>
      </c>
      <c r="S602">
        <v>17398.05</v>
      </c>
      <c r="T602" t="str">
        <v>PE</v>
      </c>
    </row>
    <row r="603" spans="1:20">
      <c r="A603">
        <v>20000</v>
      </c>
      <c r="B603" s="1">
        <v>46387</v>
      </c>
      <c r="C603" t="str">
        <v>NIFTY</v>
      </c>
      <c r="D603" t="str">
        <v>OPTIDXNIFTY31-12-2026PE20000.00</v>
      </c>
      <c r="E603">
        <v>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350</v>
      </c>
      <c r="N603">
        <v>100</v>
      </c>
      <c r="O603">
        <v>250</v>
      </c>
      <c r="P603">
        <v>1378</v>
      </c>
      <c r="Q603">
        <v>50</v>
      </c>
      <c r="R603">
        <v>2400</v>
      </c>
      <c r="S603">
        <v>17398.05</v>
      </c>
      <c r="T603" t="str">
        <v>PE</v>
      </c>
    </row>
    <row r="604" spans="1:20">
      <c r="A604">
        <v>20000</v>
      </c>
      <c r="B604" s="1">
        <v>46562</v>
      </c>
      <c r="C604" t="str">
        <v>NIFTY</v>
      </c>
      <c r="D604" t="str">
        <v>OPTIDXNIFTY24-06-2027PE20000.00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750</v>
      </c>
      <c r="N604">
        <v>0</v>
      </c>
      <c r="O604">
        <v>750</v>
      </c>
      <c r="P604">
        <v>0.05</v>
      </c>
      <c r="Q604">
        <v>0</v>
      </c>
      <c r="R604">
        <v>0</v>
      </c>
      <c r="S604">
        <v>17398.05</v>
      </c>
      <c r="T604" t="str">
        <v>PE</v>
      </c>
    </row>
    <row r="605" spans="1:20">
      <c r="A605">
        <v>20000</v>
      </c>
      <c r="B605" s="1">
        <v>46751</v>
      </c>
      <c r="C605" t="str">
        <v>NIFTY</v>
      </c>
      <c r="D605" t="str">
        <v>OPTIDXNIFTY30-12-2027PE20000.00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750</v>
      </c>
      <c r="N605">
        <v>0</v>
      </c>
      <c r="O605">
        <v>750</v>
      </c>
      <c r="P605">
        <v>0.05</v>
      </c>
      <c r="Q605">
        <v>0</v>
      </c>
      <c r="R605">
        <v>0</v>
      </c>
      <c r="S605">
        <v>17398.05</v>
      </c>
      <c r="T605" t="str">
        <v>PE</v>
      </c>
    </row>
    <row r="606" spans="1:20">
      <c r="A606">
        <v>20000</v>
      </c>
      <c r="B606" s="1">
        <v>45652</v>
      </c>
      <c r="C606" t="str">
        <v>NIFTY</v>
      </c>
      <c r="D606" t="str">
        <v>OPTIDXNIFTY26-12-2024PE20000.00</v>
      </c>
      <c r="E606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200</v>
      </c>
      <c r="N606">
        <v>150</v>
      </c>
      <c r="O606">
        <v>50</v>
      </c>
      <c r="P606">
        <v>2003</v>
      </c>
      <c r="Q606">
        <v>50</v>
      </c>
      <c r="R606">
        <v>2099.95</v>
      </c>
      <c r="S606">
        <v>17398.05</v>
      </c>
      <c r="T606" t="str">
        <v>PE</v>
      </c>
    </row>
    <row r="607" spans="1:20">
      <c r="A607">
        <v>21000</v>
      </c>
      <c r="B607" s="1">
        <v>45106</v>
      </c>
      <c r="C607" t="str">
        <v>NIFTY</v>
      </c>
      <c r="D607" t="str">
        <v>OPTIDXNIFTY29-06-2023PE21000.00</v>
      </c>
      <c r="E607">
        <v>711</v>
      </c>
      <c r="F607">
        <v>-4</v>
      </c>
      <c r="G607">
        <v>-0.559440559440559</v>
      </c>
      <c r="H607">
        <v>14</v>
      </c>
      <c r="I607">
        <v>0</v>
      </c>
      <c r="J607">
        <v>3322.75</v>
      </c>
      <c r="K607">
        <v>-41.5</v>
      </c>
      <c r="L607">
        <v>-1.23355874266181</v>
      </c>
      <c r="M607">
        <v>4200</v>
      </c>
      <c r="N607">
        <v>4450</v>
      </c>
      <c r="O607">
        <v>200</v>
      </c>
      <c r="P607">
        <v>3323.8</v>
      </c>
      <c r="Q607">
        <v>50</v>
      </c>
      <c r="R607">
        <v>3325</v>
      </c>
      <c r="S607">
        <v>17398.05</v>
      </c>
      <c r="T607" t="str">
        <v>PE</v>
      </c>
    </row>
    <row r="608" spans="1:20">
      <c r="A608">
        <v>21000</v>
      </c>
      <c r="B608" s="1">
        <v>45197</v>
      </c>
      <c r="C608" t="str">
        <v>NIFTY</v>
      </c>
      <c r="D608" t="str">
        <v>OPTIDXNIFTY28-09-2023PE21000.00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50</v>
      </c>
      <c r="N608">
        <v>0</v>
      </c>
      <c r="O608">
        <v>50</v>
      </c>
      <c r="P608">
        <v>2089.3</v>
      </c>
      <c r="Q608">
        <v>0</v>
      </c>
      <c r="R608">
        <v>0</v>
      </c>
      <c r="S608">
        <v>17398.05</v>
      </c>
      <c r="T608" t="str">
        <v>PE</v>
      </c>
    </row>
    <row r="609" spans="1:20">
      <c r="A609">
        <v>21000</v>
      </c>
      <c r="B609" s="1">
        <v>45288</v>
      </c>
      <c r="C609" t="str">
        <v>NIFTY</v>
      </c>
      <c r="D609" t="str">
        <v>OPTIDXNIFTY28-12-2023PE21000.00</v>
      </c>
      <c r="E609">
        <v>397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100</v>
      </c>
      <c r="N609">
        <v>550</v>
      </c>
      <c r="O609">
        <v>50</v>
      </c>
      <c r="P609">
        <v>2500</v>
      </c>
      <c r="Q609">
        <v>50</v>
      </c>
      <c r="R609">
        <v>2943.95</v>
      </c>
      <c r="S609">
        <v>17398.05</v>
      </c>
      <c r="T609" t="str">
        <v>PE</v>
      </c>
    </row>
    <row r="610" spans="1:20">
      <c r="A610">
        <v>21000</v>
      </c>
      <c r="B610" s="1">
        <v>45379</v>
      </c>
      <c r="C610" t="str">
        <v>NIFTY</v>
      </c>
      <c r="D610" t="str">
        <v>OPTIDXNIFTY28-03-2024PE21000.00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50</v>
      </c>
      <c r="N610">
        <v>0</v>
      </c>
      <c r="O610">
        <v>50</v>
      </c>
      <c r="P610">
        <v>1474.55</v>
      </c>
      <c r="Q610">
        <v>0</v>
      </c>
      <c r="R610">
        <v>0</v>
      </c>
      <c r="S610">
        <v>17398.05</v>
      </c>
      <c r="T610" t="str">
        <v>PE</v>
      </c>
    </row>
    <row r="611" spans="1:20">
      <c r="A611">
        <v>21000</v>
      </c>
      <c r="B611" s="1">
        <v>45470</v>
      </c>
      <c r="C611" t="str">
        <v>NIFTY</v>
      </c>
      <c r="D611" t="str">
        <v>OPTIDXNIFTY27-06-2024PE21000.00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</v>
      </c>
      <c r="N611">
        <v>0</v>
      </c>
      <c r="O611">
        <v>50</v>
      </c>
      <c r="P611">
        <v>1241.05</v>
      </c>
      <c r="Q611">
        <v>0</v>
      </c>
      <c r="R611">
        <v>0</v>
      </c>
      <c r="S611">
        <v>17398.05</v>
      </c>
      <c r="T611" t="str">
        <v>PE</v>
      </c>
    </row>
    <row r="612" spans="1:20">
      <c r="A612">
        <v>21000</v>
      </c>
      <c r="B612" s="1">
        <v>45652</v>
      </c>
      <c r="C612" t="str">
        <v>NIFTY</v>
      </c>
      <c r="D612" t="str">
        <v>OPTIDXNIFTY26-12-2024PE21000.00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50</v>
      </c>
      <c r="N612">
        <v>0</v>
      </c>
      <c r="O612">
        <v>50</v>
      </c>
      <c r="P612">
        <v>865.75</v>
      </c>
      <c r="Q612">
        <v>0</v>
      </c>
      <c r="R612">
        <v>0</v>
      </c>
      <c r="S612">
        <v>17398.05</v>
      </c>
      <c r="T612" t="str">
        <v>PE</v>
      </c>
    </row>
    <row r="613" spans="1:20">
      <c r="A613">
        <v>21000</v>
      </c>
      <c r="B613" s="1">
        <v>45834</v>
      </c>
      <c r="C613" t="str">
        <v>NIFTY</v>
      </c>
      <c r="D613" t="str">
        <v>OPTIDXNIFTY26-06-2025PE21000.00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250</v>
      </c>
      <c r="N613">
        <v>0</v>
      </c>
      <c r="O613">
        <v>250</v>
      </c>
      <c r="P613">
        <v>572.8</v>
      </c>
      <c r="Q613">
        <v>0</v>
      </c>
      <c r="R613">
        <v>0</v>
      </c>
      <c r="S613">
        <v>17398.05</v>
      </c>
      <c r="T613" t="str">
        <v>PE</v>
      </c>
    </row>
    <row r="614" spans="1:20">
      <c r="A614">
        <v>21000</v>
      </c>
      <c r="B614" s="1">
        <v>46015</v>
      </c>
      <c r="C614" t="str">
        <v>NIFTY</v>
      </c>
      <c r="D614" t="str">
        <v>OPTIDXNIFTY24-12-2025PE21000.00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800</v>
      </c>
      <c r="N614">
        <v>0</v>
      </c>
      <c r="O614">
        <v>750</v>
      </c>
      <c r="P614">
        <v>1000.05</v>
      </c>
      <c r="Q614">
        <v>0</v>
      </c>
      <c r="R614">
        <v>0</v>
      </c>
      <c r="S614">
        <v>17398.05</v>
      </c>
      <c r="T614" t="str">
        <v>PE</v>
      </c>
    </row>
    <row r="615" spans="1:20">
      <c r="A615">
        <v>21000</v>
      </c>
      <c r="B615" s="1">
        <v>46198</v>
      </c>
      <c r="C615" t="str">
        <v>NIFTY</v>
      </c>
      <c r="D615" t="str">
        <v>OPTIDXNIFTY25-06-2026PE21000.00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750</v>
      </c>
      <c r="N615">
        <v>0</v>
      </c>
      <c r="O615">
        <v>750</v>
      </c>
      <c r="P615">
        <v>145.25</v>
      </c>
      <c r="Q615">
        <v>0</v>
      </c>
      <c r="R615">
        <v>0</v>
      </c>
      <c r="S615">
        <v>17398.05</v>
      </c>
      <c r="T615" t="str">
        <v>PE</v>
      </c>
    </row>
    <row r="616" spans="1:20">
      <c r="A616">
        <v>21000</v>
      </c>
      <c r="B616" s="1">
        <v>46387</v>
      </c>
      <c r="C616" t="str">
        <v>NIFTY</v>
      </c>
      <c r="D616" t="str">
        <v>OPTIDXNIFTY31-12-2026PE21000.00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750</v>
      </c>
      <c r="N616">
        <v>0</v>
      </c>
      <c r="O616">
        <v>750</v>
      </c>
      <c r="P616">
        <v>0.05</v>
      </c>
      <c r="Q616">
        <v>0</v>
      </c>
      <c r="R616">
        <v>0</v>
      </c>
      <c r="S616">
        <v>17398.05</v>
      </c>
      <c r="T616" t="str">
        <v>PE</v>
      </c>
    </row>
    <row r="617" spans="1:20">
      <c r="A617">
        <v>21000</v>
      </c>
      <c r="B617" s="1">
        <v>46562</v>
      </c>
      <c r="C617" t="str">
        <v>NIFTY</v>
      </c>
      <c r="D617" t="str">
        <v>OPTIDXNIFTY24-06-2027PE21000.00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750</v>
      </c>
      <c r="N617">
        <v>0</v>
      </c>
      <c r="O617">
        <v>750</v>
      </c>
      <c r="P617">
        <v>0.05</v>
      </c>
      <c r="Q617">
        <v>0</v>
      </c>
      <c r="R617">
        <v>0</v>
      </c>
      <c r="S617">
        <v>17398.05</v>
      </c>
      <c r="T617" t="str">
        <v>PE</v>
      </c>
    </row>
    <row r="618" spans="1:20">
      <c r="A618">
        <v>21000</v>
      </c>
      <c r="B618" s="1">
        <v>46751</v>
      </c>
      <c r="C618" t="str">
        <v>NIFTY</v>
      </c>
      <c r="D618" t="str">
        <v>OPTIDXNIFTY30-12-2027PE21000.00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750</v>
      </c>
      <c r="N618">
        <v>0</v>
      </c>
      <c r="O618">
        <v>750</v>
      </c>
      <c r="P618">
        <v>0.05</v>
      </c>
      <c r="Q618">
        <v>0</v>
      </c>
      <c r="R618">
        <v>0</v>
      </c>
      <c r="S618">
        <v>17398.05</v>
      </c>
      <c r="T618" t="str">
        <v>PE</v>
      </c>
    </row>
    <row r="619" spans="1:20">
      <c r="A619">
        <v>22000</v>
      </c>
      <c r="B619" s="1">
        <v>46015</v>
      </c>
      <c r="C619" t="str">
        <v>NIFTY</v>
      </c>
      <c r="D619" t="str">
        <v>OPTIDXNIFTY24-12-2025PE22000.00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50</v>
      </c>
      <c r="N619">
        <v>0</v>
      </c>
      <c r="O619">
        <v>50</v>
      </c>
      <c r="P619">
        <v>704.9</v>
      </c>
      <c r="Q619">
        <v>0</v>
      </c>
      <c r="R619">
        <v>0</v>
      </c>
      <c r="S619">
        <v>17398.05</v>
      </c>
      <c r="T619" t="str">
        <v>PE</v>
      </c>
    </row>
    <row r="620" spans="1:20">
      <c r="A620">
        <v>22000</v>
      </c>
      <c r="B620" s="1">
        <v>45106</v>
      </c>
      <c r="C620" t="str">
        <v>NIFTY</v>
      </c>
      <c r="D620" t="str">
        <v>OPTIDXNIFTY29-06-2023PE22000.00</v>
      </c>
      <c r="E620">
        <v>6798</v>
      </c>
      <c r="F620">
        <v>-1</v>
      </c>
      <c r="G620">
        <v>-0.0147080453007795</v>
      </c>
      <c r="H620">
        <v>12</v>
      </c>
      <c r="I620">
        <v>38.08</v>
      </c>
      <c r="J620">
        <v>4311.65</v>
      </c>
      <c r="K620">
        <v>-38.5</v>
      </c>
      <c r="L620">
        <v>-0.885026953093572</v>
      </c>
      <c r="M620">
        <v>2950</v>
      </c>
      <c r="N620">
        <v>700</v>
      </c>
      <c r="O620">
        <v>100</v>
      </c>
      <c r="P620">
        <v>4303.2</v>
      </c>
      <c r="Q620">
        <v>50</v>
      </c>
      <c r="R620">
        <v>4314.5</v>
      </c>
      <c r="S620">
        <v>17398.05</v>
      </c>
      <c r="T620" t="str">
        <v>PE</v>
      </c>
    </row>
    <row r="621" spans="1:20">
      <c r="A621">
        <v>22000</v>
      </c>
      <c r="B621" s="1">
        <v>45379</v>
      </c>
      <c r="C621" t="str">
        <v>NIFTY</v>
      </c>
      <c r="D621" t="str">
        <v>OPTIDXNIFTY28-03-2024PE22000.00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50</v>
      </c>
      <c r="N621">
        <v>0</v>
      </c>
      <c r="O621">
        <v>50</v>
      </c>
      <c r="P621">
        <v>2233</v>
      </c>
      <c r="Q621">
        <v>0</v>
      </c>
      <c r="R621">
        <v>0</v>
      </c>
      <c r="S621">
        <v>17398.05</v>
      </c>
      <c r="T621" t="str">
        <v>PE</v>
      </c>
    </row>
    <row r="622" spans="1:20">
      <c r="A622">
        <v>22000</v>
      </c>
      <c r="B622" s="1">
        <v>45470</v>
      </c>
      <c r="C622" t="str">
        <v>NIFTY</v>
      </c>
      <c r="D622" t="str">
        <v>OPTIDXNIFTY27-06-2024PE22000.00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50</v>
      </c>
      <c r="N622">
        <v>0</v>
      </c>
      <c r="O622">
        <v>50</v>
      </c>
      <c r="P622">
        <v>1923.15</v>
      </c>
      <c r="Q622">
        <v>0</v>
      </c>
      <c r="R622">
        <v>0</v>
      </c>
      <c r="S622">
        <v>17398.05</v>
      </c>
      <c r="T622" t="str">
        <v>PE</v>
      </c>
    </row>
    <row r="623" spans="1:20">
      <c r="A623">
        <v>22000</v>
      </c>
      <c r="B623" s="1">
        <v>45652</v>
      </c>
      <c r="C623" t="str">
        <v>NIFTY</v>
      </c>
      <c r="D623" t="str">
        <v>OPTIDXNIFTY26-12-2024PE22000.00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</v>
      </c>
      <c r="N623">
        <v>0</v>
      </c>
      <c r="O623">
        <v>50</v>
      </c>
      <c r="P623">
        <v>1500.05</v>
      </c>
      <c r="Q623">
        <v>0</v>
      </c>
      <c r="R623">
        <v>0</v>
      </c>
      <c r="S623">
        <v>17398.05</v>
      </c>
      <c r="T623" t="str">
        <v>PE</v>
      </c>
    </row>
    <row r="624" spans="1:20">
      <c r="A624">
        <v>22000</v>
      </c>
      <c r="B624" s="1">
        <v>45834</v>
      </c>
      <c r="C624" t="str">
        <v>NIFTY</v>
      </c>
      <c r="D624" t="str">
        <v>OPTIDXNIFTY26-06-2025PE22000.00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50</v>
      </c>
      <c r="N624">
        <v>0</v>
      </c>
      <c r="O624">
        <v>50</v>
      </c>
      <c r="P624">
        <v>1020.95</v>
      </c>
      <c r="Q624">
        <v>0</v>
      </c>
      <c r="R624">
        <v>0</v>
      </c>
      <c r="S624">
        <v>17398.05</v>
      </c>
      <c r="T624" t="str">
        <v>PE</v>
      </c>
    </row>
    <row r="625" spans="1:20">
      <c r="A625">
        <v>22000</v>
      </c>
      <c r="B625" s="1">
        <v>45288</v>
      </c>
      <c r="C625" t="str">
        <v>NIFTY</v>
      </c>
      <c r="D625" t="str">
        <v>OPTIDXNIFTY28-12-2023PE22000.00</v>
      </c>
      <c r="E625">
        <v>12</v>
      </c>
      <c r="F625">
        <v>0</v>
      </c>
      <c r="G625">
        <v>0</v>
      </c>
      <c r="H625">
        <v>2</v>
      </c>
      <c r="I625">
        <v>26.76</v>
      </c>
      <c r="J625">
        <v>3653.2</v>
      </c>
      <c r="K625">
        <v>-446.8</v>
      </c>
      <c r="L625">
        <v>-10.8975609756098</v>
      </c>
      <c r="M625">
        <v>100</v>
      </c>
      <c r="N625">
        <v>100</v>
      </c>
      <c r="O625">
        <v>50</v>
      </c>
      <c r="P625">
        <v>2595.25</v>
      </c>
      <c r="Q625">
        <v>100</v>
      </c>
      <c r="R625">
        <v>4699.9</v>
      </c>
      <c r="S625">
        <v>17398.05</v>
      </c>
      <c r="T625" t="str">
        <v>PE</v>
      </c>
    </row>
    <row r="626" spans="1:20">
      <c r="A626">
        <v>22000</v>
      </c>
      <c r="B626" s="1">
        <v>46198</v>
      </c>
      <c r="C626" t="str">
        <v>NIFTY</v>
      </c>
      <c r="D626" t="str">
        <v>OPTIDXNIFTY25-06-2026PE22000.00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750</v>
      </c>
      <c r="N626">
        <v>0</v>
      </c>
      <c r="O626">
        <v>750</v>
      </c>
      <c r="P626">
        <v>444.05</v>
      </c>
      <c r="Q626">
        <v>0</v>
      </c>
      <c r="R626">
        <v>0</v>
      </c>
      <c r="S626">
        <v>17398.05</v>
      </c>
      <c r="T626" t="str">
        <v>PE</v>
      </c>
    </row>
    <row r="627" spans="1:20">
      <c r="A627">
        <v>22000</v>
      </c>
      <c r="B627" s="1">
        <v>46387</v>
      </c>
      <c r="C627" t="str">
        <v>NIFTY</v>
      </c>
      <c r="D627" t="str">
        <v>OPTIDXNIFTY31-12-2026PE22000.00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750</v>
      </c>
      <c r="N627">
        <v>0</v>
      </c>
      <c r="O627">
        <v>750</v>
      </c>
      <c r="P627">
        <v>222.8</v>
      </c>
      <c r="Q627">
        <v>0</v>
      </c>
      <c r="R627">
        <v>0</v>
      </c>
      <c r="S627">
        <v>17398.05</v>
      </c>
      <c r="T627" t="str">
        <v>PE</v>
      </c>
    </row>
    <row r="628" spans="1:20">
      <c r="A628">
        <v>22000</v>
      </c>
      <c r="B628" s="1">
        <v>46562</v>
      </c>
      <c r="C628" t="str">
        <v>NIFTY</v>
      </c>
      <c r="D628" t="str">
        <v>OPTIDXNIFTY24-06-2027PE22000.00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750</v>
      </c>
      <c r="N628">
        <v>0</v>
      </c>
      <c r="O628">
        <v>750</v>
      </c>
      <c r="P628">
        <v>53.15</v>
      </c>
      <c r="Q628">
        <v>0</v>
      </c>
      <c r="R628">
        <v>0</v>
      </c>
      <c r="S628">
        <v>17398.05</v>
      </c>
      <c r="T628" t="str">
        <v>PE</v>
      </c>
    </row>
    <row r="629" spans="1:20">
      <c r="A629">
        <v>22000</v>
      </c>
      <c r="B629" s="1">
        <v>46751</v>
      </c>
      <c r="C629" t="str">
        <v>NIFTY</v>
      </c>
      <c r="D629" t="str">
        <v>OPTIDXNIFTY30-12-2027PE22000.00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750</v>
      </c>
      <c r="N629">
        <v>0</v>
      </c>
      <c r="O629">
        <v>750</v>
      </c>
      <c r="P629">
        <v>0.05</v>
      </c>
      <c r="Q629">
        <v>0</v>
      </c>
      <c r="R629">
        <v>0</v>
      </c>
      <c r="S629">
        <v>17398.05</v>
      </c>
      <c r="T629" t="str">
        <v>PE</v>
      </c>
    </row>
    <row r="630" spans="1:20">
      <c r="A630">
        <v>22000</v>
      </c>
      <c r="B630" s="1">
        <v>45197</v>
      </c>
      <c r="C630" t="str">
        <v>NIFTY</v>
      </c>
      <c r="D630" t="str">
        <v>OPTIDXNIFTY28-09-2023PE22000.00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50</v>
      </c>
      <c r="N630">
        <v>0</v>
      </c>
      <c r="O630">
        <v>50</v>
      </c>
      <c r="P630">
        <v>3020.3</v>
      </c>
      <c r="Q630">
        <v>0</v>
      </c>
      <c r="R630">
        <v>0</v>
      </c>
      <c r="S630">
        <v>17398.05</v>
      </c>
      <c r="T630" t="str">
        <v>PE</v>
      </c>
    </row>
    <row r="631" spans="1:20">
      <c r="A631">
        <v>23000</v>
      </c>
      <c r="B631" s="1">
        <v>45106</v>
      </c>
      <c r="C631" t="str">
        <v>NIFTY</v>
      </c>
      <c r="D631" t="str">
        <v>OPTIDXNIFTY29-06-2023PE23000.00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5454</v>
      </c>
      <c r="K631">
        <v>782.25</v>
      </c>
      <c r="L631">
        <v>16.7442607160058</v>
      </c>
      <c r="M631">
        <v>950</v>
      </c>
      <c r="N631">
        <v>650</v>
      </c>
      <c r="O631">
        <v>650</v>
      </c>
      <c r="P631">
        <v>4802.55</v>
      </c>
      <c r="Q631">
        <v>600</v>
      </c>
      <c r="R631">
        <v>5790</v>
      </c>
      <c r="S631">
        <v>17398.05</v>
      </c>
      <c r="T631" t="str">
        <v>PE</v>
      </c>
    </row>
    <row r="632" spans="1:20">
      <c r="A632">
        <v>23000</v>
      </c>
      <c r="B632" s="1">
        <v>45197</v>
      </c>
      <c r="C632" t="str">
        <v>NIFTY</v>
      </c>
      <c r="D632" t="str">
        <v>OPTIDXNIFTY28-09-2023PE23000.00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50</v>
      </c>
      <c r="N632">
        <v>0</v>
      </c>
      <c r="O632">
        <v>50</v>
      </c>
      <c r="P632">
        <v>3984</v>
      </c>
      <c r="Q632">
        <v>0</v>
      </c>
      <c r="R632">
        <v>0</v>
      </c>
      <c r="S632">
        <v>17398.05</v>
      </c>
      <c r="T632" t="str">
        <v>PE</v>
      </c>
    </row>
    <row r="633" spans="1:20">
      <c r="A633">
        <v>23000</v>
      </c>
      <c r="B633" s="1">
        <v>45288</v>
      </c>
      <c r="C633" t="str">
        <v>NIFTY</v>
      </c>
      <c r="D633" t="str">
        <v>OPTIDXNIFTY28-12-2023PE23000.00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50</v>
      </c>
      <c r="N633">
        <v>0</v>
      </c>
      <c r="O633">
        <v>50</v>
      </c>
      <c r="P633">
        <v>3501.95</v>
      </c>
      <c r="Q633">
        <v>0</v>
      </c>
      <c r="R633">
        <v>0</v>
      </c>
      <c r="S633">
        <v>17398.05</v>
      </c>
      <c r="T633" t="str">
        <v>PE</v>
      </c>
    </row>
    <row r="634" spans="1:20">
      <c r="A634">
        <v>23000</v>
      </c>
      <c r="B634" s="1">
        <v>45470</v>
      </c>
      <c r="C634" t="str">
        <v>NIFTY</v>
      </c>
      <c r="D634" t="str">
        <v>OPTIDXNIFTY27-06-2024PE23000.00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50</v>
      </c>
      <c r="N634">
        <v>0</v>
      </c>
      <c r="O634">
        <v>50</v>
      </c>
      <c r="P634">
        <v>2688.5</v>
      </c>
      <c r="Q634">
        <v>0</v>
      </c>
      <c r="R634">
        <v>0</v>
      </c>
      <c r="S634">
        <v>17398.05</v>
      </c>
      <c r="T634" t="str">
        <v>PE</v>
      </c>
    </row>
    <row r="635" spans="1:20">
      <c r="A635">
        <v>23000</v>
      </c>
      <c r="B635" s="1">
        <v>45652</v>
      </c>
      <c r="C635" t="str">
        <v>NIFTY</v>
      </c>
      <c r="D635" t="str">
        <v>OPTIDXNIFTY26-12-2024PE23000.00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50</v>
      </c>
      <c r="N635">
        <v>0</v>
      </c>
      <c r="O635">
        <v>50</v>
      </c>
      <c r="P635">
        <v>2054</v>
      </c>
      <c r="Q635">
        <v>0</v>
      </c>
      <c r="R635">
        <v>0</v>
      </c>
      <c r="S635">
        <v>17398.05</v>
      </c>
      <c r="T635" t="str">
        <v>PE</v>
      </c>
    </row>
    <row r="636" spans="1:20">
      <c r="A636">
        <v>23000</v>
      </c>
      <c r="B636" s="1">
        <v>45834</v>
      </c>
      <c r="C636" t="str">
        <v>NIFTY</v>
      </c>
      <c r="D636" t="str">
        <v>OPTIDXNIFTY26-06-2025PE23000.00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50</v>
      </c>
      <c r="N636">
        <v>0</v>
      </c>
      <c r="O636">
        <v>50</v>
      </c>
      <c r="P636">
        <v>1549.2</v>
      </c>
      <c r="Q636">
        <v>0</v>
      </c>
      <c r="R636">
        <v>0</v>
      </c>
      <c r="S636">
        <v>17398.05</v>
      </c>
      <c r="T636" t="str">
        <v>PE</v>
      </c>
    </row>
    <row r="637" spans="1:20">
      <c r="A637">
        <v>23000</v>
      </c>
      <c r="B637" s="1">
        <v>46015</v>
      </c>
      <c r="C637" t="str">
        <v>NIFTY</v>
      </c>
      <c r="D637" t="str">
        <v>OPTIDXNIFTY24-12-2025PE23000.00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50</v>
      </c>
      <c r="N637">
        <v>0</v>
      </c>
      <c r="O637">
        <v>50</v>
      </c>
      <c r="P637">
        <v>1143.85</v>
      </c>
      <c r="Q637">
        <v>0</v>
      </c>
      <c r="R637">
        <v>0</v>
      </c>
      <c r="S637">
        <v>17398.05</v>
      </c>
      <c r="T637" t="str">
        <v>PE</v>
      </c>
    </row>
    <row r="638" spans="1:20">
      <c r="A638">
        <v>23000</v>
      </c>
      <c r="B638" s="1">
        <v>46198</v>
      </c>
      <c r="C638" t="str">
        <v>NIFTY</v>
      </c>
      <c r="D638" t="str">
        <v>OPTIDXNIFTY25-06-2026PE23000.00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50</v>
      </c>
      <c r="N638">
        <v>0</v>
      </c>
      <c r="O638">
        <v>50</v>
      </c>
      <c r="P638">
        <v>807.75</v>
      </c>
      <c r="Q638">
        <v>0</v>
      </c>
      <c r="R638">
        <v>0</v>
      </c>
      <c r="S638">
        <v>17398.05</v>
      </c>
      <c r="T638" t="str">
        <v>PE</v>
      </c>
    </row>
    <row r="639" spans="1:20">
      <c r="A639">
        <v>23000</v>
      </c>
      <c r="B639" s="1">
        <v>46387</v>
      </c>
      <c r="C639" t="str">
        <v>NIFTY</v>
      </c>
      <c r="D639" t="str">
        <v>OPTIDXNIFTY31-12-2026PE23000.00</v>
      </c>
      <c r="E639">
        <v>16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750</v>
      </c>
      <c r="N639">
        <v>0</v>
      </c>
      <c r="O639">
        <v>750</v>
      </c>
      <c r="P639">
        <v>521.7</v>
      </c>
      <c r="Q639">
        <v>0</v>
      </c>
      <c r="R639">
        <v>0</v>
      </c>
      <c r="S639">
        <v>17398.05</v>
      </c>
      <c r="T639" t="str">
        <v>PE</v>
      </c>
    </row>
    <row r="640" spans="1:20">
      <c r="A640">
        <v>23000</v>
      </c>
      <c r="B640" s="1">
        <v>46562</v>
      </c>
      <c r="C640" t="str">
        <v>NIFTY</v>
      </c>
      <c r="D640" t="str">
        <v>OPTIDXNIFTY24-06-2027PE23000.00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750</v>
      </c>
      <c r="N640">
        <v>0</v>
      </c>
      <c r="O640">
        <v>750</v>
      </c>
      <c r="P640">
        <v>301.45</v>
      </c>
      <c r="Q640">
        <v>0</v>
      </c>
      <c r="R640">
        <v>0</v>
      </c>
      <c r="S640">
        <v>17398.05</v>
      </c>
      <c r="T640" t="str">
        <v>PE</v>
      </c>
    </row>
    <row r="641" spans="1:20">
      <c r="A641">
        <v>23000</v>
      </c>
      <c r="B641" s="1">
        <v>46751</v>
      </c>
      <c r="C641" t="str">
        <v>NIFTY</v>
      </c>
      <c r="D641" t="str">
        <v>OPTIDXNIFTY30-12-2027PE23000.00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750</v>
      </c>
      <c r="N641">
        <v>0</v>
      </c>
      <c r="O641">
        <v>750</v>
      </c>
      <c r="P641">
        <v>102.8</v>
      </c>
      <c r="Q641">
        <v>0</v>
      </c>
      <c r="R641">
        <v>0</v>
      </c>
      <c r="S641">
        <v>17398.05</v>
      </c>
      <c r="T641" t="str">
        <v>PE</v>
      </c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nifty</vt:lpstr>
      <vt:lpstr>Nifty Option Chain</vt:lpstr>
      <vt:lpstr>CE&amp;PE</vt:lpstr>
      <vt:lpstr>HD</vt:lpstr>
      <vt:lpstr>Sheet1</vt:lpstr>
      <vt:lpstr>Sheet3</vt:lpstr>
      <vt:lpstr>Sheet2</vt:lpstr>
      <vt:lpstr>CE_Nifty</vt:lpstr>
      <vt:lpstr>Sheet4</vt:lpstr>
      <vt:lpstr>PE_Nifty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Neel</cp:lastModifiedBy>
  <dcterms:created xsi:type="dcterms:W3CDTF">2015-06-05T18:17:00Z</dcterms:created>
  <dcterms:modified xsi:type="dcterms:W3CDTF">2023-04-16T19:51:27Z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ICV">
    <vt:lpwstr>2540B276FFA64C7799B6FB9480D3936B</vt:lpwstr>
  </property>
  <property fmtid="{D5CDD505-2E9C-101B-9397-08002B2CF9AE}" pid="4" name="KSOProductBuildVer">
    <vt:lpwstr>1033-11.2.0.11486</vt:lpwstr>
  </property>
</Properties>
</file>