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650"/>
  </bookViews>
  <sheets>
    <sheet name="Bai2_Phan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H3" i="1"/>
  <c r="I3" i="1"/>
  <c r="J3" i="1" s="1"/>
  <c r="B4" i="1"/>
  <c r="D4" i="1"/>
  <c r="H4" i="1"/>
  <c r="I4" i="1"/>
  <c r="J4" i="1" s="1"/>
  <c r="B5" i="1"/>
  <c r="D5" i="1"/>
  <c r="H5" i="1"/>
  <c r="I5" i="1"/>
  <c r="J5" i="1" s="1"/>
  <c r="B6" i="1"/>
  <c r="D6" i="1"/>
  <c r="H6" i="1"/>
  <c r="I6" i="1"/>
  <c r="J6" i="1"/>
  <c r="B7" i="1"/>
  <c r="D7" i="1"/>
  <c r="H7" i="1"/>
  <c r="I7" i="1"/>
  <c r="J7" i="1" s="1"/>
  <c r="B8" i="1"/>
  <c r="D8" i="1"/>
  <c r="H8" i="1"/>
  <c r="I8" i="1"/>
  <c r="J8" i="1" s="1"/>
  <c r="B9" i="1"/>
  <c r="D9" i="1"/>
  <c r="H9" i="1"/>
  <c r="I9" i="1"/>
  <c r="J9" i="1" s="1"/>
  <c r="B10" i="1"/>
  <c r="D10" i="1"/>
  <c r="H10" i="1"/>
  <c r="I10" i="1"/>
  <c r="J10" i="1"/>
  <c r="B11" i="1"/>
  <c r="D11" i="1"/>
  <c r="H11" i="1"/>
  <c r="I11" i="1"/>
  <c r="J11" i="1" s="1"/>
  <c r="B12" i="1"/>
  <c r="D12" i="1"/>
  <c r="H12" i="1"/>
  <c r="I12" i="1"/>
  <c r="J12" i="1" s="1"/>
  <c r="B13" i="1"/>
  <c r="D13" i="1"/>
  <c r="H13" i="1"/>
  <c r="I13" i="1"/>
  <c r="J13" i="1" s="1"/>
  <c r="B14" i="1"/>
  <c r="D14" i="1"/>
  <c r="H14" i="1"/>
  <c r="I14" i="1"/>
  <c r="J14" i="1"/>
  <c r="B15" i="1"/>
  <c r="D15" i="1"/>
  <c r="H15" i="1"/>
  <c r="I15" i="1"/>
  <c r="J15" i="1" s="1"/>
  <c r="B16" i="1"/>
  <c r="D16" i="1"/>
  <c r="H16" i="1"/>
  <c r="I16" i="1"/>
  <c r="J16" i="1" s="1"/>
  <c r="B17" i="1"/>
  <c r="D17" i="1"/>
  <c r="H17" i="1"/>
  <c r="I17" i="1"/>
  <c r="J17" i="1" s="1"/>
  <c r="E18" i="1"/>
  <c r="E19" i="1" s="1"/>
  <c r="F18" i="1"/>
  <c r="G18" i="1"/>
  <c r="F19" i="1"/>
  <c r="G19" i="1"/>
  <c r="E20" i="1"/>
  <c r="F20" i="1"/>
  <c r="G20" i="1"/>
  <c r="E21" i="1"/>
  <c r="F21" i="1"/>
  <c r="G21" i="1"/>
</calcChain>
</file>

<file path=xl/sharedStrings.xml><?xml version="1.0" encoding="utf-8"?>
<sst xmlns="http://schemas.openxmlformats.org/spreadsheetml/2006/main" count="25" uniqueCount="25">
  <si>
    <t>9. Dùng chức năng Freeze Panes cố định dòng tiêu đề của bảng tính</t>
  </si>
  <si>
    <t>8. Định dạng các cột điểm sao cho điểm dưới 5 có màu đỏ và in đậm</t>
  </si>
  <si>
    <t>7. Lập công thức tính tổng điểm, trung bình, điểm thấp nhất, cao nhất cho các cột Điểm toán, văn, ngoại ngữ</t>
  </si>
  <si>
    <t>6. Lập công thức điền dữ liệu cho cột Kết quả: Nếu điểm trung bình &gt;=5 thì kết quả là đậu, ngược lại thì kết quả là rớt</t>
  </si>
  <si>
    <t>5. Lập công thức điền dữ liệu cho cột Điểm  trung bình =(Toán*2 +Văn*2+Ngoại ngữ)/5 làm tròn 1 số lẻ</t>
  </si>
  <si>
    <t>4. Dùng chức năng AutoSum tính cột Tổng điểm</t>
  </si>
  <si>
    <t>3. Lập công thức điền dữ liệu cho cột tuổi</t>
  </si>
  <si>
    <t>2. Dùng hàm Propper chuyển cột Họ tên thành định dạng kiểu chữ hoa đầu mỗi từ</t>
  </si>
  <si>
    <t>1. Chèn thêm cột số TT trước cột họ tên, dùng chức năng Fill handle điền dữ liệu cho cột số TT</t>
  </si>
  <si>
    <t>Yêu cầu</t>
  </si>
  <si>
    <t>THẤP NHẤT</t>
  </si>
  <si>
    <t>CAO NHẤT</t>
  </si>
  <si>
    <t>TRUNG BÌNH</t>
  </si>
  <si>
    <t>ĐIỂM TỔNG</t>
  </si>
  <si>
    <t>Kết Quả</t>
  </si>
  <si>
    <t>Trung Bình</t>
  </si>
  <si>
    <t>Tổng Điểm</t>
  </si>
  <si>
    <t>Điểm Ngoại Ngữ</t>
  </si>
  <si>
    <t>Điểm Văn</t>
  </si>
  <si>
    <t>Điểm Toán</t>
  </si>
  <si>
    <t>Tuổi</t>
  </si>
  <si>
    <t>Ngày Sinh</t>
  </si>
  <si>
    <t>Họ Tên</t>
  </si>
  <si>
    <t>Số Tt</t>
  </si>
  <si>
    <t>BẢNG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</si>
</sst>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u/>
      <sz val="16"/>
      <color theme="1"/>
      <name val="Calibri"/>
      <family val="2"/>
      <scheme val="minor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  <font>
      <b/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0" fontId="3" fillId="0" borderId="1" xfId="0" applyNumberFormat="1" applyFont="1" applyBorder="1"/>
    <xf numFmtId="14" fontId="3" fillId="0" borderId="1" xfId="0" applyNumberFormat="1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32"/>
  <sheetViews>
    <sheetView tabSelected="1" workbookViewId="0">
      <pane ySplit="2" topLeftCell="A3" activePane="bottomLeft" state="frozen"/>
      <selection pane="bottomLeft" activeCell="L8" sqref="L8"/>
    </sheetView>
  </sheetViews>
  <sheetFormatPr defaultRowHeight="15" x14ac:dyDescent="0.25"/>
  <cols>
    <col min="2" max="2" width="30.42578125" bestFit="1" customWidth="1"/>
    <col min="3" max="3" width="18.42578125" customWidth="1"/>
    <col min="4" max="4" width="12" customWidth="1"/>
    <col min="5" max="5" width="14" customWidth="1"/>
    <col min="6" max="6" width="11.140625" customWidth="1"/>
    <col min="7" max="7" width="17" customWidth="1"/>
    <col min="8" max="8" width="11.7109375" customWidth="1"/>
    <col min="9" max="9" width="12.140625" customWidth="1"/>
    <col min="10" max="10" width="12.85546875" customWidth="1"/>
  </cols>
  <sheetData>
    <row r="1" spans="1:10" ht="25.5" x14ac:dyDescent="0.35">
      <c r="A1" s="11" t="s">
        <v>24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39" x14ac:dyDescent="0.25">
      <c r="A2" s="10" t="s">
        <v>23</v>
      </c>
      <c r="B2" s="10" t="s">
        <v>22</v>
      </c>
      <c r="C2" s="10" t="s">
        <v>21</v>
      </c>
      <c r="D2" s="10" t="s">
        <v>20</v>
      </c>
      <c r="E2" s="10" t="s">
        <v>19</v>
      </c>
      <c r="F2" s="10" t="s">
        <v>18</v>
      </c>
      <c r="G2" s="10" t="s">
        <v>17</v>
      </c>
      <c r="H2" s="10" t="s">
        <v>16</v>
      </c>
      <c r="I2" s="10" t="s">
        <v>15</v>
      </c>
      <c r="J2" s="10" t="s">
        <v>14</v>
      </c>
    </row>
    <row r="3" spans="1:10" ht="19.5" x14ac:dyDescent="0.3">
      <c r="A3" s="4">
        <v>1</v>
      </c>
      <c r="B3" s="4" t="str">
        <f>PROPER("nguyễn văn tâm")</f>
        <v>Nguyễn Văn Tâm</v>
      </c>
      <c r="C3" s="9">
        <v>32781</v>
      </c>
      <c r="D3" s="8">
        <f>2021-YEAR(C3)</f>
        <v>32</v>
      </c>
      <c r="E3" s="4">
        <v>4</v>
      </c>
      <c r="F3" s="4">
        <v>5</v>
      </c>
      <c r="G3" s="4">
        <v>3</v>
      </c>
      <c r="H3" s="4">
        <f>E3+F3+G3</f>
        <v>12</v>
      </c>
      <c r="I3" s="7">
        <f>ROUND((E3*2+F3*2+G3)/5,1)</f>
        <v>4.2</v>
      </c>
      <c r="J3" s="4" t="str">
        <f>IF(I3&gt;5,"Đậu","Rớt")</f>
        <v>Rớt</v>
      </c>
    </row>
    <row r="4" spans="1:10" ht="19.5" x14ac:dyDescent="0.3">
      <c r="A4" s="4">
        <v>2</v>
      </c>
      <c r="B4" s="4" t="str">
        <f>PROPER("nguyễn thị hằng")</f>
        <v>Nguyễn Thị Hằng</v>
      </c>
      <c r="C4" s="9">
        <v>32803</v>
      </c>
      <c r="D4" s="8">
        <f>2021-YEAR(C4)</f>
        <v>32</v>
      </c>
      <c r="E4" s="4">
        <v>5</v>
      </c>
      <c r="F4" s="4">
        <v>2</v>
      </c>
      <c r="G4" s="4">
        <v>8</v>
      </c>
      <c r="H4" s="4">
        <f>E4+F4+G4</f>
        <v>15</v>
      </c>
      <c r="I4" s="7">
        <f>ROUND((E4*2+F4*2+G4)/5,1)</f>
        <v>4.4000000000000004</v>
      </c>
      <c r="J4" s="4" t="str">
        <f>IF(I4&gt;5,"Đậu","Rớt")</f>
        <v>Rớt</v>
      </c>
    </row>
    <row r="5" spans="1:10" ht="19.5" x14ac:dyDescent="0.3">
      <c r="A5" s="4">
        <v>3</v>
      </c>
      <c r="B5" s="4" t="str">
        <f>PROPER("ngô thị nga")</f>
        <v>Ngô Thị Nga</v>
      </c>
      <c r="C5" s="9">
        <v>33856</v>
      </c>
      <c r="D5" s="8">
        <f>2021-YEAR(C5)</f>
        <v>29</v>
      </c>
      <c r="E5" s="4">
        <v>6</v>
      </c>
      <c r="F5" s="4">
        <v>6</v>
      </c>
      <c r="G5" s="4">
        <v>6</v>
      </c>
      <c r="H5" s="4">
        <f>E5+F5+G5</f>
        <v>18</v>
      </c>
      <c r="I5" s="7">
        <f>ROUND((E5*2+F5*2+G5)/5,1)</f>
        <v>6</v>
      </c>
      <c r="J5" s="4" t="str">
        <f>IF(I5&gt;5,"Đậu","Rớt")</f>
        <v>Đậu</v>
      </c>
    </row>
    <row r="6" spans="1:10" ht="19.5" x14ac:dyDescent="0.3">
      <c r="A6" s="4">
        <v>4</v>
      </c>
      <c r="B6" s="4" t="str">
        <f>PROPER("trần thiên thu")</f>
        <v>Trần Thiên Thu</v>
      </c>
      <c r="C6" s="9">
        <v>35061</v>
      </c>
      <c r="D6" s="8">
        <f>2021-YEAR(C6)</f>
        <v>26</v>
      </c>
      <c r="E6" s="4">
        <v>2</v>
      </c>
      <c r="F6" s="4">
        <v>5</v>
      </c>
      <c r="G6" s="4">
        <v>5</v>
      </c>
      <c r="H6" s="4">
        <f>E6+F6+G6</f>
        <v>12</v>
      </c>
      <c r="I6" s="7">
        <f>ROUND((E6*2+F6*2+G6)/5,1)</f>
        <v>3.8</v>
      </c>
      <c r="J6" s="4" t="str">
        <f>IF(I6&gt;5,"Đậu","Rớt")</f>
        <v>Rớt</v>
      </c>
    </row>
    <row r="7" spans="1:10" ht="19.5" x14ac:dyDescent="0.3">
      <c r="A7" s="4">
        <v>5</v>
      </c>
      <c r="B7" s="4" t="str">
        <f>PROPER("lâm hoàng cát")</f>
        <v>Lâm Hoàng Cát</v>
      </c>
      <c r="C7" s="9">
        <v>32383</v>
      </c>
      <c r="D7" s="8">
        <f>2021-YEAR(C7)</f>
        <v>33</v>
      </c>
      <c r="E7" s="4">
        <v>7</v>
      </c>
      <c r="F7" s="4">
        <v>5</v>
      </c>
      <c r="G7" s="4">
        <v>7</v>
      </c>
      <c r="H7" s="4">
        <f>E7+F7+G7</f>
        <v>19</v>
      </c>
      <c r="I7" s="7">
        <f>ROUND((E7*2+F7*2+G7)/5,1)</f>
        <v>6.2</v>
      </c>
      <c r="J7" s="4" t="str">
        <f>IF(I7&gt;5,"Đậu","Rớt")</f>
        <v>Đậu</v>
      </c>
    </row>
    <row r="8" spans="1:10" ht="19.5" x14ac:dyDescent="0.3">
      <c r="A8" s="4">
        <v>6</v>
      </c>
      <c r="B8" s="4" t="str">
        <f>PROPER("lê hoài sơn")</f>
        <v>Lê Hoài Sơn</v>
      </c>
      <c r="C8" s="9">
        <v>33176</v>
      </c>
      <c r="D8" s="8">
        <f>2021-YEAR(C8)</f>
        <v>31</v>
      </c>
      <c r="E8" s="4">
        <v>8</v>
      </c>
      <c r="F8" s="4">
        <v>5</v>
      </c>
      <c r="G8" s="4">
        <v>7</v>
      </c>
      <c r="H8" s="4">
        <f>E8+F8+G8</f>
        <v>20</v>
      </c>
      <c r="I8" s="7">
        <f>ROUND((E8*2+F8*2+G8)/5,1)</f>
        <v>6.6</v>
      </c>
      <c r="J8" s="4" t="str">
        <f>IF(I8&gt;5,"Đậu","Rớt")</f>
        <v>Đậu</v>
      </c>
    </row>
    <row r="9" spans="1:10" ht="19.5" x14ac:dyDescent="0.3">
      <c r="A9" s="4">
        <v>7</v>
      </c>
      <c r="B9" s="4" t="str">
        <f>PROPER("lý lâm")</f>
        <v>Lý Lâm</v>
      </c>
      <c r="C9" s="9">
        <v>36102</v>
      </c>
      <c r="D9" s="8">
        <f>2021-YEAR(C9)</f>
        <v>23</v>
      </c>
      <c r="E9" s="4">
        <v>9</v>
      </c>
      <c r="F9" s="4">
        <v>5</v>
      </c>
      <c r="G9" s="4">
        <v>8</v>
      </c>
      <c r="H9" s="4">
        <f>E9+F9+G9</f>
        <v>22</v>
      </c>
      <c r="I9" s="7">
        <f>ROUND((E9*2+F9*2+G9)/5,1)</f>
        <v>7.2</v>
      </c>
      <c r="J9" s="4" t="str">
        <f>IF(I9&gt;5,"Đậu","Rớt")</f>
        <v>Đậu</v>
      </c>
    </row>
    <row r="10" spans="1:10" ht="19.5" x14ac:dyDescent="0.3">
      <c r="A10" s="4">
        <v>8</v>
      </c>
      <c r="B10" s="4" t="str">
        <f>PROPER("trần văn trung")</f>
        <v>Trần Văn Trung</v>
      </c>
      <c r="C10" s="9">
        <v>33140</v>
      </c>
      <c r="D10" s="8">
        <f>2021-YEAR(C10)</f>
        <v>31</v>
      </c>
      <c r="E10" s="4">
        <v>4</v>
      </c>
      <c r="F10" s="4">
        <v>5</v>
      </c>
      <c r="G10" s="4">
        <v>6</v>
      </c>
      <c r="H10" s="4">
        <f>E10+F10+G10</f>
        <v>15</v>
      </c>
      <c r="I10" s="7">
        <f>ROUND((E10*2+F10*2+G10)/5,1)</f>
        <v>4.8</v>
      </c>
      <c r="J10" s="4" t="str">
        <f>IF(I10&gt;5,"Đậu","Rớt")</f>
        <v>Rớt</v>
      </c>
    </row>
    <row r="11" spans="1:10" ht="19.5" x14ac:dyDescent="0.3">
      <c r="A11" s="4">
        <v>9</v>
      </c>
      <c r="B11" s="4" t="str">
        <f>PROPER("nguyễn văn tráng")</f>
        <v>Nguyễn Văn Tráng</v>
      </c>
      <c r="C11" s="9">
        <v>35045</v>
      </c>
      <c r="D11" s="8">
        <f>2021-YEAR(C11)</f>
        <v>26</v>
      </c>
      <c r="E11" s="4">
        <v>6</v>
      </c>
      <c r="F11" s="4">
        <v>5</v>
      </c>
      <c r="G11" s="4">
        <v>5</v>
      </c>
      <c r="H11" s="4">
        <f>E11+F11+G11</f>
        <v>16</v>
      </c>
      <c r="I11" s="7">
        <f>ROUND((E11*2+F11*2+G11)/5,1)</f>
        <v>5.4</v>
      </c>
      <c r="J11" s="4" t="str">
        <f>IF(I11&gt;5,"Đậu","Rớt")</f>
        <v>Đậu</v>
      </c>
    </row>
    <row r="12" spans="1:10" ht="19.5" x14ac:dyDescent="0.3">
      <c r="A12" s="4">
        <v>10</v>
      </c>
      <c r="B12" s="4" t="str">
        <f>PROPER("lý thu nga")</f>
        <v>Lý Thu Nga</v>
      </c>
      <c r="C12" s="9">
        <v>32446</v>
      </c>
      <c r="D12" s="8">
        <f>2021-YEAR(C12)</f>
        <v>33</v>
      </c>
      <c r="E12" s="4">
        <v>8</v>
      </c>
      <c r="F12" s="4">
        <v>4</v>
      </c>
      <c r="G12" s="4">
        <v>6</v>
      </c>
      <c r="H12" s="4">
        <f>E12+F12+G12</f>
        <v>18</v>
      </c>
      <c r="I12" s="7">
        <f>ROUND((E12*2+F12*2+G12)/5,1)</f>
        <v>6</v>
      </c>
      <c r="J12" s="4" t="str">
        <f>IF(I12&gt;5,"Đậu","Rớt")</f>
        <v>Đậu</v>
      </c>
    </row>
    <row r="13" spans="1:10" ht="19.5" x14ac:dyDescent="0.3">
      <c r="A13" s="4">
        <v>11</v>
      </c>
      <c r="B13" s="4" t="str">
        <f>PROPER("nguyễn văn hùng")</f>
        <v>Nguyễn Văn Hùng</v>
      </c>
      <c r="C13" s="9">
        <v>33137</v>
      </c>
      <c r="D13" s="8">
        <f>2021-YEAR(C13)</f>
        <v>31</v>
      </c>
      <c r="E13" s="4">
        <v>4</v>
      </c>
      <c r="F13" s="4">
        <v>4</v>
      </c>
      <c r="G13" s="4">
        <v>6</v>
      </c>
      <c r="H13" s="4">
        <f>E13+F13+G13</f>
        <v>14</v>
      </c>
      <c r="I13" s="7">
        <f>ROUND((E13*2+F13*2+G13)/5,1)</f>
        <v>4.4000000000000004</v>
      </c>
      <c r="J13" s="4" t="str">
        <f>IF(I13&gt;5,"Đậu","Rớt")</f>
        <v>Rớt</v>
      </c>
    </row>
    <row r="14" spans="1:10" ht="19.5" x14ac:dyDescent="0.3">
      <c r="A14" s="4">
        <v>12</v>
      </c>
      <c r="B14" s="4" t="str">
        <f>PROPER("trần thi phượng")</f>
        <v>Trần Thi Phượng</v>
      </c>
      <c r="C14" s="9">
        <v>33480</v>
      </c>
      <c r="D14" s="8">
        <f>2021-YEAR(C14)</f>
        <v>30</v>
      </c>
      <c r="E14" s="4">
        <v>7</v>
      </c>
      <c r="F14" s="4">
        <v>7</v>
      </c>
      <c r="G14" s="4">
        <v>6</v>
      </c>
      <c r="H14" s="4">
        <f>E14+F14+G14</f>
        <v>20</v>
      </c>
      <c r="I14" s="7">
        <f>ROUND((E14*2+F14*2+G14)/5,1)</f>
        <v>6.8</v>
      </c>
      <c r="J14" s="4" t="str">
        <f>IF(I14&gt;5,"Đậu","Rớt")</f>
        <v>Đậu</v>
      </c>
    </row>
    <row r="15" spans="1:10" ht="19.5" x14ac:dyDescent="0.3">
      <c r="A15" s="4">
        <v>13</v>
      </c>
      <c r="B15" s="4" t="str">
        <f>PROPER("võ công thành")</f>
        <v>Võ Công Thành</v>
      </c>
      <c r="C15" s="9">
        <v>34974</v>
      </c>
      <c r="D15" s="8">
        <f>2021-YEAR(C15)</f>
        <v>26</v>
      </c>
      <c r="E15" s="4">
        <v>8</v>
      </c>
      <c r="F15" s="4">
        <v>8</v>
      </c>
      <c r="G15" s="4">
        <v>5</v>
      </c>
      <c r="H15" s="4">
        <f>E15+F15+G15</f>
        <v>21</v>
      </c>
      <c r="I15" s="7">
        <f>ROUND((E15*2+F15*2+G15)/5,1)</f>
        <v>7.4</v>
      </c>
      <c r="J15" s="4" t="str">
        <f>IF(I15&gt;5,"Đậu","Rớt")</f>
        <v>Đậu</v>
      </c>
    </row>
    <row r="16" spans="1:10" ht="19.5" x14ac:dyDescent="0.3">
      <c r="A16" s="4">
        <v>14</v>
      </c>
      <c r="B16" s="4" t="str">
        <f>PROPER("lê văn minh")</f>
        <v>Lê Văn Minh</v>
      </c>
      <c r="C16" s="9">
        <v>33126</v>
      </c>
      <c r="D16" s="8">
        <f>2021-YEAR(C16)</f>
        <v>31</v>
      </c>
      <c r="E16" s="4">
        <v>3</v>
      </c>
      <c r="F16" s="4">
        <v>9</v>
      </c>
      <c r="G16" s="4">
        <v>8</v>
      </c>
      <c r="H16" s="4">
        <f>E16+F16+G16</f>
        <v>20</v>
      </c>
      <c r="I16" s="7">
        <f>ROUND((E16*2+F16*2+G16)/5,1)</f>
        <v>6.4</v>
      </c>
      <c r="J16" s="4" t="str">
        <f>IF(I16&gt;5,"Đậu","Rớt")</f>
        <v>Đậu</v>
      </c>
    </row>
    <row r="17" spans="1:10" ht="19.5" x14ac:dyDescent="0.3">
      <c r="A17" s="4">
        <v>15</v>
      </c>
      <c r="B17" s="4" t="str">
        <f>PROPER("doãn hòa")</f>
        <v>Doãn Hòa</v>
      </c>
      <c r="C17" s="9">
        <v>32983</v>
      </c>
      <c r="D17" s="8">
        <f>2021-YEAR(C17)</f>
        <v>31</v>
      </c>
      <c r="E17" s="4">
        <v>5</v>
      </c>
      <c r="F17" s="4">
        <v>8</v>
      </c>
      <c r="G17" s="4">
        <v>9</v>
      </c>
      <c r="H17" s="4">
        <f>E17+F17+G17</f>
        <v>22</v>
      </c>
      <c r="I17" s="7">
        <f>ROUND((E17*2+F17*2+G17)/5,1)</f>
        <v>7</v>
      </c>
      <c r="J17" s="4" t="str">
        <f>IF(I17&gt;5,"Đậu","Rớt")</f>
        <v>Đậu</v>
      </c>
    </row>
    <row r="18" spans="1:10" ht="19.5" x14ac:dyDescent="0.3">
      <c r="A18" s="6" t="s">
        <v>13</v>
      </c>
      <c r="B18" s="6"/>
      <c r="C18" s="5"/>
      <c r="D18" s="5"/>
      <c r="E18" s="4">
        <f>SUM(E3:E17)</f>
        <v>86</v>
      </c>
      <c r="F18" s="4">
        <f>SUM(F3:F17)</f>
        <v>83</v>
      </c>
      <c r="G18" s="4">
        <f>SUM(G3:G17)</f>
        <v>95</v>
      </c>
      <c r="H18" s="4"/>
      <c r="I18" s="4"/>
      <c r="J18" s="4"/>
    </row>
    <row r="19" spans="1:10" ht="19.5" x14ac:dyDescent="0.3">
      <c r="A19" s="6" t="s">
        <v>12</v>
      </c>
      <c r="B19" s="6"/>
      <c r="C19" s="5"/>
      <c r="D19" s="5"/>
      <c r="E19" s="7">
        <f>E18/15</f>
        <v>5.7333333333333334</v>
      </c>
      <c r="F19" s="7">
        <f>F18/15</f>
        <v>5.5333333333333332</v>
      </c>
      <c r="G19" s="7">
        <f>G18/15</f>
        <v>6.333333333333333</v>
      </c>
      <c r="H19" s="4"/>
      <c r="I19" s="4"/>
      <c r="J19" s="4"/>
    </row>
    <row r="20" spans="1:10" ht="19.5" x14ac:dyDescent="0.3">
      <c r="A20" s="6" t="s">
        <v>11</v>
      </c>
      <c r="B20" s="6"/>
      <c r="C20" s="5"/>
      <c r="D20" s="5"/>
      <c r="E20" s="4">
        <f>MAX(E3:E17)</f>
        <v>9</v>
      </c>
      <c r="F20" s="4">
        <f>MAX(F3:F17)</f>
        <v>9</v>
      </c>
      <c r="G20" s="4">
        <f>MAX(G3:G17)</f>
        <v>9</v>
      </c>
      <c r="H20" s="4"/>
      <c r="I20" s="4"/>
      <c r="J20" s="4"/>
    </row>
    <row r="21" spans="1:10" ht="19.5" x14ac:dyDescent="0.3">
      <c r="A21" s="6" t="s">
        <v>10</v>
      </c>
      <c r="B21" s="6"/>
      <c r="C21" s="5"/>
      <c r="D21" s="5"/>
      <c r="E21" s="4">
        <f>MIN(E3:E17)</f>
        <v>2</v>
      </c>
      <c r="F21" s="4">
        <f>MIN(F3:F17)</f>
        <v>2</v>
      </c>
      <c r="G21" s="4">
        <f>MIN(G3:G17)</f>
        <v>3</v>
      </c>
      <c r="H21" s="4"/>
      <c r="I21" s="4"/>
      <c r="J21" s="4"/>
    </row>
    <row r="23" spans="1:10" ht="21" x14ac:dyDescent="0.35">
      <c r="A23" s="3" t="s">
        <v>9</v>
      </c>
    </row>
    <row r="24" spans="1:10" s="1" customFormat="1" ht="20.25" x14ac:dyDescent="0.3">
      <c r="A24" s="1" t="s">
        <v>8</v>
      </c>
    </row>
    <row r="25" spans="1:10" s="1" customFormat="1" ht="20.25" x14ac:dyDescent="0.3">
      <c r="A25" s="1" t="s">
        <v>7</v>
      </c>
      <c r="C25" s="2"/>
    </row>
    <row r="26" spans="1:10" s="1" customFormat="1" ht="20.25" x14ac:dyDescent="0.3">
      <c r="A26" s="1" t="s">
        <v>6</v>
      </c>
    </row>
    <row r="27" spans="1:10" s="1" customFormat="1" ht="20.25" x14ac:dyDescent="0.3">
      <c r="A27" s="1" t="s">
        <v>5</v>
      </c>
    </row>
    <row r="28" spans="1:10" s="1" customFormat="1" ht="20.25" x14ac:dyDescent="0.3">
      <c r="A28" s="1" t="s">
        <v>4</v>
      </c>
    </row>
    <row r="29" spans="1:10" s="1" customFormat="1" ht="20.25" x14ac:dyDescent="0.3">
      <c r="A29" s="1" t="s">
        <v>3</v>
      </c>
    </row>
    <row r="30" spans="1:10" s="1" customFormat="1" ht="20.25" x14ac:dyDescent="0.3">
      <c r="A30" s="1" t="s">
        <v>2</v>
      </c>
    </row>
    <row r="31" spans="1:10" s="1" customFormat="1" ht="20.25" x14ac:dyDescent="0.3">
      <c r="A31" s="1" t="s">
        <v>1</v>
      </c>
    </row>
    <row r="32" spans="1:10" ht="20.25" x14ac:dyDescent="0.3">
      <c r="A32" s="1" t="s">
        <v>0</v>
      </c>
    </row>
  </sheetData>
  <mergeCells count="5">
    <mergeCell ref="A1:J1"/>
    <mergeCell ref="A18:B18"/>
    <mergeCell ref="A19:B19"/>
    <mergeCell ref="A20:B20"/>
    <mergeCell ref="A21:B21"/>
  </mergeCells>
  <conditionalFormatting sqref="E3:I17">
    <cfRule type="cellIs" dxfId="0" priority="1" operator="lessThan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Bai2_Phan4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2021-11-03T16:04:06Z</dcterms:created>
  <dcterms:modified xsi:type="dcterms:W3CDTF">2021-11-03T16:04:22Z</dcterms:modified>
</cp:coreProperties>
</file>