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hlan\Documents\GitHub\rogueLike\"/>
    </mc:Choice>
  </mc:AlternateContent>
  <bookViews>
    <workbookView xWindow="0" yWindow="0" windowWidth="21570" windowHeight="8145"/>
  </bookViews>
  <sheets>
    <sheet name="Stats" sheetId="1" r:id="rId1"/>
    <sheet name="Base" sheetId="2" r:id="rId2"/>
  </sheets>
  <definedNames>
    <definedName name="equipmentStats">Base!$B$2:$K$13</definedName>
    <definedName name="innerEquipment">Base!$C$23:$J$34</definedName>
    <definedName name="innerMaterialsStats">Base!$C$23:$J$34</definedName>
    <definedName name="materialsStats">Base!$B$22:$J$34</definedName>
  </definedName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J6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G6" i="1"/>
  <c r="F6" i="1"/>
  <c r="E6" i="1"/>
  <c r="D6" i="1"/>
  <c r="G13" i="2" l="1"/>
  <c r="G4" i="2" l="1"/>
  <c r="G5" i="2"/>
  <c r="G6" i="2"/>
  <c r="G7" i="2"/>
  <c r="G8" i="2"/>
  <c r="G9" i="2"/>
  <c r="G10" i="2"/>
  <c r="G11" i="2"/>
  <c r="G12" i="2"/>
  <c r="G3" i="2"/>
</calcChain>
</file>

<file path=xl/sharedStrings.xml><?xml version="1.0" encoding="utf-8"?>
<sst xmlns="http://schemas.openxmlformats.org/spreadsheetml/2006/main" count="316" uniqueCount="53">
  <si>
    <t>ID</t>
  </si>
  <si>
    <t>Material</t>
  </si>
  <si>
    <t>Item</t>
  </si>
  <si>
    <t>Rarity</t>
  </si>
  <si>
    <t>Attack</t>
  </si>
  <si>
    <t>Defense</t>
  </si>
  <si>
    <t>Critical Chance</t>
  </si>
  <si>
    <t>Block Chance</t>
  </si>
  <si>
    <t>Bronze</t>
  </si>
  <si>
    <t>Dagger</t>
  </si>
  <si>
    <t>Short Sword</t>
  </si>
  <si>
    <t>Long Sword</t>
  </si>
  <si>
    <t>Scimitar</t>
  </si>
  <si>
    <t>Halberd</t>
  </si>
  <si>
    <t>Axe</t>
  </si>
  <si>
    <t>Speed</t>
  </si>
  <si>
    <t>Helmet</t>
  </si>
  <si>
    <t>Body Plate</t>
  </si>
  <si>
    <t>Leggings</t>
  </si>
  <si>
    <t>Boots</t>
  </si>
  <si>
    <t>Examples</t>
  </si>
  <si>
    <t>Higher, the rarer. 1 means 100%, 100 would mean 100%, and 500 would mean 0.2% Pretty much the amount of things needed to kill to get.</t>
  </si>
  <si>
    <t>How many hitpoints it takes off raw</t>
  </si>
  <si>
    <t>How many hitpoints it saves raw</t>
  </si>
  <si>
    <t>Defensive?</t>
  </si>
  <si>
    <t>How many turns it takes to attack once, or how much it slows down movement as a defensive object, subtracted from speed</t>
  </si>
  <si>
    <t>Clay</t>
  </si>
  <si>
    <t>Base</t>
  </si>
  <si>
    <t>Materials</t>
  </si>
  <si>
    <t>Leather</t>
  </si>
  <si>
    <t>Aliminium</t>
  </si>
  <si>
    <t>Iron</t>
  </si>
  <si>
    <t>Steal</t>
  </si>
  <si>
    <t>Rubonic</t>
  </si>
  <si>
    <t>Sapphonic</t>
  </si>
  <si>
    <t>Runed</t>
  </si>
  <si>
    <t>Meteoric</t>
  </si>
  <si>
    <t>Ancient</t>
  </si>
  <si>
    <t>Relic</t>
  </si>
  <si>
    <t>Shield</t>
  </si>
  <si>
    <t>Damage per turn</t>
  </si>
  <si>
    <t>Equipment Slot</t>
  </si>
  <si>
    <t>Head</t>
  </si>
  <si>
    <t>Neck</t>
  </si>
  <si>
    <t>Torso</t>
  </si>
  <si>
    <t>Left Arm</t>
  </si>
  <si>
    <t>Right Arm</t>
  </si>
  <si>
    <t>Legs</t>
  </si>
  <si>
    <t>Feet</t>
  </si>
  <si>
    <t>2 Handed</t>
  </si>
  <si>
    <t>1 Handed</t>
  </si>
  <si>
    <t>Null</t>
  </si>
  <si>
    <t>Fist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</si>
</sst>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4444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T126"/>
  <sheetViews>
    <sheetView tabSelected="1" workbookViewId="0">
      <selection activeCell="L16" sqref="L16"/>
    </sheetView>
  </sheetViews>
  <sheetFormatPr defaultRowHeight="15" x14ac:dyDescent="0.25"/>
  <cols>
    <col min="3" max="3" width="16.42578125" customWidth="1"/>
    <col min="4" max="4" width="21.5703125" customWidth="1"/>
    <col min="7" max="7" width="17.5703125" customWidth="1"/>
    <col min="8" max="8" width="19.140625" customWidth="1"/>
    <col min="9" max="9" width="14.5703125" customWidth="1"/>
    <col min="10" max="10" width="13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24</v>
      </c>
      <c r="I1" t="s">
        <v>6</v>
      </c>
      <c r="J1" t="s">
        <v>7</v>
      </c>
      <c r="N1" t="s">
        <v>20</v>
      </c>
    </row>
    <row r="2" spans="1:20" ht="15" customHeight="1" x14ac:dyDescent="0.25">
      <c r="A2">
        <v>1</v>
      </c>
      <c r="B2" t="s">
        <v>51</v>
      </c>
      <c r="C2" t="s">
        <v>52</v>
      </c>
      <c r="D2">
        <v>0</v>
      </c>
      <c r="E2">
        <v>2</v>
      </c>
      <c r="F2">
        <v>2</v>
      </c>
      <c r="G2">
        <v>1</v>
      </c>
      <c r="H2" t="b">
        <v>0</v>
      </c>
      <c r="I2">
        <v>5</v>
      </c>
      <c r="J2">
        <v>5</v>
      </c>
      <c r="Q2" s="1" t="s">
        <v>21</v>
      </c>
      <c r="R2" s="1" t="s">
        <v>22</v>
      </c>
      <c r="S2" s="1" t="s">
        <v>23</v>
      </c>
      <c r="T2" s="1" t="s">
        <v>25</v>
      </c>
    </row>
    <row r="3" spans="1:20" x14ac:dyDescent="0.25">
      <c r="A3">
        <v>2</v>
      </c>
      <c r="B3" t="s">
        <v>51</v>
      </c>
      <c r="C3" t="s">
        <v>52</v>
      </c>
      <c r="D3">
        <v>0</v>
      </c>
      <c r="E3">
        <v>2</v>
      </c>
      <c r="F3">
        <v>2</v>
      </c>
      <c r="G3">
        <v>1</v>
      </c>
      <c r="H3" t="b">
        <v>0</v>
      </c>
      <c r="I3">
        <v>5</v>
      </c>
      <c r="J3">
        <v>5</v>
      </c>
    </row>
    <row r="4" spans="1:20" x14ac:dyDescent="0.25">
      <c r="A4">
        <v>3</v>
      </c>
      <c r="B4" t="s">
        <v>51</v>
      </c>
      <c r="C4" t="s">
        <v>52</v>
      </c>
      <c r="D4">
        <v>0</v>
      </c>
      <c r="E4">
        <v>2</v>
      </c>
      <c r="F4">
        <v>2</v>
      </c>
      <c r="G4">
        <v>1</v>
      </c>
      <c r="H4" t="b">
        <v>0</v>
      </c>
      <c r="I4">
        <v>5</v>
      </c>
      <c r="J4">
        <v>5</v>
      </c>
    </row>
    <row r="5" spans="1:20" x14ac:dyDescent="0.25">
      <c r="A5">
        <v>4</v>
      </c>
      <c r="B5" t="s">
        <v>51</v>
      </c>
      <c r="C5" t="s">
        <v>52</v>
      </c>
      <c r="D5">
        <v>0</v>
      </c>
      <c r="E5">
        <v>2</v>
      </c>
      <c r="F5">
        <v>2</v>
      </c>
      <c r="G5">
        <v>1</v>
      </c>
      <c r="H5" t="b">
        <v>0</v>
      </c>
      <c r="I5">
        <v>5</v>
      </c>
      <c r="J5">
        <v>5</v>
      </c>
    </row>
    <row r="6" spans="1:20" ht="16.5" x14ac:dyDescent="0.3">
      <c r="A6">
        <v>5</v>
      </c>
      <c r="B6" t="s">
        <v>8</v>
      </c>
      <c r="C6" t="s">
        <v>9</v>
      </c>
      <c r="D6" s="2">
        <f>VLOOKUP(B6,materialsStats,2, )*VLOOKUP(C6,equipmentStats,2, )</f>
        <v>5</v>
      </c>
      <c r="E6" s="2">
        <f>VLOOKUP(B6,materialsStats,3, )*VLOOKUP(C6,equipmentStats,3, )</f>
        <v>5</v>
      </c>
      <c r="F6" s="2">
        <f>VLOOKUP(B6,materialsStats,4, )*VLOOKUP(C6,equipmentStats,4, )</f>
        <v>0</v>
      </c>
      <c r="G6" s="2">
        <f>VLOOKUP(B6,materialsStats,5, )*VLOOKUP(C6,equipmentStats,5, )</f>
        <v>0.5</v>
      </c>
      <c r="H6" t="b">
        <f>VLOOKUP(C6,equipmentStats,7, )</f>
        <v>0</v>
      </c>
      <c r="I6">
        <f>VLOOKUP(B6,materialsStats,8, )*VLOOKUP(C6,equipmentStats,8, )</f>
        <v>3</v>
      </c>
      <c r="J6">
        <f>VLOOKUP(B6,materialsStats,9, )*VLOOKUP(C6,equipmentStats,9, )</f>
        <v>0</v>
      </c>
    </row>
    <row r="7" spans="1:20" ht="16.5" x14ac:dyDescent="0.3">
      <c r="A7">
        <v>6</v>
      </c>
      <c r="B7" t="s">
        <v>8</v>
      </c>
      <c r="C7" t="s">
        <v>10</v>
      </c>
      <c r="D7" s="2">
        <f>VLOOKUP(B7,materialsStats,2, )*VLOOKUP(C7,equipmentStats,2, )</f>
        <v>20</v>
      </c>
      <c r="E7" s="2">
        <f>VLOOKUP(B7,materialsStats,3, )*VLOOKUP(C7,equipmentStats,3, )</f>
        <v>20</v>
      </c>
      <c r="F7" s="2">
        <f>VLOOKUP(B7,materialsStats,4, )*VLOOKUP(C7,equipmentStats,4, )</f>
        <v>0</v>
      </c>
      <c r="G7" s="2">
        <f>VLOOKUP(B7,materialsStats,5, )*VLOOKUP(C7,equipmentStats,5, )</f>
        <v>1</v>
      </c>
      <c r="H7" t="b">
        <f>VLOOKUP(C7,equipmentStats,7, )</f>
        <v>0</v>
      </c>
      <c r="I7">
        <f>VLOOKUP(B7,materialsStats,8, )*VLOOKUP(C7,equipmentStats,8, )</f>
        <v>1</v>
      </c>
      <c r="J7">
        <f>VLOOKUP(B7,materialsStats,9, )*VLOOKUP(C7,equipmentStats,9, )</f>
        <v>0</v>
      </c>
    </row>
    <row r="8" spans="1:20" ht="16.5" x14ac:dyDescent="0.3">
      <c r="A8">
        <v>7</v>
      </c>
      <c r="B8" t="s">
        <v>8</v>
      </c>
      <c r="C8" t="s">
        <v>11</v>
      </c>
      <c r="D8" s="2">
        <f>VLOOKUP(B8,materialsStats,2, )*VLOOKUP(C8,equipmentStats,2, )</f>
        <v>25</v>
      </c>
      <c r="E8" s="2">
        <f>VLOOKUP(B8,materialsStats,3, )*VLOOKUP(C8,equipmentStats,3, )</f>
        <v>30</v>
      </c>
      <c r="F8" s="2">
        <f>VLOOKUP(B8,materialsStats,4, )*VLOOKUP(C8,equipmentStats,4, )</f>
        <v>0</v>
      </c>
      <c r="G8" s="2">
        <f>VLOOKUP(B8,materialsStats,5, )*VLOOKUP(C8,equipmentStats,5, )</f>
        <v>1.3</v>
      </c>
      <c r="H8" t="b">
        <f>VLOOKUP(C8,equipmentStats,7, )</f>
        <v>0</v>
      </c>
      <c r="I8">
        <f>VLOOKUP(B8,materialsStats,8, )*VLOOKUP(C8,equipmentStats,8, )</f>
        <v>2</v>
      </c>
      <c r="J8">
        <f>VLOOKUP(B8,materialsStats,9, )*VLOOKUP(C8,equipmentStats,9, )</f>
        <v>0</v>
      </c>
    </row>
    <row r="9" spans="1:20" ht="16.5" x14ac:dyDescent="0.3">
      <c r="A9">
        <v>8</v>
      </c>
      <c r="B9" t="s">
        <v>8</v>
      </c>
      <c r="C9" t="s">
        <v>12</v>
      </c>
      <c r="D9" s="2">
        <f>VLOOKUP(B9,materialsStats,2, )*VLOOKUP(C9,equipmentStats,2, )</f>
        <v>35</v>
      </c>
      <c r="E9" s="2">
        <f>VLOOKUP(B9,materialsStats,3, )*VLOOKUP(C9,equipmentStats,3, )</f>
        <v>30</v>
      </c>
      <c r="F9" s="2">
        <f>VLOOKUP(B9,materialsStats,4, )*VLOOKUP(C9,equipmentStats,4, )</f>
        <v>0</v>
      </c>
      <c r="G9" s="2">
        <f>VLOOKUP(B9,materialsStats,5, )*VLOOKUP(C9,equipmentStats,5, )</f>
        <v>1.1000000000000001</v>
      </c>
      <c r="H9" t="b">
        <f>VLOOKUP(C9,equipmentStats,7, )</f>
        <v>0</v>
      </c>
      <c r="I9">
        <f>VLOOKUP(B9,materialsStats,8, )*VLOOKUP(C9,equipmentStats,8, )</f>
        <v>2</v>
      </c>
      <c r="J9">
        <f>VLOOKUP(B9,materialsStats,9, )*VLOOKUP(C9,equipmentStats,9, )</f>
        <v>0</v>
      </c>
    </row>
    <row r="10" spans="1:20" ht="16.5" x14ac:dyDescent="0.3">
      <c r="A10">
        <v>9</v>
      </c>
      <c r="B10" t="s">
        <v>8</v>
      </c>
      <c r="C10" t="s">
        <v>13</v>
      </c>
      <c r="D10" s="2">
        <f>VLOOKUP(B10,materialsStats,2, )*VLOOKUP(C10,equipmentStats,2, )</f>
        <v>70</v>
      </c>
      <c r="E10" s="2">
        <f>VLOOKUP(B10,materialsStats,3, )*VLOOKUP(C10,equipmentStats,3, )</f>
        <v>70</v>
      </c>
      <c r="F10" s="2">
        <f>VLOOKUP(B10,materialsStats,4, )*VLOOKUP(C10,equipmentStats,4, )</f>
        <v>0</v>
      </c>
      <c r="G10" s="2">
        <f>VLOOKUP(B10,materialsStats,5, )*VLOOKUP(C10,equipmentStats,5, )</f>
        <v>1.8</v>
      </c>
      <c r="H10" t="b">
        <f>VLOOKUP(C10,equipmentStats,7, )</f>
        <v>0</v>
      </c>
      <c r="I10">
        <f>VLOOKUP(B10,materialsStats,8, )*VLOOKUP(C10,equipmentStats,8, )</f>
        <v>1</v>
      </c>
      <c r="J10">
        <f>VLOOKUP(B10,materialsStats,9, )*VLOOKUP(C10,equipmentStats,9, )</f>
        <v>0</v>
      </c>
    </row>
    <row r="11" spans="1:20" ht="16.5" x14ac:dyDescent="0.3">
      <c r="A11">
        <v>10</v>
      </c>
      <c r="B11" t="s">
        <v>8</v>
      </c>
      <c r="C11" t="s">
        <v>14</v>
      </c>
      <c r="D11" s="2">
        <f>VLOOKUP(B11,materialsStats,2, )*VLOOKUP(C11,equipmentStats,2, )</f>
        <v>100</v>
      </c>
      <c r="E11" s="2">
        <f>VLOOKUP(B11,materialsStats,3, )*VLOOKUP(C11,equipmentStats,3, )</f>
        <v>80</v>
      </c>
      <c r="F11" s="2">
        <f>VLOOKUP(B11,materialsStats,4, )*VLOOKUP(C11,equipmentStats,4, )</f>
        <v>0</v>
      </c>
      <c r="G11" s="2">
        <f>VLOOKUP(B11,materialsStats,5, )*VLOOKUP(C11,equipmentStats,5, )</f>
        <v>2</v>
      </c>
      <c r="H11" t="b">
        <f>VLOOKUP(C11,equipmentStats,7, )</f>
        <v>0</v>
      </c>
      <c r="I11">
        <f>VLOOKUP(B11,materialsStats,8, )*VLOOKUP(C11,equipmentStats,8, )</f>
        <v>5</v>
      </c>
      <c r="J11">
        <f>VLOOKUP(B11,materialsStats,9, )*VLOOKUP(C11,equipmentStats,9, )</f>
        <v>0</v>
      </c>
    </row>
    <row r="12" spans="1:20" ht="16.5" x14ac:dyDescent="0.3">
      <c r="A12">
        <v>11</v>
      </c>
      <c r="B12" t="s">
        <v>8</v>
      </c>
      <c r="C12" t="s">
        <v>16</v>
      </c>
      <c r="D12" s="2">
        <f>VLOOKUP(B12,materialsStats,2, )*VLOOKUP(C12,equipmentStats,2, )</f>
        <v>25</v>
      </c>
      <c r="E12" s="2">
        <f>VLOOKUP(B12,materialsStats,3, )*VLOOKUP(C12,equipmentStats,3, )</f>
        <v>5</v>
      </c>
      <c r="F12" s="2">
        <f>VLOOKUP(B12,materialsStats,4, )*VLOOKUP(C12,equipmentStats,4, )</f>
        <v>5</v>
      </c>
      <c r="G12" s="2">
        <f>VLOOKUP(B12,materialsStats,5, )*VLOOKUP(C12,equipmentStats,5, )</f>
        <v>5</v>
      </c>
      <c r="H12" t="b">
        <f>VLOOKUP(C12,equipmentStats,7, )</f>
        <v>1</v>
      </c>
      <c r="I12">
        <f>VLOOKUP(B12,materialsStats,8, )*VLOOKUP(C12,equipmentStats,8, )</f>
        <v>0</v>
      </c>
      <c r="J12">
        <f>VLOOKUP(B12,materialsStats,9, )*VLOOKUP(C12,equipmentStats,9, )</f>
        <v>1</v>
      </c>
    </row>
    <row r="13" spans="1:20" ht="16.5" x14ac:dyDescent="0.3">
      <c r="A13">
        <v>12</v>
      </c>
      <c r="B13" t="s">
        <v>8</v>
      </c>
      <c r="C13" t="s">
        <v>17</v>
      </c>
      <c r="D13" s="2">
        <f>VLOOKUP(B13,materialsStats,2, )*VLOOKUP(C13,equipmentStats,2, )</f>
        <v>50</v>
      </c>
      <c r="E13" s="2">
        <f>VLOOKUP(B13,materialsStats,3, )*VLOOKUP(C13,equipmentStats,3, )</f>
        <v>0</v>
      </c>
      <c r="F13" s="2">
        <f>VLOOKUP(B13,materialsStats,4, )*VLOOKUP(C13,equipmentStats,4, )</f>
        <v>25</v>
      </c>
      <c r="G13" s="2">
        <f>VLOOKUP(B13,materialsStats,5, )*VLOOKUP(C13,equipmentStats,5, )</f>
        <v>15</v>
      </c>
      <c r="H13" t="b">
        <f>VLOOKUP(C13,equipmentStats,7, )</f>
        <v>1</v>
      </c>
      <c r="I13">
        <f>VLOOKUP(B13,materialsStats,8, )*VLOOKUP(C13,equipmentStats,8, )</f>
        <v>0</v>
      </c>
      <c r="J13">
        <f>VLOOKUP(B13,materialsStats,9, )*VLOOKUP(C13,equipmentStats,9, )</f>
        <v>1</v>
      </c>
    </row>
    <row r="14" spans="1:20" ht="16.5" x14ac:dyDescent="0.3">
      <c r="A14">
        <v>13</v>
      </c>
      <c r="B14" t="s">
        <v>8</v>
      </c>
      <c r="C14" t="s">
        <v>18</v>
      </c>
      <c r="D14" s="2">
        <f>VLOOKUP(B14,materialsStats,2, )*VLOOKUP(C14,equipmentStats,2, )</f>
        <v>35</v>
      </c>
      <c r="E14" s="2">
        <f>VLOOKUP(B14,materialsStats,3, )*VLOOKUP(C14,equipmentStats,3, )</f>
        <v>0</v>
      </c>
      <c r="F14" s="2">
        <f>VLOOKUP(B14,materialsStats,4, )*VLOOKUP(C14,equipmentStats,4, )</f>
        <v>15</v>
      </c>
      <c r="G14" s="2">
        <f>VLOOKUP(B14,materialsStats,5, )*VLOOKUP(C14,equipmentStats,5, )</f>
        <v>10</v>
      </c>
      <c r="H14" t="b">
        <f>VLOOKUP(C14,equipmentStats,7, )</f>
        <v>1</v>
      </c>
      <c r="I14">
        <f>VLOOKUP(B14,materialsStats,8, )*VLOOKUP(C14,equipmentStats,8, )</f>
        <v>0</v>
      </c>
      <c r="J14">
        <f>VLOOKUP(B14,materialsStats,9, )*VLOOKUP(C14,equipmentStats,9, )</f>
        <v>1</v>
      </c>
    </row>
    <row r="15" spans="1:20" ht="16.5" x14ac:dyDescent="0.3">
      <c r="A15">
        <v>14</v>
      </c>
      <c r="B15" t="s">
        <v>8</v>
      </c>
      <c r="C15" t="s">
        <v>19</v>
      </c>
      <c r="D15" s="2">
        <f>VLOOKUP(B15,materialsStats,2, )*VLOOKUP(C15,equipmentStats,2, )</f>
        <v>25</v>
      </c>
      <c r="E15" s="2">
        <f>VLOOKUP(B15,materialsStats,3, )*VLOOKUP(C15,equipmentStats,3, )</f>
        <v>0</v>
      </c>
      <c r="F15" s="2">
        <f>VLOOKUP(B15,materialsStats,4, )*VLOOKUP(C15,equipmentStats,4, )</f>
        <v>5</v>
      </c>
      <c r="G15" s="2">
        <f>VLOOKUP(B15,materialsStats,5, )*VLOOKUP(C15,equipmentStats,5, )</f>
        <v>5</v>
      </c>
      <c r="H15" t="b">
        <f>VLOOKUP(C15,equipmentStats,7, )</f>
        <v>1</v>
      </c>
      <c r="I15">
        <f>VLOOKUP(B15,materialsStats,8, )*VLOOKUP(C15,equipmentStats,8, )</f>
        <v>0</v>
      </c>
      <c r="J15">
        <f>VLOOKUP(B15,materialsStats,9, )*VLOOKUP(C15,equipmentStats,9, )</f>
        <v>1</v>
      </c>
    </row>
    <row r="16" spans="1:20" ht="16.5" x14ac:dyDescent="0.3">
      <c r="A16">
        <v>15</v>
      </c>
      <c r="B16" t="s">
        <v>8</v>
      </c>
      <c r="C16" t="s">
        <v>39</v>
      </c>
      <c r="D16" s="2">
        <f>VLOOKUP(B16,materialsStats,2, )*VLOOKUP(C16,equipmentStats,2, )</f>
        <v>20</v>
      </c>
      <c r="E16" s="2">
        <f>VLOOKUP(B16,materialsStats,3, )*VLOOKUP(C16,equipmentStats,3, )</f>
        <v>5</v>
      </c>
      <c r="F16" s="2">
        <f>VLOOKUP(B16,materialsStats,4, )*VLOOKUP(C16,equipmentStats,4, )</f>
        <v>20</v>
      </c>
      <c r="G16" s="2">
        <f>VLOOKUP(B16,materialsStats,5, )*VLOOKUP(C16,equipmentStats,5, )</f>
        <v>1</v>
      </c>
      <c r="H16" t="b">
        <f>VLOOKUP(C16,equipmentStats,7, )</f>
        <v>1</v>
      </c>
      <c r="I16">
        <f>VLOOKUP(B16,materialsStats,8, )*VLOOKUP(C16,equipmentStats,8, )</f>
        <v>3</v>
      </c>
      <c r="J16">
        <f>VLOOKUP(B16,materialsStats,9, )*VLOOKUP(C16,equipmentStats,9, )</f>
        <v>3</v>
      </c>
    </row>
    <row r="17" spans="1:10" ht="16.5" x14ac:dyDescent="0.3">
      <c r="A17">
        <v>16</v>
      </c>
      <c r="B17" t="s">
        <v>26</v>
      </c>
      <c r="C17" t="s">
        <v>9</v>
      </c>
      <c r="D17" s="2">
        <f>VLOOKUP(B17,materialsStats,2, )*VLOOKUP(C17,equipmentStats,2, )</f>
        <v>15</v>
      </c>
      <c r="E17" s="2">
        <f>VLOOKUP(B17,materialsStats,3, )*VLOOKUP(C17,equipmentStats,3, )</f>
        <v>2.5</v>
      </c>
      <c r="F17" s="2">
        <f>VLOOKUP(B17,materialsStats,4, )*VLOOKUP(C17,equipmentStats,4, )</f>
        <v>0</v>
      </c>
      <c r="G17" s="2">
        <f>VLOOKUP(B17,materialsStats,5, )*VLOOKUP(C17,equipmentStats,5, )</f>
        <v>0.25</v>
      </c>
      <c r="H17" t="b">
        <f>VLOOKUP(C17,equipmentStats,7, )</f>
        <v>0</v>
      </c>
      <c r="I17">
        <f>VLOOKUP(B17,materialsStats,8, )*VLOOKUP(C17,equipmentStats,8, )</f>
        <v>3</v>
      </c>
      <c r="J17">
        <f>VLOOKUP(B17,materialsStats,9, )*VLOOKUP(C17,equipmentStats,9, )</f>
        <v>0</v>
      </c>
    </row>
    <row r="18" spans="1:10" ht="16.5" x14ac:dyDescent="0.3">
      <c r="A18">
        <v>17</v>
      </c>
      <c r="B18" t="s">
        <v>26</v>
      </c>
      <c r="C18" t="s">
        <v>10</v>
      </c>
      <c r="D18" s="2">
        <f>VLOOKUP(B18,materialsStats,2, )*VLOOKUP(C18,equipmentStats,2, )</f>
        <v>60</v>
      </c>
      <c r="E18" s="2">
        <f>VLOOKUP(B18,materialsStats,3, )*VLOOKUP(C18,equipmentStats,3, )</f>
        <v>10</v>
      </c>
      <c r="F18" s="2">
        <f>VLOOKUP(B18,materialsStats,4, )*VLOOKUP(C18,equipmentStats,4, )</f>
        <v>0</v>
      </c>
      <c r="G18" s="2">
        <f>VLOOKUP(B18,materialsStats,5, )*VLOOKUP(C18,equipmentStats,5, )</f>
        <v>0.5</v>
      </c>
      <c r="H18" t="b">
        <f>VLOOKUP(C18,equipmentStats,7, )</f>
        <v>0</v>
      </c>
      <c r="I18">
        <f>VLOOKUP(B18,materialsStats,8, )*VLOOKUP(C18,equipmentStats,8, )</f>
        <v>1</v>
      </c>
      <c r="J18">
        <f>VLOOKUP(B18,materialsStats,9, )*VLOOKUP(C18,equipmentStats,9, )</f>
        <v>0</v>
      </c>
    </row>
    <row r="19" spans="1:10" ht="16.5" x14ac:dyDescent="0.3">
      <c r="A19">
        <v>18</v>
      </c>
      <c r="B19" t="s">
        <v>26</v>
      </c>
      <c r="C19" t="s">
        <v>11</v>
      </c>
      <c r="D19" s="2">
        <f>VLOOKUP(B19,materialsStats,2, )*VLOOKUP(C19,equipmentStats,2, )</f>
        <v>75</v>
      </c>
      <c r="E19" s="2">
        <f>VLOOKUP(B19,materialsStats,3, )*VLOOKUP(C19,equipmentStats,3, )</f>
        <v>15</v>
      </c>
      <c r="F19" s="2">
        <f>VLOOKUP(B19,materialsStats,4, )*VLOOKUP(C19,equipmentStats,4, )</f>
        <v>0</v>
      </c>
      <c r="G19" s="2">
        <f>VLOOKUP(B19,materialsStats,5, )*VLOOKUP(C19,equipmentStats,5, )</f>
        <v>0.65</v>
      </c>
      <c r="H19" t="b">
        <f>VLOOKUP(C19,equipmentStats,7, )</f>
        <v>0</v>
      </c>
      <c r="I19">
        <f>VLOOKUP(B19,materialsStats,8, )*VLOOKUP(C19,equipmentStats,8, )</f>
        <v>2</v>
      </c>
      <c r="J19">
        <f>VLOOKUP(B19,materialsStats,9, )*VLOOKUP(C19,equipmentStats,9, )</f>
        <v>0</v>
      </c>
    </row>
    <row r="20" spans="1:10" ht="16.5" x14ac:dyDescent="0.3">
      <c r="A20">
        <v>19</v>
      </c>
      <c r="B20" t="s">
        <v>26</v>
      </c>
      <c r="C20" t="s">
        <v>12</v>
      </c>
      <c r="D20" s="2">
        <f>VLOOKUP(B20,materialsStats,2, )*VLOOKUP(C20,equipmentStats,2, )</f>
        <v>105</v>
      </c>
      <c r="E20" s="2">
        <f>VLOOKUP(B20,materialsStats,3, )*VLOOKUP(C20,equipmentStats,3, )</f>
        <v>15</v>
      </c>
      <c r="F20" s="2">
        <f>VLOOKUP(B20,materialsStats,4, )*VLOOKUP(C20,equipmentStats,4, )</f>
        <v>0</v>
      </c>
      <c r="G20" s="2">
        <f>VLOOKUP(B20,materialsStats,5, )*VLOOKUP(C20,equipmentStats,5, )</f>
        <v>0.55000000000000004</v>
      </c>
      <c r="H20" t="b">
        <f>VLOOKUP(C20,equipmentStats,7, )</f>
        <v>0</v>
      </c>
      <c r="I20">
        <f>VLOOKUP(B20,materialsStats,8, )*VLOOKUP(C20,equipmentStats,8, )</f>
        <v>2</v>
      </c>
      <c r="J20">
        <f>VLOOKUP(B20,materialsStats,9, )*VLOOKUP(C20,equipmentStats,9, )</f>
        <v>0</v>
      </c>
    </row>
    <row r="21" spans="1:10" ht="16.5" x14ac:dyDescent="0.3">
      <c r="A21">
        <v>20</v>
      </c>
      <c r="B21" t="s">
        <v>26</v>
      </c>
      <c r="C21" t="s">
        <v>13</v>
      </c>
      <c r="D21" s="2">
        <f>VLOOKUP(B21,materialsStats,2, )*VLOOKUP(C21,equipmentStats,2, )</f>
        <v>210</v>
      </c>
      <c r="E21" s="2">
        <f>VLOOKUP(B21,materialsStats,3, )*VLOOKUP(C21,equipmentStats,3, )</f>
        <v>35</v>
      </c>
      <c r="F21" s="2">
        <f>VLOOKUP(B21,materialsStats,4, )*VLOOKUP(C21,equipmentStats,4, )</f>
        <v>0</v>
      </c>
      <c r="G21" s="2">
        <f>VLOOKUP(B21,materialsStats,5, )*VLOOKUP(C21,equipmentStats,5, )</f>
        <v>0.9</v>
      </c>
      <c r="H21" t="b">
        <f>VLOOKUP(C21,equipmentStats,7, )</f>
        <v>0</v>
      </c>
      <c r="I21">
        <f>VLOOKUP(B21,materialsStats,8, )*VLOOKUP(C21,equipmentStats,8, )</f>
        <v>1</v>
      </c>
      <c r="J21">
        <f>VLOOKUP(B21,materialsStats,9, )*VLOOKUP(C21,equipmentStats,9, )</f>
        <v>0</v>
      </c>
    </row>
    <row r="22" spans="1:10" ht="16.5" x14ac:dyDescent="0.3">
      <c r="A22">
        <v>21</v>
      </c>
      <c r="B22" t="s">
        <v>26</v>
      </c>
      <c r="C22" t="s">
        <v>14</v>
      </c>
      <c r="D22" s="2">
        <f>VLOOKUP(B22,materialsStats,2, )*VLOOKUP(C22,equipmentStats,2, )</f>
        <v>300</v>
      </c>
      <c r="E22" s="2">
        <f>VLOOKUP(B22,materialsStats,3, )*VLOOKUP(C22,equipmentStats,3, )</f>
        <v>40</v>
      </c>
      <c r="F22" s="2">
        <f>VLOOKUP(B22,materialsStats,4, )*VLOOKUP(C22,equipmentStats,4, )</f>
        <v>0</v>
      </c>
      <c r="G22" s="2">
        <f>VLOOKUP(B22,materialsStats,5, )*VLOOKUP(C22,equipmentStats,5, )</f>
        <v>1</v>
      </c>
      <c r="H22" t="b">
        <f>VLOOKUP(C22,equipmentStats,7, )</f>
        <v>0</v>
      </c>
      <c r="I22">
        <f>VLOOKUP(B22,materialsStats,8, )*VLOOKUP(C22,equipmentStats,8, )</f>
        <v>5</v>
      </c>
      <c r="J22">
        <f>VLOOKUP(B22,materialsStats,9, )*VLOOKUP(C22,equipmentStats,9, )</f>
        <v>0</v>
      </c>
    </row>
    <row r="23" spans="1:10" ht="16.5" x14ac:dyDescent="0.3">
      <c r="A23">
        <v>22</v>
      </c>
      <c r="B23" t="s">
        <v>26</v>
      </c>
      <c r="C23" t="s">
        <v>16</v>
      </c>
      <c r="D23" s="2">
        <f>VLOOKUP(B23,materialsStats,2, )*VLOOKUP(C23,equipmentStats,2, )</f>
        <v>75</v>
      </c>
      <c r="E23" s="2">
        <f>VLOOKUP(B23,materialsStats,3, )*VLOOKUP(C23,equipmentStats,3, )</f>
        <v>2.5</v>
      </c>
      <c r="F23" s="2">
        <f>VLOOKUP(B23,materialsStats,4, )*VLOOKUP(C23,equipmentStats,4, )</f>
        <v>5</v>
      </c>
      <c r="G23" s="2">
        <f>VLOOKUP(B23,materialsStats,5, )*VLOOKUP(C23,equipmentStats,5, )</f>
        <v>2.5</v>
      </c>
      <c r="H23" t="b">
        <f>VLOOKUP(C23,equipmentStats,7, )</f>
        <v>1</v>
      </c>
      <c r="I23">
        <f>VLOOKUP(B23,materialsStats,8, )*VLOOKUP(C23,equipmentStats,8, )</f>
        <v>0</v>
      </c>
      <c r="J23">
        <f>VLOOKUP(B23,materialsStats,9, )*VLOOKUP(C23,equipmentStats,9, )</f>
        <v>0</v>
      </c>
    </row>
    <row r="24" spans="1:10" ht="16.5" x14ac:dyDescent="0.3">
      <c r="A24">
        <v>23</v>
      </c>
      <c r="B24" t="s">
        <v>26</v>
      </c>
      <c r="C24" t="s">
        <v>17</v>
      </c>
      <c r="D24" s="2">
        <f>VLOOKUP(B24,materialsStats,2, )*VLOOKUP(C24,equipmentStats,2, )</f>
        <v>150</v>
      </c>
      <c r="E24" s="2">
        <f>VLOOKUP(B24,materialsStats,3, )*VLOOKUP(C24,equipmentStats,3, )</f>
        <v>0</v>
      </c>
      <c r="F24" s="2">
        <f>VLOOKUP(B24,materialsStats,4, )*VLOOKUP(C24,equipmentStats,4, )</f>
        <v>25</v>
      </c>
      <c r="G24" s="2">
        <f>VLOOKUP(B24,materialsStats,5, )*VLOOKUP(C24,equipmentStats,5, )</f>
        <v>7.5</v>
      </c>
      <c r="H24" t="b">
        <f>VLOOKUP(C24,equipmentStats,7, )</f>
        <v>1</v>
      </c>
      <c r="I24">
        <f>VLOOKUP(B24,materialsStats,8, )*VLOOKUP(C24,equipmentStats,8, )</f>
        <v>0</v>
      </c>
      <c r="J24">
        <f>VLOOKUP(B24,materialsStats,9, )*VLOOKUP(C24,equipmentStats,9, )</f>
        <v>0</v>
      </c>
    </row>
    <row r="25" spans="1:10" ht="16.5" x14ac:dyDescent="0.3">
      <c r="A25">
        <v>24</v>
      </c>
      <c r="B25" t="s">
        <v>26</v>
      </c>
      <c r="C25" t="s">
        <v>18</v>
      </c>
      <c r="D25" s="2">
        <f>VLOOKUP(B25,materialsStats,2, )*VLOOKUP(C25,equipmentStats,2, )</f>
        <v>105</v>
      </c>
      <c r="E25" s="2">
        <f>VLOOKUP(B25,materialsStats,3, )*VLOOKUP(C25,equipmentStats,3, )</f>
        <v>0</v>
      </c>
      <c r="F25" s="2">
        <f>VLOOKUP(B25,materialsStats,4, )*VLOOKUP(C25,equipmentStats,4, )</f>
        <v>15</v>
      </c>
      <c r="G25" s="2">
        <f>VLOOKUP(B25,materialsStats,5, )*VLOOKUP(C25,equipmentStats,5, )</f>
        <v>5</v>
      </c>
      <c r="H25" t="b">
        <f>VLOOKUP(C25,equipmentStats,7, )</f>
        <v>1</v>
      </c>
      <c r="I25">
        <f>VLOOKUP(B25,materialsStats,8, )*VLOOKUP(C25,equipmentStats,8, )</f>
        <v>0</v>
      </c>
      <c r="J25">
        <f>VLOOKUP(B25,materialsStats,9, )*VLOOKUP(C25,equipmentStats,9, )</f>
        <v>0</v>
      </c>
    </row>
    <row r="26" spans="1:10" ht="16.5" x14ac:dyDescent="0.3">
      <c r="A26">
        <v>25</v>
      </c>
      <c r="B26" t="s">
        <v>26</v>
      </c>
      <c r="C26" t="s">
        <v>19</v>
      </c>
      <c r="D26" s="2">
        <f>VLOOKUP(B26,materialsStats,2, )*VLOOKUP(C26,equipmentStats,2, )</f>
        <v>75</v>
      </c>
      <c r="E26" s="2">
        <f>VLOOKUP(B26,materialsStats,3, )*VLOOKUP(C26,equipmentStats,3, )</f>
        <v>0</v>
      </c>
      <c r="F26" s="2">
        <f>VLOOKUP(B26,materialsStats,4, )*VLOOKUP(C26,equipmentStats,4, )</f>
        <v>5</v>
      </c>
      <c r="G26" s="2">
        <f>VLOOKUP(B26,materialsStats,5, )*VLOOKUP(C26,equipmentStats,5, )</f>
        <v>2.5</v>
      </c>
      <c r="H26" t="b">
        <f>VLOOKUP(C26,equipmentStats,7, )</f>
        <v>1</v>
      </c>
      <c r="I26">
        <f>VLOOKUP(B26,materialsStats,8, )*VLOOKUP(C26,equipmentStats,8, )</f>
        <v>0</v>
      </c>
      <c r="J26">
        <f>VLOOKUP(B26,materialsStats,9, )*VLOOKUP(C26,equipmentStats,9, )</f>
        <v>0</v>
      </c>
    </row>
    <row r="27" spans="1:10" ht="16.5" x14ac:dyDescent="0.3">
      <c r="A27">
        <v>26</v>
      </c>
      <c r="B27" t="s">
        <v>26</v>
      </c>
      <c r="C27" t="s">
        <v>39</v>
      </c>
      <c r="D27" s="2">
        <f>VLOOKUP(B27,materialsStats,2, )*VLOOKUP(C27,equipmentStats,2, )</f>
        <v>60</v>
      </c>
      <c r="E27" s="2">
        <f>VLOOKUP(B27,materialsStats,3, )*VLOOKUP(C27,equipmentStats,3, )</f>
        <v>2.5</v>
      </c>
      <c r="F27" s="2">
        <f>VLOOKUP(B27,materialsStats,4, )*VLOOKUP(C27,equipmentStats,4, )</f>
        <v>20</v>
      </c>
      <c r="G27" s="2">
        <f>VLOOKUP(B27,materialsStats,5, )*VLOOKUP(C27,equipmentStats,5, )</f>
        <v>0.5</v>
      </c>
      <c r="H27" t="b">
        <f>VLOOKUP(C27,equipmentStats,7, )</f>
        <v>1</v>
      </c>
      <c r="I27">
        <f>VLOOKUP(B27,materialsStats,8, )*VLOOKUP(C27,equipmentStats,8, )</f>
        <v>3</v>
      </c>
      <c r="J27">
        <f>VLOOKUP(B27,materialsStats,9, )*VLOOKUP(C27,equipmentStats,9, )</f>
        <v>0</v>
      </c>
    </row>
    <row r="28" spans="1:10" ht="16.5" x14ac:dyDescent="0.3">
      <c r="A28">
        <v>27</v>
      </c>
      <c r="B28" t="s">
        <v>29</v>
      </c>
      <c r="C28" t="s">
        <v>9</v>
      </c>
      <c r="D28" s="2">
        <f>VLOOKUP(B28,materialsStats,2, )*VLOOKUP(C28,equipmentStats,2, )</f>
        <v>15</v>
      </c>
      <c r="E28" s="2">
        <f>VLOOKUP(B28,materialsStats,3, )*VLOOKUP(C28,equipmentStats,3, )</f>
        <v>1</v>
      </c>
      <c r="F28" s="2">
        <f>VLOOKUP(B28,materialsStats,4, )*VLOOKUP(C28,equipmentStats,4, )</f>
        <v>0</v>
      </c>
      <c r="G28" s="2">
        <f>VLOOKUP(B28,materialsStats,5, )*VLOOKUP(C28,equipmentStats,5, )</f>
        <v>0.25</v>
      </c>
      <c r="H28" t="b">
        <f>VLOOKUP(C28,equipmentStats,7, )</f>
        <v>0</v>
      </c>
      <c r="I28">
        <f>VLOOKUP(B28,materialsStats,8, )*VLOOKUP(C28,equipmentStats,8, )</f>
        <v>0</v>
      </c>
      <c r="J28">
        <f>VLOOKUP(B28,materialsStats,9, )*VLOOKUP(C28,equipmentStats,9, )</f>
        <v>0</v>
      </c>
    </row>
    <row r="29" spans="1:10" ht="16.5" x14ac:dyDescent="0.3">
      <c r="A29">
        <v>28</v>
      </c>
      <c r="B29" t="s">
        <v>29</v>
      </c>
      <c r="C29" t="s">
        <v>10</v>
      </c>
      <c r="D29" s="2">
        <f>VLOOKUP(B29,materialsStats,2, )*VLOOKUP(C29,equipmentStats,2, )</f>
        <v>60</v>
      </c>
      <c r="E29" s="2">
        <f>VLOOKUP(B29,materialsStats,3, )*VLOOKUP(C29,equipmentStats,3, )</f>
        <v>4</v>
      </c>
      <c r="F29" s="2">
        <f>VLOOKUP(B29,materialsStats,4, )*VLOOKUP(C29,equipmentStats,4, )</f>
        <v>0</v>
      </c>
      <c r="G29" s="2">
        <f>VLOOKUP(B29,materialsStats,5, )*VLOOKUP(C29,equipmentStats,5, )</f>
        <v>0.5</v>
      </c>
      <c r="H29" t="b">
        <f>VLOOKUP(C29,equipmentStats,7, )</f>
        <v>0</v>
      </c>
      <c r="I29">
        <f>VLOOKUP(B29,materialsStats,8, )*VLOOKUP(C29,equipmentStats,8, )</f>
        <v>0</v>
      </c>
      <c r="J29">
        <f>VLOOKUP(B29,materialsStats,9, )*VLOOKUP(C29,equipmentStats,9, )</f>
        <v>0</v>
      </c>
    </row>
    <row r="30" spans="1:10" ht="16.5" x14ac:dyDescent="0.3">
      <c r="A30">
        <v>29</v>
      </c>
      <c r="B30" t="s">
        <v>29</v>
      </c>
      <c r="C30" t="s">
        <v>11</v>
      </c>
      <c r="D30" s="2">
        <f>VLOOKUP(B30,materialsStats,2, )*VLOOKUP(C30,equipmentStats,2, )</f>
        <v>75</v>
      </c>
      <c r="E30" s="2">
        <f>VLOOKUP(B30,materialsStats,3, )*VLOOKUP(C30,equipmentStats,3, )</f>
        <v>6</v>
      </c>
      <c r="F30" s="2">
        <f>VLOOKUP(B30,materialsStats,4, )*VLOOKUP(C30,equipmentStats,4, )</f>
        <v>0</v>
      </c>
      <c r="G30" s="2">
        <f>VLOOKUP(B30,materialsStats,5, )*VLOOKUP(C30,equipmentStats,5, )</f>
        <v>0.65</v>
      </c>
      <c r="H30" t="b">
        <f>VLOOKUP(C30,equipmentStats,7, )</f>
        <v>0</v>
      </c>
      <c r="I30">
        <f>VLOOKUP(B30,materialsStats,8, )*VLOOKUP(C30,equipmentStats,8, )</f>
        <v>0</v>
      </c>
      <c r="J30">
        <f>VLOOKUP(B30,materialsStats,9, )*VLOOKUP(C30,equipmentStats,9, )</f>
        <v>0</v>
      </c>
    </row>
    <row r="31" spans="1:10" ht="16.5" x14ac:dyDescent="0.3">
      <c r="A31">
        <v>30</v>
      </c>
      <c r="B31" t="s">
        <v>29</v>
      </c>
      <c r="C31" t="s">
        <v>12</v>
      </c>
      <c r="D31" s="2">
        <f>VLOOKUP(B31,materialsStats,2, )*VLOOKUP(C31,equipmentStats,2, )</f>
        <v>105</v>
      </c>
      <c r="E31" s="2">
        <f>VLOOKUP(B31,materialsStats,3, )*VLOOKUP(C31,equipmentStats,3, )</f>
        <v>6</v>
      </c>
      <c r="F31" s="2">
        <f>VLOOKUP(B31,materialsStats,4, )*VLOOKUP(C31,equipmentStats,4, )</f>
        <v>0</v>
      </c>
      <c r="G31" s="2">
        <f>VLOOKUP(B31,materialsStats,5, )*VLOOKUP(C31,equipmentStats,5, )</f>
        <v>0.55000000000000004</v>
      </c>
      <c r="H31" t="b">
        <f>VLOOKUP(C31,equipmentStats,7, )</f>
        <v>0</v>
      </c>
      <c r="I31">
        <f>VLOOKUP(B31,materialsStats,8, )*VLOOKUP(C31,equipmentStats,8, )</f>
        <v>0</v>
      </c>
      <c r="J31">
        <f>VLOOKUP(B31,materialsStats,9, )*VLOOKUP(C31,equipmentStats,9, )</f>
        <v>0</v>
      </c>
    </row>
    <row r="32" spans="1:10" ht="16.5" x14ac:dyDescent="0.3">
      <c r="A32">
        <v>31</v>
      </c>
      <c r="B32" t="s">
        <v>29</v>
      </c>
      <c r="C32" t="s">
        <v>13</v>
      </c>
      <c r="D32" s="2">
        <f>VLOOKUP(B32,materialsStats,2, )*VLOOKUP(C32,equipmentStats,2, )</f>
        <v>210</v>
      </c>
      <c r="E32" s="2">
        <f>VLOOKUP(B32,materialsStats,3, )*VLOOKUP(C32,equipmentStats,3, )</f>
        <v>14</v>
      </c>
      <c r="F32" s="2">
        <f>VLOOKUP(B32,materialsStats,4, )*VLOOKUP(C32,equipmentStats,4, )</f>
        <v>0</v>
      </c>
      <c r="G32" s="2">
        <f>VLOOKUP(B32,materialsStats,5, )*VLOOKUP(C32,equipmentStats,5, )</f>
        <v>0.9</v>
      </c>
      <c r="H32" t="b">
        <f>VLOOKUP(C32,equipmentStats,7, )</f>
        <v>0</v>
      </c>
      <c r="I32">
        <f>VLOOKUP(B32,materialsStats,8, )*VLOOKUP(C32,equipmentStats,8, )</f>
        <v>0</v>
      </c>
      <c r="J32">
        <f>VLOOKUP(B32,materialsStats,9, )*VLOOKUP(C32,equipmentStats,9, )</f>
        <v>0</v>
      </c>
    </row>
    <row r="33" spans="1:10" ht="16.5" x14ac:dyDescent="0.3">
      <c r="A33">
        <v>32</v>
      </c>
      <c r="B33" t="s">
        <v>29</v>
      </c>
      <c r="C33" t="s">
        <v>14</v>
      </c>
      <c r="D33" s="2">
        <f>VLOOKUP(B33,materialsStats,2, )*VLOOKUP(C33,equipmentStats,2, )</f>
        <v>300</v>
      </c>
      <c r="E33" s="2">
        <f>VLOOKUP(B33,materialsStats,3, )*VLOOKUP(C33,equipmentStats,3, )</f>
        <v>16</v>
      </c>
      <c r="F33" s="2">
        <f>VLOOKUP(B33,materialsStats,4, )*VLOOKUP(C33,equipmentStats,4, )</f>
        <v>0</v>
      </c>
      <c r="G33" s="2">
        <f>VLOOKUP(B33,materialsStats,5, )*VLOOKUP(C33,equipmentStats,5, )</f>
        <v>1</v>
      </c>
      <c r="H33" t="b">
        <f>VLOOKUP(C33,equipmentStats,7, )</f>
        <v>0</v>
      </c>
      <c r="I33">
        <f>VLOOKUP(B33,materialsStats,8, )*VLOOKUP(C33,equipmentStats,8, )</f>
        <v>0</v>
      </c>
      <c r="J33">
        <f>VLOOKUP(B33,materialsStats,9, )*VLOOKUP(C33,equipmentStats,9, )</f>
        <v>0</v>
      </c>
    </row>
    <row r="34" spans="1:10" ht="16.5" x14ac:dyDescent="0.3">
      <c r="A34">
        <v>33</v>
      </c>
      <c r="B34" t="s">
        <v>29</v>
      </c>
      <c r="C34" t="s">
        <v>16</v>
      </c>
      <c r="D34" s="2">
        <f>VLOOKUP(B34,materialsStats,2, )*VLOOKUP(C34,equipmentStats,2, )</f>
        <v>75</v>
      </c>
      <c r="E34" s="2">
        <f>VLOOKUP(B34,materialsStats,3, )*VLOOKUP(C34,equipmentStats,3, )</f>
        <v>1</v>
      </c>
      <c r="F34" s="2">
        <f>VLOOKUP(B34,materialsStats,4, )*VLOOKUP(C34,equipmentStats,4, )</f>
        <v>5</v>
      </c>
      <c r="G34" s="2">
        <f>VLOOKUP(B34,materialsStats,5, )*VLOOKUP(C34,equipmentStats,5, )</f>
        <v>2.5</v>
      </c>
      <c r="H34" t="b">
        <f>VLOOKUP(C34,equipmentStats,7, )</f>
        <v>1</v>
      </c>
      <c r="I34">
        <f>VLOOKUP(B34,materialsStats,8, )*VLOOKUP(C34,equipmentStats,8, )</f>
        <v>0</v>
      </c>
      <c r="J34">
        <f>VLOOKUP(B34,materialsStats,9, )*VLOOKUP(C34,equipmentStats,9, )</f>
        <v>0</v>
      </c>
    </row>
    <row r="35" spans="1:10" ht="16.5" x14ac:dyDescent="0.3">
      <c r="A35">
        <v>34</v>
      </c>
      <c r="B35" t="s">
        <v>29</v>
      </c>
      <c r="C35" t="s">
        <v>17</v>
      </c>
      <c r="D35" s="2">
        <f>VLOOKUP(B35,materialsStats,2, )*VLOOKUP(C35,equipmentStats,2, )</f>
        <v>150</v>
      </c>
      <c r="E35" s="2">
        <f>VLOOKUP(B35,materialsStats,3, )*VLOOKUP(C35,equipmentStats,3, )</f>
        <v>0</v>
      </c>
      <c r="F35" s="2">
        <f>VLOOKUP(B35,materialsStats,4, )*VLOOKUP(C35,equipmentStats,4, )</f>
        <v>25</v>
      </c>
      <c r="G35" s="2">
        <f>VLOOKUP(B35,materialsStats,5, )*VLOOKUP(C35,equipmentStats,5, )</f>
        <v>7.5</v>
      </c>
      <c r="H35" t="b">
        <f>VLOOKUP(C35,equipmentStats,7, )</f>
        <v>1</v>
      </c>
      <c r="I35">
        <f>VLOOKUP(B35,materialsStats,8, )*VLOOKUP(C35,equipmentStats,8, )</f>
        <v>0</v>
      </c>
      <c r="J35">
        <f>VLOOKUP(B35,materialsStats,9, )*VLOOKUP(C35,equipmentStats,9, )</f>
        <v>0</v>
      </c>
    </row>
    <row r="36" spans="1:10" ht="16.5" x14ac:dyDescent="0.3">
      <c r="A36">
        <v>35</v>
      </c>
      <c r="B36" t="s">
        <v>29</v>
      </c>
      <c r="C36" t="s">
        <v>18</v>
      </c>
      <c r="D36" s="2">
        <f>VLOOKUP(B36,materialsStats,2, )*VLOOKUP(C36,equipmentStats,2, )</f>
        <v>105</v>
      </c>
      <c r="E36" s="2">
        <f>VLOOKUP(B36,materialsStats,3, )*VLOOKUP(C36,equipmentStats,3, )</f>
        <v>0</v>
      </c>
      <c r="F36" s="2">
        <f>VLOOKUP(B36,materialsStats,4, )*VLOOKUP(C36,equipmentStats,4, )</f>
        <v>15</v>
      </c>
      <c r="G36" s="2">
        <f>VLOOKUP(B36,materialsStats,5, )*VLOOKUP(C36,equipmentStats,5, )</f>
        <v>5</v>
      </c>
      <c r="H36" t="b">
        <f>VLOOKUP(C36,equipmentStats,7, )</f>
        <v>1</v>
      </c>
      <c r="I36">
        <f>VLOOKUP(B36,materialsStats,8, )*VLOOKUP(C36,equipmentStats,8, )</f>
        <v>0</v>
      </c>
      <c r="J36">
        <f>VLOOKUP(B36,materialsStats,9, )*VLOOKUP(C36,equipmentStats,9, )</f>
        <v>0</v>
      </c>
    </row>
    <row r="37" spans="1:10" ht="16.5" x14ac:dyDescent="0.3">
      <c r="A37">
        <v>36</v>
      </c>
      <c r="B37" t="s">
        <v>29</v>
      </c>
      <c r="C37" t="s">
        <v>19</v>
      </c>
      <c r="D37" s="2">
        <f>VLOOKUP(B37,materialsStats,2, )*VLOOKUP(C37,equipmentStats,2, )</f>
        <v>75</v>
      </c>
      <c r="E37" s="2">
        <f>VLOOKUP(B37,materialsStats,3, )*VLOOKUP(C37,equipmentStats,3, )</f>
        <v>0</v>
      </c>
      <c r="F37" s="2">
        <f>VLOOKUP(B37,materialsStats,4, )*VLOOKUP(C37,equipmentStats,4, )</f>
        <v>5</v>
      </c>
      <c r="G37" s="2">
        <f>VLOOKUP(B37,materialsStats,5, )*VLOOKUP(C37,equipmentStats,5, )</f>
        <v>2.5</v>
      </c>
      <c r="H37" t="b">
        <f>VLOOKUP(C37,equipmentStats,7, )</f>
        <v>1</v>
      </c>
      <c r="I37">
        <f>VLOOKUP(B37,materialsStats,8, )*VLOOKUP(C37,equipmentStats,8, )</f>
        <v>0</v>
      </c>
      <c r="J37">
        <f>VLOOKUP(B37,materialsStats,9, )*VLOOKUP(C37,equipmentStats,9, )</f>
        <v>0</v>
      </c>
    </row>
    <row r="38" spans="1:10" ht="16.5" x14ac:dyDescent="0.3">
      <c r="A38">
        <v>37</v>
      </c>
      <c r="B38" t="s">
        <v>29</v>
      </c>
      <c r="C38" t="s">
        <v>39</v>
      </c>
      <c r="D38" s="2">
        <f>VLOOKUP(B38,materialsStats,2, )*VLOOKUP(C38,equipmentStats,2, )</f>
        <v>60</v>
      </c>
      <c r="E38" s="2">
        <f>VLOOKUP(B38,materialsStats,3, )*VLOOKUP(C38,equipmentStats,3, )</f>
        <v>1</v>
      </c>
      <c r="F38" s="2">
        <f>VLOOKUP(B38,materialsStats,4, )*VLOOKUP(C38,equipmentStats,4, )</f>
        <v>20</v>
      </c>
      <c r="G38" s="2">
        <f>VLOOKUP(B38,materialsStats,5, )*VLOOKUP(C38,equipmentStats,5, )</f>
        <v>0.5</v>
      </c>
      <c r="H38" t="b">
        <f>VLOOKUP(C38,equipmentStats,7, )</f>
        <v>1</v>
      </c>
      <c r="I38">
        <f>VLOOKUP(B38,materialsStats,8, )*VLOOKUP(C38,equipmentStats,8, )</f>
        <v>0</v>
      </c>
      <c r="J38">
        <f>VLOOKUP(B38,materialsStats,9, )*VLOOKUP(C38,equipmentStats,9, )</f>
        <v>0</v>
      </c>
    </row>
    <row r="39" spans="1:10" ht="16.5" x14ac:dyDescent="0.3">
      <c r="A39">
        <v>38</v>
      </c>
      <c r="B39" t="s">
        <v>30</v>
      </c>
      <c r="C39" t="s">
        <v>9</v>
      </c>
      <c r="D39" s="2">
        <f>VLOOKUP(B39,materialsStats,2, )*VLOOKUP(C39,equipmentStats,2, )</f>
        <v>50</v>
      </c>
      <c r="E39" s="2">
        <f>VLOOKUP(B39,materialsStats,3, )*VLOOKUP(C39,equipmentStats,3, )</f>
        <v>10</v>
      </c>
      <c r="F39" s="2">
        <f>VLOOKUP(B39,materialsStats,4, )*VLOOKUP(C39,equipmentStats,4, )</f>
        <v>0</v>
      </c>
      <c r="G39" s="2">
        <f>VLOOKUP(B39,materialsStats,5, )*VLOOKUP(C39,equipmentStats,5, )</f>
        <v>0.5</v>
      </c>
      <c r="H39" t="b">
        <f>VLOOKUP(C39,equipmentStats,7, )</f>
        <v>0</v>
      </c>
      <c r="I39">
        <f>VLOOKUP(B39,materialsStats,8, )*VLOOKUP(C39,equipmentStats,8, )</f>
        <v>0</v>
      </c>
      <c r="J39">
        <f>VLOOKUP(B39,materialsStats,9, )*VLOOKUP(C39,equipmentStats,9, )</f>
        <v>0</v>
      </c>
    </row>
    <row r="40" spans="1:10" ht="16.5" x14ac:dyDescent="0.3">
      <c r="A40">
        <v>39</v>
      </c>
      <c r="B40" t="s">
        <v>30</v>
      </c>
      <c r="C40" t="s">
        <v>10</v>
      </c>
      <c r="D40" s="2">
        <f>VLOOKUP(B40,materialsStats,2, )*VLOOKUP(C40,equipmentStats,2, )</f>
        <v>200</v>
      </c>
      <c r="E40" s="2">
        <f>VLOOKUP(B40,materialsStats,3, )*VLOOKUP(C40,equipmentStats,3, )</f>
        <v>40</v>
      </c>
      <c r="F40" s="2">
        <f>VLOOKUP(B40,materialsStats,4, )*VLOOKUP(C40,equipmentStats,4, )</f>
        <v>0</v>
      </c>
      <c r="G40" s="2">
        <f>VLOOKUP(B40,materialsStats,5, )*VLOOKUP(C40,equipmentStats,5, )</f>
        <v>1</v>
      </c>
      <c r="H40" t="b">
        <f>VLOOKUP(C40,equipmentStats,7, )</f>
        <v>0</v>
      </c>
      <c r="I40">
        <f>VLOOKUP(B40,materialsStats,8, )*VLOOKUP(C40,equipmentStats,8, )</f>
        <v>0</v>
      </c>
      <c r="J40">
        <f>VLOOKUP(B40,materialsStats,9, )*VLOOKUP(C40,equipmentStats,9, )</f>
        <v>0</v>
      </c>
    </row>
    <row r="41" spans="1:10" ht="16.5" x14ac:dyDescent="0.3">
      <c r="A41">
        <v>40</v>
      </c>
      <c r="B41" t="s">
        <v>30</v>
      </c>
      <c r="C41" t="s">
        <v>11</v>
      </c>
      <c r="D41" s="2">
        <f>VLOOKUP(B41,materialsStats,2, )*VLOOKUP(C41,equipmentStats,2, )</f>
        <v>250</v>
      </c>
      <c r="E41" s="2">
        <f>VLOOKUP(B41,materialsStats,3, )*VLOOKUP(C41,equipmentStats,3, )</f>
        <v>60</v>
      </c>
      <c r="F41" s="2">
        <f>VLOOKUP(B41,materialsStats,4, )*VLOOKUP(C41,equipmentStats,4, )</f>
        <v>0</v>
      </c>
      <c r="G41" s="2">
        <f>VLOOKUP(B41,materialsStats,5, )*VLOOKUP(C41,equipmentStats,5, )</f>
        <v>1.3</v>
      </c>
      <c r="H41" t="b">
        <f>VLOOKUP(C41,equipmentStats,7, )</f>
        <v>0</v>
      </c>
      <c r="I41">
        <f>VLOOKUP(B41,materialsStats,8, )*VLOOKUP(C41,equipmentStats,8, )</f>
        <v>0</v>
      </c>
      <c r="J41">
        <f>VLOOKUP(B41,materialsStats,9, )*VLOOKUP(C41,equipmentStats,9, )</f>
        <v>0</v>
      </c>
    </row>
    <row r="42" spans="1:10" ht="16.5" x14ac:dyDescent="0.3">
      <c r="A42">
        <v>41</v>
      </c>
      <c r="B42" t="s">
        <v>30</v>
      </c>
      <c r="C42" t="s">
        <v>12</v>
      </c>
      <c r="D42" s="2">
        <f>VLOOKUP(B42,materialsStats,2, )*VLOOKUP(C42,equipmentStats,2, )</f>
        <v>350</v>
      </c>
      <c r="E42" s="2">
        <f>VLOOKUP(B42,materialsStats,3, )*VLOOKUP(C42,equipmentStats,3, )</f>
        <v>60</v>
      </c>
      <c r="F42" s="2">
        <f>VLOOKUP(B42,materialsStats,4, )*VLOOKUP(C42,equipmentStats,4, )</f>
        <v>0</v>
      </c>
      <c r="G42" s="2">
        <f>VLOOKUP(B42,materialsStats,5, )*VLOOKUP(C42,equipmentStats,5, )</f>
        <v>1.1000000000000001</v>
      </c>
      <c r="H42" t="b">
        <f>VLOOKUP(C42,equipmentStats,7, )</f>
        <v>0</v>
      </c>
      <c r="I42">
        <f>VLOOKUP(B42,materialsStats,8, )*VLOOKUP(C42,equipmentStats,8, )</f>
        <v>0</v>
      </c>
      <c r="J42">
        <f>VLOOKUP(B42,materialsStats,9, )*VLOOKUP(C42,equipmentStats,9, )</f>
        <v>0</v>
      </c>
    </row>
    <row r="43" spans="1:10" ht="16.5" x14ac:dyDescent="0.3">
      <c r="A43">
        <v>42</v>
      </c>
      <c r="B43" t="s">
        <v>30</v>
      </c>
      <c r="C43" t="s">
        <v>13</v>
      </c>
      <c r="D43" s="2">
        <f>VLOOKUP(B43,materialsStats,2, )*VLOOKUP(C43,equipmentStats,2, )</f>
        <v>700</v>
      </c>
      <c r="E43" s="2">
        <f>VLOOKUP(B43,materialsStats,3, )*VLOOKUP(C43,equipmentStats,3, )</f>
        <v>140</v>
      </c>
      <c r="F43" s="2">
        <f>VLOOKUP(B43,materialsStats,4, )*VLOOKUP(C43,equipmentStats,4, )</f>
        <v>0</v>
      </c>
      <c r="G43" s="2">
        <f>VLOOKUP(B43,materialsStats,5, )*VLOOKUP(C43,equipmentStats,5, )</f>
        <v>1.8</v>
      </c>
      <c r="H43" t="b">
        <f>VLOOKUP(C43,equipmentStats,7, )</f>
        <v>0</v>
      </c>
      <c r="I43">
        <f>VLOOKUP(B43,materialsStats,8, )*VLOOKUP(C43,equipmentStats,8, )</f>
        <v>0</v>
      </c>
      <c r="J43">
        <f>VLOOKUP(B43,materialsStats,9, )*VLOOKUP(C43,equipmentStats,9, )</f>
        <v>0</v>
      </c>
    </row>
    <row r="44" spans="1:10" ht="16.5" x14ac:dyDescent="0.3">
      <c r="A44">
        <v>43</v>
      </c>
      <c r="B44" t="s">
        <v>30</v>
      </c>
      <c r="C44" t="s">
        <v>14</v>
      </c>
      <c r="D44" s="2">
        <f>VLOOKUP(B44,materialsStats,2, )*VLOOKUP(C44,equipmentStats,2, )</f>
        <v>1000</v>
      </c>
      <c r="E44" s="2">
        <f>VLOOKUP(B44,materialsStats,3, )*VLOOKUP(C44,equipmentStats,3, )</f>
        <v>160</v>
      </c>
      <c r="F44" s="2">
        <f>VLOOKUP(B44,materialsStats,4, )*VLOOKUP(C44,equipmentStats,4, )</f>
        <v>0</v>
      </c>
      <c r="G44" s="2">
        <f>VLOOKUP(B44,materialsStats,5, )*VLOOKUP(C44,equipmentStats,5, )</f>
        <v>2</v>
      </c>
      <c r="H44" t="b">
        <f>VLOOKUP(C44,equipmentStats,7, )</f>
        <v>0</v>
      </c>
      <c r="I44">
        <f>VLOOKUP(B44,materialsStats,8, )*VLOOKUP(C44,equipmentStats,8, )</f>
        <v>0</v>
      </c>
      <c r="J44">
        <f>VLOOKUP(B44,materialsStats,9, )*VLOOKUP(C44,equipmentStats,9, )</f>
        <v>0</v>
      </c>
    </row>
    <row r="45" spans="1:10" ht="16.5" x14ac:dyDescent="0.3">
      <c r="A45">
        <v>44</v>
      </c>
      <c r="B45" t="s">
        <v>30</v>
      </c>
      <c r="C45" t="s">
        <v>16</v>
      </c>
      <c r="D45" s="2">
        <f>VLOOKUP(B45,materialsStats,2, )*VLOOKUP(C45,equipmentStats,2, )</f>
        <v>250</v>
      </c>
      <c r="E45" s="2">
        <f>VLOOKUP(B45,materialsStats,3, )*VLOOKUP(C45,equipmentStats,3, )</f>
        <v>10</v>
      </c>
      <c r="F45" s="2">
        <f>VLOOKUP(B45,materialsStats,4, )*VLOOKUP(C45,equipmentStats,4, )</f>
        <v>10</v>
      </c>
      <c r="G45" s="2">
        <f>VLOOKUP(B45,materialsStats,5, )*VLOOKUP(C45,equipmentStats,5, )</f>
        <v>5</v>
      </c>
      <c r="H45" t="b">
        <f>VLOOKUP(C45,equipmentStats,7, )</f>
        <v>1</v>
      </c>
      <c r="I45">
        <f>VLOOKUP(B45,materialsStats,8, )*VLOOKUP(C45,equipmentStats,8, )</f>
        <v>0</v>
      </c>
      <c r="J45">
        <f>VLOOKUP(B45,materialsStats,9, )*VLOOKUP(C45,equipmentStats,9, )</f>
        <v>0</v>
      </c>
    </row>
    <row r="46" spans="1:10" ht="16.5" x14ac:dyDescent="0.3">
      <c r="A46">
        <v>45</v>
      </c>
      <c r="B46" t="s">
        <v>30</v>
      </c>
      <c r="C46" t="s">
        <v>17</v>
      </c>
      <c r="D46" s="2">
        <f>VLOOKUP(B46,materialsStats,2, )*VLOOKUP(C46,equipmentStats,2, )</f>
        <v>500</v>
      </c>
      <c r="E46" s="2">
        <f>VLOOKUP(B46,materialsStats,3, )*VLOOKUP(C46,equipmentStats,3, )</f>
        <v>0</v>
      </c>
      <c r="F46" s="2">
        <f>VLOOKUP(B46,materialsStats,4, )*VLOOKUP(C46,equipmentStats,4, )</f>
        <v>50</v>
      </c>
      <c r="G46" s="2">
        <f>VLOOKUP(B46,materialsStats,5, )*VLOOKUP(C46,equipmentStats,5, )</f>
        <v>15</v>
      </c>
      <c r="H46" t="b">
        <f>VLOOKUP(C46,equipmentStats,7, )</f>
        <v>1</v>
      </c>
      <c r="I46">
        <f>VLOOKUP(B46,materialsStats,8, )*VLOOKUP(C46,equipmentStats,8, )</f>
        <v>0</v>
      </c>
      <c r="J46">
        <f>VLOOKUP(B46,materialsStats,9, )*VLOOKUP(C46,equipmentStats,9, )</f>
        <v>0</v>
      </c>
    </row>
    <row r="47" spans="1:10" ht="16.5" x14ac:dyDescent="0.3">
      <c r="A47">
        <v>46</v>
      </c>
      <c r="B47" t="s">
        <v>30</v>
      </c>
      <c r="C47" t="s">
        <v>18</v>
      </c>
      <c r="D47" s="2">
        <f>VLOOKUP(B47,materialsStats,2, )*VLOOKUP(C47,equipmentStats,2, )</f>
        <v>350</v>
      </c>
      <c r="E47" s="2">
        <f>VLOOKUP(B47,materialsStats,3, )*VLOOKUP(C47,equipmentStats,3, )</f>
        <v>0</v>
      </c>
      <c r="F47" s="2">
        <f>VLOOKUP(B47,materialsStats,4, )*VLOOKUP(C47,equipmentStats,4, )</f>
        <v>30</v>
      </c>
      <c r="G47" s="2">
        <f>VLOOKUP(B47,materialsStats,5, )*VLOOKUP(C47,equipmentStats,5, )</f>
        <v>10</v>
      </c>
      <c r="H47" t="b">
        <f>VLOOKUP(C47,equipmentStats,7, )</f>
        <v>1</v>
      </c>
      <c r="I47">
        <f>VLOOKUP(B47,materialsStats,8, )*VLOOKUP(C47,equipmentStats,8, )</f>
        <v>0</v>
      </c>
      <c r="J47">
        <f>VLOOKUP(B47,materialsStats,9, )*VLOOKUP(C47,equipmentStats,9, )</f>
        <v>0</v>
      </c>
    </row>
    <row r="48" spans="1:10" ht="16.5" x14ac:dyDescent="0.3">
      <c r="A48">
        <v>47</v>
      </c>
      <c r="B48" t="s">
        <v>30</v>
      </c>
      <c r="C48" t="s">
        <v>19</v>
      </c>
      <c r="D48" s="2">
        <f>VLOOKUP(B48,materialsStats,2, )*VLOOKUP(C48,equipmentStats,2, )</f>
        <v>250</v>
      </c>
      <c r="E48" s="2">
        <f>VLOOKUP(B48,materialsStats,3, )*VLOOKUP(C48,equipmentStats,3, )</f>
        <v>0</v>
      </c>
      <c r="F48" s="2">
        <f>VLOOKUP(B48,materialsStats,4, )*VLOOKUP(C48,equipmentStats,4, )</f>
        <v>10</v>
      </c>
      <c r="G48" s="2">
        <f>VLOOKUP(B48,materialsStats,5, )*VLOOKUP(C48,equipmentStats,5, )</f>
        <v>5</v>
      </c>
      <c r="H48" t="b">
        <f>VLOOKUP(C48,equipmentStats,7, )</f>
        <v>1</v>
      </c>
      <c r="I48">
        <f>VLOOKUP(B48,materialsStats,8, )*VLOOKUP(C48,equipmentStats,8, )</f>
        <v>0</v>
      </c>
      <c r="J48">
        <f>VLOOKUP(B48,materialsStats,9, )*VLOOKUP(C48,equipmentStats,9, )</f>
        <v>0</v>
      </c>
    </row>
    <row r="49" spans="1:10" ht="16.5" x14ac:dyDescent="0.3">
      <c r="A49">
        <v>48</v>
      </c>
      <c r="B49" t="s">
        <v>30</v>
      </c>
      <c r="C49" t="s">
        <v>39</v>
      </c>
      <c r="D49" s="2">
        <f>VLOOKUP(B49,materialsStats,2, )*VLOOKUP(C49,equipmentStats,2, )</f>
        <v>200</v>
      </c>
      <c r="E49" s="2">
        <f>VLOOKUP(B49,materialsStats,3, )*VLOOKUP(C49,equipmentStats,3, )</f>
        <v>10</v>
      </c>
      <c r="F49" s="2">
        <f>VLOOKUP(B49,materialsStats,4, )*VLOOKUP(C49,equipmentStats,4, )</f>
        <v>40</v>
      </c>
      <c r="G49" s="2">
        <f>VLOOKUP(B49,materialsStats,5, )*VLOOKUP(C49,equipmentStats,5, )</f>
        <v>1</v>
      </c>
      <c r="H49" t="b">
        <f>VLOOKUP(C49,equipmentStats,7, )</f>
        <v>1</v>
      </c>
      <c r="I49">
        <f>VLOOKUP(B49,materialsStats,8, )*VLOOKUP(C49,equipmentStats,8, )</f>
        <v>0</v>
      </c>
      <c r="J49">
        <f>VLOOKUP(B49,materialsStats,9, )*VLOOKUP(C49,equipmentStats,9, )</f>
        <v>0</v>
      </c>
    </row>
    <row r="50" spans="1:10" ht="16.5" x14ac:dyDescent="0.3">
      <c r="A50">
        <v>49</v>
      </c>
      <c r="B50" t="s">
        <v>31</v>
      </c>
      <c r="C50" t="s">
        <v>9</v>
      </c>
      <c r="D50" s="2">
        <f>VLOOKUP(B50,materialsStats,2, )*VLOOKUP(C50,equipmentStats,2, )</f>
        <v>100</v>
      </c>
      <c r="E50" s="2">
        <f>VLOOKUP(B50,materialsStats,3, )*VLOOKUP(C50,equipmentStats,3, )</f>
        <v>20</v>
      </c>
      <c r="F50" s="2">
        <f>VLOOKUP(B50,materialsStats,4, )*VLOOKUP(C50,equipmentStats,4, )</f>
        <v>0</v>
      </c>
      <c r="G50" s="2">
        <f>VLOOKUP(B50,materialsStats,5, )*VLOOKUP(C50,equipmentStats,5, )</f>
        <v>0.75</v>
      </c>
      <c r="H50" t="b">
        <f>VLOOKUP(C50,equipmentStats,7, )</f>
        <v>0</v>
      </c>
      <c r="I50">
        <f>VLOOKUP(B50,materialsStats,8, )*VLOOKUP(C50,equipmentStats,8, )</f>
        <v>0</v>
      </c>
      <c r="J50">
        <f>VLOOKUP(B50,materialsStats,9, )*VLOOKUP(C50,equipmentStats,9, )</f>
        <v>0</v>
      </c>
    </row>
    <row r="51" spans="1:10" ht="16.5" x14ac:dyDescent="0.3">
      <c r="A51">
        <v>50</v>
      </c>
      <c r="B51" t="s">
        <v>31</v>
      </c>
      <c r="C51" t="s">
        <v>10</v>
      </c>
      <c r="D51" s="2">
        <f>VLOOKUP(B51,materialsStats,2, )*VLOOKUP(C51,equipmentStats,2, )</f>
        <v>400</v>
      </c>
      <c r="E51" s="2">
        <f>VLOOKUP(B51,materialsStats,3, )*VLOOKUP(C51,equipmentStats,3, )</f>
        <v>80</v>
      </c>
      <c r="F51" s="2">
        <f>VLOOKUP(B51,materialsStats,4, )*VLOOKUP(C51,equipmentStats,4, )</f>
        <v>0</v>
      </c>
      <c r="G51" s="2">
        <f>VLOOKUP(B51,materialsStats,5, )*VLOOKUP(C51,equipmentStats,5, )</f>
        <v>1.5</v>
      </c>
      <c r="H51" t="b">
        <f>VLOOKUP(C51,equipmentStats,7, )</f>
        <v>0</v>
      </c>
      <c r="I51">
        <f>VLOOKUP(B51,materialsStats,8, )*VLOOKUP(C51,equipmentStats,8, )</f>
        <v>0</v>
      </c>
      <c r="J51">
        <f>VLOOKUP(B51,materialsStats,9, )*VLOOKUP(C51,equipmentStats,9, )</f>
        <v>0</v>
      </c>
    </row>
    <row r="52" spans="1:10" ht="16.5" x14ac:dyDescent="0.3">
      <c r="A52">
        <v>51</v>
      </c>
      <c r="B52" t="s">
        <v>31</v>
      </c>
      <c r="C52" t="s">
        <v>11</v>
      </c>
      <c r="D52" s="2">
        <f>VLOOKUP(B52,materialsStats,2, )*VLOOKUP(C52,equipmentStats,2, )</f>
        <v>500</v>
      </c>
      <c r="E52" s="2">
        <f>VLOOKUP(B52,materialsStats,3, )*VLOOKUP(C52,equipmentStats,3, )</f>
        <v>120</v>
      </c>
      <c r="F52" s="2">
        <f>VLOOKUP(B52,materialsStats,4, )*VLOOKUP(C52,equipmentStats,4, )</f>
        <v>0</v>
      </c>
      <c r="G52" s="2">
        <f>VLOOKUP(B52,materialsStats,5, )*VLOOKUP(C52,equipmentStats,5, )</f>
        <v>1.9500000000000002</v>
      </c>
      <c r="H52" t="b">
        <f>VLOOKUP(C52,equipmentStats,7, )</f>
        <v>0</v>
      </c>
      <c r="I52">
        <f>VLOOKUP(B52,materialsStats,8, )*VLOOKUP(C52,equipmentStats,8, )</f>
        <v>0</v>
      </c>
      <c r="J52">
        <f>VLOOKUP(B52,materialsStats,9, )*VLOOKUP(C52,equipmentStats,9, )</f>
        <v>0</v>
      </c>
    </row>
    <row r="53" spans="1:10" ht="16.5" x14ac:dyDescent="0.3">
      <c r="A53">
        <v>52</v>
      </c>
      <c r="B53" t="s">
        <v>31</v>
      </c>
      <c r="C53" t="s">
        <v>12</v>
      </c>
      <c r="D53" s="2">
        <f>VLOOKUP(B53,materialsStats,2, )*VLOOKUP(C53,equipmentStats,2, )</f>
        <v>700</v>
      </c>
      <c r="E53" s="2">
        <f>VLOOKUP(B53,materialsStats,3, )*VLOOKUP(C53,equipmentStats,3, )</f>
        <v>120</v>
      </c>
      <c r="F53" s="2">
        <f>VLOOKUP(B53,materialsStats,4, )*VLOOKUP(C53,equipmentStats,4, )</f>
        <v>0</v>
      </c>
      <c r="G53" s="2">
        <f>VLOOKUP(B53,materialsStats,5, )*VLOOKUP(C53,equipmentStats,5, )</f>
        <v>1.6500000000000001</v>
      </c>
      <c r="H53" t="b">
        <f>VLOOKUP(C53,equipmentStats,7, )</f>
        <v>0</v>
      </c>
      <c r="I53">
        <f>VLOOKUP(B53,materialsStats,8, )*VLOOKUP(C53,equipmentStats,8, )</f>
        <v>0</v>
      </c>
      <c r="J53">
        <f>VLOOKUP(B53,materialsStats,9, )*VLOOKUP(C53,equipmentStats,9, )</f>
        <v>0</v>
      </c>
    </row>
    <row r="54" spans="1:10" ht="16.5" x14ac:dyDescent="0.3">
      <c r="A54">
        <v>53</v>
      </c>
      <c r="B54" t="s">
        <v>31</v>
      </c>
      <c r="C54" t="s">
        <v>13</v>
      </c>
      <c r="D54" s="2">
        <f>VLOOKUP(B54,materialsStats,2, )*VLOOKUP(C54,equipmentStats,2, )</f>
        <v>1400</v>
      </c>
      <c r="E54" s="2">
        <f>VLOOKUP(B54,materialsStats,3, )*VLOOKUP(C54,equipmentStats,3, )</f>
        <v>280</v>
      </c>
      <c r="F54" s="2">
        <f>VLOOKUP(B54,materialsStats,4, )*VLOOKUP(C54,equipmentStats,4, )</f>
        <v>0</v>
      </c>
      <c r="G54" s="2">
        <f>VLOOKUP(B54,materialsStats,5, )*VLOOKUP(C54,equipmentStats,5, )</f>
        <v>2.7</v>
      </c>
      <c r="H54" t="b">
        <f>VLOOKUP(C54,equipmentStats,7, )</f>
        <v>0</v>
      </c>
      <c r="I54">
        <f>VLOOKUP(B54,materialsStats,8, )*VLOOKUP(C54,equipmentStats,8, )</f>
        <v>0</v>
      </c>
      <c r="J54">
        <f>VLOOKUP(B54,materialsStats,9, )*VLOOKUP(C54,equipmentStats,9, )</f>
        <v>0</v>
      </c>
    </row>
    <row r="55" spans="1:10" ht="16.5" x14ac:dyDescent="0.3">
      <c r="A55">
        <v>54</v>
      </c>
      <c r="B55" t="s">
        <v>31</v>
      </c>
      <c r="C55" t="s">
        <v>14</v>
      </c>
      <c r="D55" s="2">
        <f>VLOOKUP(B55,materialsStats,2, )*VLOOKUP(C55,equipmentStats,2, )</f>
        <v>2000</v>
      </c>
      <c r="E55" s="2">
        <f>VLOOKUP(B55,materialsStats,3, )*VLOOKUP(C55,equipmentStats,3, )</f>
        <v>320</v>
      </c>
      <c r="F55" s="2">
        <f>VLOOKUP(B55,materialsStats,4, )*VLOOKUP(C55,equipmentStats,4, )</f>
        <v>0</v>
      </c>
      <c r="G55" s="2">
        <f>VLOOKUP(B55,materialsStats,5, )*VLOOKUP(C55,equipmentStats,5, )</f>
        <v>3</v>
      </c>
      <c r="H55" t="b">
        <f>VLOOKUP(C55,equipmentStats,7, )</f>
        <v>0</v>
      </c>
      <c r="I55">
        <f>VLOOKUP(B55,materialsStats,8, )*VLOOKUP(C55,equipmentStats,8, )</f>
        <v>0</v>
      </c>
      <c r="J55">
        <f>VLOOKUP(B55,materialsStats,9, )*VLOOKUP(C55,equipmentStats,9, )</f>
        <v>0</v>
      </c>
    </row>
    <row r="56" spans="1:10" ht="16.5" x14ac:dyDescent="0.3">
      <c r="A56">
        <v>55</v>
      </c>
      <c r="B56" t="s">
        <v>31</v>
      </c>
      <c r="C56" t="s">
        <v>16</v>
      </c>
      <c r="D56" s="2">
        <f>VLOOKUP(B56,materialsStats,2, )*VLOOKUP(C56,equipmentStats,2, )</f>
        <v>500</v>
      </c>
      <c r="E56" s="2">
        <f>VLOOKUP(B56,materialsStats,3, )*VLOOKUP(C56,equipmentStats,3, )</f>
        <v>20</v>
      </c>
      <c r="F56" s="2">
        <f>VLOOKUP(B56,materialsStats,4, )*VLOOKUP(C56,equipmentStats,4, )</f>
        <v>15</v>
      </c>
      <c r="G56" s="2">
        <f>VLOOKUP(B56,materialsStats,5, )*VLOOKUP(C56,equipmentStats,5, )</f>
        <v>7.5</v>
      </c>
      <c r="H56" t="b">
        <f>VLOOKUP(C56,equipmentStats,7, )</f>
        <v>1</v>
      </c>
      <c r="I56">
        <f>VLOOKUP(B56,materialsStats,8, )*VLOOKUP(C56,equipmentStats,8, )</f>
        <v>0</v>
      </c>
      <c r="J56">
        <f>VLOOKUP(B56,materialsStats,9, )*VLOOKUP(C56,equipmentStats,9, )</f>
        <v>0</v>
      </c>
    </row>
    <row r="57" spans="1:10" ht="16.5" x14ac:dyDescent="0.3">
      <c r="A57">
        <v>56</v>
      </c>
      <c r="B57" t="s">
        <v>31</v>
      </c>
      <c r="C57" t="s">
        <v>17</v>
      </c>
      <c r="D57" s="2">
        <f>VLOOKUP(B57,materialsStats,2, )*VLOOKUP(C57,equipmentStats,2, )</f>
        <v>1000</v>
      </c>
      <c r="E57" s="2">
        <f>VLOOKUP(B57,materialsStats,3, )*VLOOKUP(C57,equipmentStats,3, )</f>
        <v>0</v>
      </c>
      <c r="F57" s="2">
        <f>VLOOKUP(B57,materialsStats,4, )*VLOOKUP(C57,equipmentStats,4, )</f>
        <v>75</v>
      </c>
      <c r="G57" s="2">
        <f>VLOOKUP(B57,materialsStats,5, )*VLOOKUP(C57,equipmentStats,5, )</f>
        <v>22.5</v>
      </c>
      <c r="H57" t="b">
        <f>VLOOKUP(C57,equipmentStats,7, )</f>
        <v>1</v>
      </c>
      <c r="I57">
        <f>VLOOKUP(B57,materialsStats,8, )*VLOOKUP(C57,equipmentStats,8, )</f>
        <v>0</v>
      </c>
      <c r="J57">
        <f>VLOOKUP(B57,materialsStats,9, )*VLOOKUP(C57,equipmentStats,9, )</f>
        <v>0</v>
      </c>
    </row>
    <row r="58" spans="1:10" ht="16.5" x14ac:dyDescent="0.3">
      <c r="A58">
        <v>57</v>
      </c>
      <c r="B58" t="s">
        <v>31</v>
      </c>
      <c r="C58" t="s">
        <v>18</v>
      </c>
      <c r="D58" s="2">
        <f>VLOOKUP(B58,materialsStats,2, )*VLOOKUP(C58,equipmentStats,2, )</f>
        <v>700</v>
      </c>
      <c r="E58" s="2">
        <f>VLOOKUP(B58,materialsStats,3, )*VLOOKUP(C58,equipmentStats,3, )</f>
        <v>0</v>
      </c>
      <c r="F58" s="2">
        <f>VLOOKUP(B58,materialsStats,4, )*VLOOKUP(C58,equipmentStats,4, )</f>
        <v>45</v>
      </c>
      <c r="G58" s="2">
        <f>VLOOKUP(B58,materialsStats,5, )*VLOOKUP(C58,equipmentStats,5, )</f>
        <v>15</v>
      </c>
      <c r="H58" t="b">
        <f>VLOOKUP(C58,equipmentStats,7, )</f>
        <v>1</v>
      </c>
      <c r="I58">
        <f>VLOOKUP(B58,materialsStats,8, )*VLOOKUP(C58,equipmentStats,8, )</f>
        <v>0</v>
      </c>
      <c r="J58">
        <f>VLOOKUP(B58,materialsStats,9, )*VLOOKUP(C58,equipmentStats,9, )</f>
        <v>0</v>
      </c>
    </row>
    <row r="59" spans="1:10" ht="16.5" x14ac:dyDescent="0.3">
      <c r="A59">
        <v>58</v>
      </c>
      <c r="B59" t="s">
        <v>31</v>
      </c>
      <c r="C59" t="s">
        <v>19</v>
      </c>
      <c r="D59" s="2">
        <f>VLOOKUP(B59,materialsStats,2, )*VLOOKUP(C59,equipmentStats,2, )</f>
        <v>500</v>
      </c>
      <c r="E59" s="2">
        <f>VLOOKUP(B59,materialsStats,3, )*VLOOKUP(C59,equipmentStats,3, )</f>
        <v>0</v>
      </c>
      <c r="F59" s="2">
        <f>VLOOKUP(B59,materialsStats,4, )*VLOOKUP(C59,equipmentStats,4, )</f>
        <v>15</v>
      </c>
      <c r="G59" s="2">
        <f>VLOOKUP(B59,materialsStats,5, )*VLOOKUP(C59,equipmentStats,5, )</f>
        <v>7.5</v>
      </c>
      <c r="H59" t="b">
        <f>VLOOKUP(C59,equipmentStats,7, )</f>
        <v>1</v>
      </c>
      <c r="I59">
        <f>VLOOKUP(B59,materialsStats,8, )*VLOOKUP(C59,equipmentStats,8, )</f>
        <v>0</v>
      </c>
      <c r="J59">
        <f>VLOOKUP(B59,materialsStats,9, )*VLOOKUP(C59,equipmentStats,9, )</f>
        <v>0</v>
      </c>
    </row>
    <row r="60" spans="1:10" ht="16.5" x14ac:dyDescent="0.3">
      <c r="A60">
        <v>59</v>
      </c>
      <c r="B60" t="s">
        <v>31</v>
      </c>
      <c r="C60" t="s">
        <v>9</v>
      </c>
      <c r="D60" s="2">
        <f>VLOOKUP(B60,materialsStats,2, )*VLOOKUP(C60,equipmentStats,2, )</f>
        <v>100</v>
      </c>
      <c r="E60" s="2">
        <f>VLOOKUP(B60,materialsStats,3, )*VLOOKUP(C60,equipmentStats,3, )</f>
        <v>20</v>
      </c>
      <c r="F60" s="2">
        <f>VLOOKUP(B60,materialsStats,4, )*VLOOKUP(C60,equipmentStats,4, )</f>
        <v>0</v>
      </c>
      <c r="G60" s="2">
        <f>VLOOKUP(B60,materialsStats,5, )*VLOOKUP(C60,equipmentStats,5, )</f>
        <v>0.75</v>
      </c>
      <c r="H60" t="b">
        <f>VLOOKUP(C60,equipmentStats,7, )</f>
        <v>0</v>
      </c>
      <c r="I60">
        <f>VLOOKUP(B60,materialsStats,8, )*VLOOKUP(C60,equipmentStats,8, )</f>
        <v>0</v>
      </c>
      <c r="J60">
        <f>VLOOKUP(B60,materialsStats,9, )*VLOOKUP(C60,equipmentStats,9, )</f>
        <v>0</v>
      </c>
    </row>
    <row r="61" spans="1:10" ht="16.5" x14ac:dyDescent="0.3">
      <c r="A61">
        <v>60</v>
      </c>
      <c r="B61" t="s">
        <v>31</v>
      </c>
      <c r="C61" t="s">
        <v>39</v>
      </c>
      <c r="D61" s="2">
        <f>VLOOKUP(B61,materialsStats,2, )*VLOOKUP(C61,equipmentStats,2, )</f>
        <v>400</v>
      </c>
      <c r="E61" s="2">
        <f>VLOOKUP(B61,materialsStats,3, )*VLOOKUP(C61,equipmentStats,3, )</f>
        <v>20</v>
      </c>
      <c r="F61" s="2">
        <f>VLOOKUP(B61,materialsStats,4, )*VLOOKUP(C61,equipmentStats,4, )</f>
        <v>60</v>
      </c>
      <c r="G61" s="2">
        <f>VLOOKUP(B61,materialsStats,5, )*VLOOKUP(C61,equipmentStats,5, )</f>
        <v>1.5</v>
      </c>
      <c r="H61" t="b">
        <f>VLOOKUP(C61,equipmentStats,7, )</f>
        <v>1</v>
      </c>
      <c r="I61">
        <f>VLOOKUP(B61,materialsStats,8, )*VLOOKUP(C61,equipmentStats,8, )</f>
        <v>0</v>
      </c>
      <c r="J61">
        <f>VLOOKUP(B61,materialsStats,9, )*VLOOKUP(C61,equipmentStats,9, )</f>
        <v>0</v>
      </c>
    </row>
    <row r="62" spans="1:10" ht="16.5" x14ac:dyDescent="0.3">
      <c r="A62">
        <v>61</v>
      </c>
      <c r="B62" t="s">
        <v>34</v>
      </c>
      <c r="C62" t="s">
        <v>10</v>
      </c>
      <c r="D62" s="2">
        <f>VLOOKUP(B62,materialsStats,2, )*VLOOKUP(C62,equipmentStats,2, )</f>
        <v>3000</v>
      </c>
      <c r="E62" s="2">
        <f>VLOOKUP(B62,materialsStats,3, )*VLOOKUP(C62,equipmentStats,3, )</f>
        <v>200</v>
      </c>
      <c r="F62" s="2">
        <f>VLOOKUP(B62,materialsStats,4, )*VLOOKUP(C62,equipmentStats,4, )</f>
        <v>0</v>
      </c>
      <c r="G62" s="2">
        <f>VLOOKUP(B62,materialsStats,5, )*VLOOKUP(C62,equipmentStats,5, )</f>
        <v>2</v>
      </c>
      <c r="H62" t="b">
        <f>VLOOKUP(C62,equipmentStats,7, )</f>
        <v>0</v>
      </c>
      <c r="I62">
        <f>VLOOKUP(B62,materialsStats,8, )*VLOOKUP(C62,equipmentStats,8, )</f>
        <v>0</v>
      </c>
      <c r="J62">
        <f>VLOOKUP(B62,materialsStats,9, )*VLOOKUP(C62,equipmentStats,9, )</f>
        <v>0</v>
      </c>
    </row>
    <row r="63" spans="1:10" ht="16.5" x14ac:dyDescent="0.3">
      <c r="A63">
        <v>62</v>
      </c>
      <c r="B63" t="s">
        <v>34</v>
      </c>
      <c r="C63" t="s">
        <v>11</v>
      </c>
      <c r="D63" s="2">
        <f>VLOOKUP(B63,materialsStats,2, )*VLOOKUP(C63,equipmentStats,2, )</f>
        <v>3750</v>
      </c>
      <c r="E63" s="2">
        <f>VLOOKUP(B63,materialsStats,3, )*VLOOKUP(C63,equipmentStats,3, )</f>
        <v>300</v>
      </c>
      <c r="F63" s="2">
        <f>VLOOKUP(B63,materialsStats,4, )*VLOOKUP(C63,equipmentStats,4, )</f>
        <v>0</v>
      </c>
      <c r="G63" s="2">
        <f>VLOOKUP(B63,materialsStats,5, )*VLOOKUP(C63,equipmentStats,5, )</f>
        <v>2.6</v>
      </c>
      <c r="H63" t="b">
        <f>VLOOKUP(C63,equipmentStats,7, )</f>
        <v>0</v>
      </c>
      <c r="I63">
        <f>VLOOKUP(B63,materialsStats,8, )*VLOOKUP(C63,equipmentStats,8, )</f>
        <v>0</v>
      </c>
      <c r="J63">
        <f>VLOOKUP(B63,materialsStats,9, )*VLOOKUP(C63,equipmentStats,9, )</f>
        <v>0</v>
      </c>
    </row>
    <row r="64" spans="1:10" ht="16.5" x14ac:dyDescent="0.3">
      <c r="A64">
        <v>63</v>
      </c>
      <c r="B64" t="s">
        <v>34</v>
      </c>
      <c r="C64" t="s">
        <v>12</v>
      </c>
      <c r="D64" s="2">
        <f>VLOOKUP(B64,materialsStats,2, )*VLOOKUP(C64,equipmentStats,2, )</f>
        <v>5250</v>
      </c>
      <c r="E64" s="2">
        <f>VLOOKUP(B64,materialsStats,3, )*VLOOKUP(C64,equipmentStats,3, )</f>
        <v>300</v>
      </c>
      <c r="F64" s="2">
        <f>VLOOKUP(B64,materialsStats,4, )*VLOOKUP(C64,equipmentStats,4, )</f>
        <v>0</v>
      </c>
      <c r="G64" s="2">
        <f>VLOOKUP(B64,materialsStats,5, )*VLOOKUP(C64,equipmentStats,5, )</f>
        <v>2.2000000000000002</v>
      </c>
      <c r="H64" t="b">
        <f>VLOOKUP(C64,equipmentStats,7, )</f>
        <v>0</v>
      </c>
      <c r="I64">
        <f>VLOOKUP(B64,materialsStats,8, )*VLOOKUP(C64,equipmentStats,8, )</f>
        <v>0</v>
      </c>
      <c r="J64">
        <f>VLOOKUP(B64,materialsStats,9, )*VLOOKUP(C64,equipmentStats,9, )</f>
        <v>0</v>
      </c>
    </row>
    <row r="65" spans="1:10" ht="16.5" x14ac:dyDescent="0.3">
      <c r="A65">
        <v>64</v>
      </c>
      <c r="B65" t="s">
        <v>34</v>
      </c>
      <c r="C65" t="s">
        <v>13</v>
      </c>
      <c r="D65" s="2">
        <f>VLOOKUP(B65,materialsStats,2, )*VLOOKUP(C65,equipmentStats,2, )</f>
        <v>10500</v>
      </c>
      <c r="E65" s="2">
        <f>VLOOKUP(B65,materialsStats,3, )*VLOOKUP(C65,equipmentStats,3, )</f>
        <v>700</v>
      </c>
      <c r="F65" s="2">
        <f>VLOOKUP(B65,materialsStats,4, )*VLOOKUP(C65,equipmentStats,4, )</f>
        <v>0</v>
      </c>
      <c r="G65" s="2">
        <f>VLOOKUP(B65,materialsStats,5, )*VLOOKUP(C65,equipmentStats,5, )</f>
        <v>3.6</v>
      </c>
      <c r="H65" t="b">
        <f>VLOOKUP(C65,equipmentStats,7, )</f>
        <v>0</v>
      </c>
      <c r="I65">
        <f>VLOOKUP(B65,materialsStats,8, )*VLOOKUP(C65,equipmentStats,8, )</f>
        <v>0</v>
      </c>
      <c r="J65">
        <f>VLOOKUP(B65,materialsStats,9, )*VLOOKUP(C65,equipmentStats,9, )</f>
        <v>0</v>
      </c>
    </row>
    <row r="66" spans="1:10" ht="16.5" x14ac:dyDescent="0.3">
      <c r="A66">
        <v>65</v>
      </c>
      <c r="B66" t="s">
        <v>34</v>
      </c>
      <c r="C66" t="s">
        <v>14</v>
      </c>
      <c r="D66" s="2">
        <f>VLOOKUP(B66,materialsStats,2, )*VLOOKUP(C66,equipmentStats,2, )</f>
        <v>15000</v>
      </c>
      <c r="E66" s="2">
        <f>VLOOKUP(B66,materialsStats,3, )*VLOOKUP(C66,equipmentStats,3, )</f>
        <v>800</v>
      </c>
      <c r="F66" s="2">
        <f>VLOOKUP(B66,materialsStats,4, )*VLOOKUP(C66,equipmentStats,4, )</f>
        <v>0</v>
      </c>
      <c r="G66" s="2">
        <f>VLOOKUP(B66,materialsStats,5, )*VLOOKUP(C66,equipmentStats,5, )</f>
        <v>4</v>
      </c>
      <c r="H66" t="b">
        <f>VLOOKUP(C66,equipmentStats,7, )</f>
        <v>0</v>
      </c>
      <c r="I66">
        <f>VLOOKUP(B66,materialsStats,8, )*VLOOKUP(C66,equipmentStats,8, )</f>
        <v>0</v>
      </c>
      <c r="J66">
        <f>VLOOKUP(B66,materialsStats,9, )*VLOOKUP(C66,equipmentStats,9, )</f>
        <v>0</v>
      </c>
    </row>
    <row r="67" spans="1:10" ht="16.5" x14ac:dyDescent="0.3">
      <c r="A67">
        <v>66</v>
      </c>
      <c r="B67" t="s">
        <v>34</v>
      </c>
      <c r="C67" t="s">
        <v>16</v>
      </c>
      <c r="D67" s="2">
        <f>VLOOKUP(B67,materialsStats,2, )*VLOOKUP(C67,equipmentStats,2, )</f>
        <v>3750</v>
      </c>
      <c r="E67" s="2">
        <f>VLOOKUP(B67,materialsStats,3, )*VLOOKUP(C67,equipmentStats,3, )</f>
        <v>50</v>
      </c>
      <c r="F67" s="2">
        <f>VLOOKUP(B67,materialsStats,4, )*VLOOKUP(C67,equipmentStats,4, )</f>
        <v>50</v>
      </c>
      <c r="G67" s="2">
        <f>VLOOKUP(B67,materialsStats,5, )*VLOOKUP(C67,equipmentStats,5, )</f>
        <v>10</v>
      </c>
      <c r="H67" t="b">
        <f>VLOOKUP(C67,equipmentStats,7, )</f>
        <v>1</v>
      </c>
      <c r="I67">
        <f>VLOOKUP(B67,materialsStats,8, )*VLOOKUP(C67,equipmentStats,8, )</f>
        <v>0</v>
      </c>
      <c r="J67">
        <f>VLOOKUP(B67,materialsStats,9, )*VLOOKUP(C67,equipmentStats,9, )</f>
        <v>0</v>
      </c>
    </row>
    <row r="68" spans="1:10" ht="16.5" x14ac:dyDescent="0.3">
      <c r="A68">
        <v>67</v>
      </c>
      <c r="B68" t="s">
        <v>34</v>
      </c>
      <c r="C68" t="s">
        <v>17</v>
      </c>
      <c r="D68" s="2">
        <f>VLOOKUP(B68,materialsStats,2, )*VLOOKUP(C68,equipmentStats,2, )</f>
        <v>7500</v>
      </c>
      <c r="E68" s="2">
        <f>VLOOKUP(B68,materialsStats,3, )*VLOOKUP(C68,equipmentStats,3, )</f>
        <v>0</v>
      </c>
      <c r="F68" s="2">
        <f>VLOOKUP(B68,materialsStats,4, )*VLOOKUP(C68,equipmentStats,4, )</f>
        <v>250</v>
      </c>
      <c r="G68" s="2">
        <f>VLOOKUP(B68,materialsStats,5, )*VLOOKUP(C68,equipmentStats,5, )</f>
        <v>30</v>
      </c>
      <c r="H68" t="b">
        <f>VLOOKUP(C68,equipmentStats,7, )</f>
        <v>1</v>
      </c>
      <c r="I68">
        <f>VLOOKUP(B68,materialsStats,8, )*VLOOKUP(C68,equipmentStats,8, )</f>
        <v>0</v>
      </c>
      <c r="J68">
        <f>VLOOKUP(B68,materialsStats,9, )*VLOOKUP(C68,equipmentStats,9, )</f>
        <v>0</v>
      </c>
    </row>
    <row r="69" spans="1:10" ht="16.5" x14ac:dyDescent="0.3">
      <c r="A69">
        <v>68</v>
      </c>
      <c r="B69" t="s">
        <v>34</v>
      </c>
      <c r="C69" t="s">
        <v>18</v>
      </c>
      <c r="D69" s="2">
        <f>VLOOKUP(B69,materialsStats,2, )*VLOOKUP(C69,equipmentStats,2, )</f>
        <v>5250</v>
      </c>
      <c r="E69" s="2">
        <f>VLOOKUP(B69,materialsStats,3, )*VLOOKUP(C69,equipmentStats,3, )</f>
        <v>0</v>
      </c>
      <c r="F69" s="2">
        <f>VLOOKUP(B69,materialsStats,4, )*VLOOKUP(C69,equipmentStats,4, )</f>
        <v>150</v>
      </c>
      <c r="G69" s="2">
        <f>VLOOKUP(B69,materialsStats,5, )*VLOOKUP(C69,equipmentStats,5, )</f>
        <v>20</v>
      </c>
      <c r="H69" t="b">
        <f>VLOOKUP(C69,equipmentStats,7, )</f>
        <v>1</v>
      </c>
      <c r="I69">
        <f>VLOOKUP(B69,materialsStats,8, )*VLOOKUP(C69,equipmentStats,8, )</f>
        <v>0</v>
      </c>
      <c r="J69">
        <f>VLOOKUP(B69,materialsStats,9, )*VLOOKUP(C69,equipmentStats,9, )</f>
        <v>0</v>
      </c>
    </row>
    <row r="70" spans="1:10" ht="16.5" x14ac:dyDescent="0.3">
      <c r="A70">
        <v>69</v>
      </c>
      <c r="B70" t="s">
        <v>34</v>
      </c>
      <c r="C70" t="s">
        <v>19</v>
      </c>
      <c r="D70" s="2">
        <f>VLOOKUP(B70,materialsStats,2, )*VLOOKUP(C70,equipmentStats,2, )</f>
        <v>3750</v>
      </c>
      <c r="E70" s="2">
        <f>VLOOKUP(B70,materialsStats,3, )*VLOOKUP(C70,equipmentStats,3, )</f>
        <v>0</v>
      </c>
      <c r="F70" s="2">
        <f>VLOOKUP(B70,materialsStats,4, )*VLOOKUP(C70,equipmentStats,4, )</f>
        <v>50</v>
      </c>
      <c r="G70" s="2">
        <f>VLOOKUP(B70,materialsStats,5, )*VLOOKUP(C70,equipmentStats,5, )</f>
        <v>10</v>
      </c>
      <c r="H70" t="b">
        <f>VLOOKUP(C70,equipmentStats,7, )</f>
        <v>1</v>
      </c>
      <c r="I70">
        <f>VLOOKUP(B70,materialsStats,8, )*VLOOKUP(C70,equipmentStats,8, )</f>
        <v>0</v>
      </c>
      <c r="J70">
        <f>VLOOKUP(B70,materialsStats,9, )*VLOOKUP(C70,equipmentStats,9, )</f>
        <v>0</v>
      </c>
    </row>
    <row r="71" spans="1:10" ht="16.5" x14ac:dyDescent="0.3">
      <c r="A71">
        <v>70</v>
      </c>
      <c r="B71" t="s">
        <v>34</v>
      </c>
      <c r="C71" t="s">
        <v>9</v>
      </c>
      <c r="D71" s="2">
        <f>VLOOKUP(B71,materialsStats,2, )*VLOOKUP(C71,equipmentStats,2, )</f>
        <v>750</v>
      </c>
      <c r="E71" s="2">
        <f>VLOOKUP(B71,materialsStats,3, )*VLOOKUP(C71,equipmentStats,3, )</f>
        <v>50</v>
      </c>
      <c r="F71" s="2">
        <f>VLOOKUP(B71,materialsStats,4, )*VLOOKUP(C71,equipmentStats,4, )</f>
        <v>0</v>
      </c>
      <c r="G71" s="2">
        <f>VLOOKUP(B71,materialsStats,5, )*VLOOKUP(C71,equipmentStats,5, )</f>
        <v>1</v>
      </c>
      <c r="H71" t="b">
        <f>VLOOKUP(C71,equipmentStats,7, )</f>
        <v>0</v>
      </c>
      <c r="I71">
        <f>VLOOKUP(B71,materialsStats,8, )*VLOOKUP(C71,equipmentStats,8, )</f>
        <v>0</v>
      </c>
      <c r="J71">
        <f>VLOOKUP(B71,materialsStats,9, )*VLOOKUP(C71,equipmentStats,9, )</f>
        <v>0</v>
      </c>
    </row>
    <row r="72" spans="1:10" ht="16.5" x14ac:dyDescent="0.3">
      <c r="A72">
        <v>71</v>
      </c>
      <c r="B72" t="s">
        <v>34</v>
      </c>
      <c r="C72" t="s">
        <v>39</v>
      </c>
      <c r="D72" s="2">
        <f>VLOOKUP(B72,materialsStats,2, )*VLOOKUP(C72,equipmentStats,2, )</f>
        <v>3000</v>
      </c>
      <c r="E72" s="2">
        <f>VLOOKUP(B72,materialsStats,3, )*VLOOKUP(C72,equipmentStats,3, )</f>
        <v>50</v>
      </c>
      <c r="F72" s="2">
        <f>VLOOKUP(B72,materialsStats,4, )*VLOOKUP(C72,equipmentStats,4, )</f>
        <v>200</v>
      </c>
      <c r="G72" s="2">
        <f>VLOOKUP(B72,materialsStats,5, )*VLOOKUP(C72,equipmentStats,5, )</f>
        <v>2</v>
      </c>
      <c r="H72" t="b">
        <f>VLOOKUP(C72,equipmentStats,7, )</f>
        <v>1</v>
      </c>
      <c r="I72">
        <f>VLOOKUP(B72,materialsStats,8, )*VLOOKUP(C72,equipmentStats,8, )</f>
        <v>0</v>
      </c>
      <c r="J72">
        <f>VLOOKUP(B72,materialsStats,9, )*VLOOKUP(C72,equipmentStats,9, )</f>
        <v>0</v>
      </c>
    </row>
    <row r="73" spans="1:10" ht="16.5" x14ac:dyDescent="0.3">
      <c r="A73">
        <v>72</v>
      </c>
      <c r="B73" t="s">
        <v>33</v>
      </c>
      <c r="C73" t="s">
        <v>10</v>
      </c>
      <c r="D73" s="2">
        <f>VLOOKUP(B73,materialsStats,2, )*VLOOKUP(C73,equipmentStats,2, )</f>
        <v>10000</v>
      </c>
      <c r="E73" s="2">
        <f>VLOOKUP(B73,materialsStats,3, )*VLOOKUP(C73,equipmentStats,3, )</f>
        <v>300</v>
      </c>
      <c r="F73" s="2">
        <f>VLOOKUP(B73,materialsStats,4, )*VLOOKUP(C73,equipmentStats,4, )</f>
        <v>0</v>
      </c>
      <c r="G73" s="2">
        <f>VLOOKUP(B73,materialsStats,5, )*VLOOKUP(C73,equipmentStats,5, )</f>
        <v>1</v>
      </c>
      <c r="H73" t="b">
        <f>VLOOKUP(C73,equipmentStats,7, )</f>
        <v>0</v>
      </c>
      <c r="I73">
        <f>VLOOKUP(B73,materialsStats,8, )*VLOOKUP(C73,equipmentStats,8, )</f>
        <v>0</v>
      </c>
      <c r="J73">
        <f>VLOOKUP(B73,materialsStats,9, )*VLOOKUP(C73,equipmentStats,9, )</f>
        <v>0</v>
      </c>
    </row>
    <row r="74" spans="1:10" ht="16.5" x14ac:dyDescent="0.3">
      <c r="A74">
        <v>73</v>
      </c>
      <c r="B74" t="s">
        <v>33</v>
      </c>
      <c r="C74" t="s">
        <v>11</v>
      </c>
      <c r="D74" s="2">
        <f>VLOOKUP(B74,materialsStats,2, )*VLOOKUP(C74,equipmentStats,2, )</f>
        <v>12500</v>
      </c>
      <c r="E74" s="2">
        <f>VLOOKUP(B74,materialsStats,3, )*VLOOKUP(C74,equipmentStats,3, )</f>
        <v>450</v>
      </c>
      <c r="F74" s="2">
        <f>VLOOKUP(B74,materialsStats,4, )*VLOOKUP(C74,equipmentStats,4, )</f>
        <v>0</v>
      </c>
      <c r="G74" s="2">
        <f>VLOOKUP(B74,materialsStats,5, )*VLOOKUP(C74,equipmentStats,5, )</f>
        <v>1.3</v>
      </c>
      <c r="H74" t="b">
        <f>VLOOKUP(C74,equipmentStats,7, )</f>
        <v>0</v>
      </c>
      <c r="I74">
        <f>VLOOKUP(B74,materialsStats,8, )*VLOOKUP(C74,equipmentStats,8, )</f>
        <v>0</v>
      </c>
      <c r="J74">
        <f>VLOOKUP(B74,materialsStats,9, )*VLOOKUP(C74,equipmentStats,9, )</f>
        <v>0</v>
      </c>
    </row>
    <row r="75" spans="1:10" ht="16.5" x14ac:dyDescent="0.3">
      <c r="A75">
        <v>74</v>
      </c>
      <c r="B75" t="s">
        <v>33</v>
      </c>
      <c r="C75" t="s">
        <v>12</v>
      </c>
      <c r="D75" s="2">
        <f>VLOOKUP(B75,materialsStats,2, )*VLOOKUP(C75,equipmentStats,2, )</f>
        <v>17500</v>
      </c>
      <c r="E75" s="2">
        <f>VLOOKUP(B75,materialsStats,3, )*VLOOKUP(C75,equipmentStats,3, )</f>
        <v>450</v>
      </c>
      <c r="F75" s="2">
        <f>VLOOKUP(B75,materialsStats,4, )*VLOOKUP(C75,equipmentStats,4, )</f>
        <v>0</v>
      </c>
      <c r="G75" s="2">
        <f>VLOOKUP(B75,materialsStats,5, )*VLOOKUP(C75,equipmentStats,5, )</f>
        <v>1.1000000000000001</v>
      </c>
      <c r="H75" t="b">
        <f>VLOOKUP(C75,equipmentStats,7, )</f>
        <v>0</v>
      </c>
      <c r="I75">
        <f>VLOOKUP(B75,materialsStats,8, )*VLOOKUP(C75,equipmentStats,8, )</f>
        <v>0</v>
      </c>
      <c r="J75">
        <f>VLOOKUP(B75,materialsStats,9, )*VLOOKUP(C75,equipmentStats,9, )</f>
        <v>0</v>
      </c>
    </row>
    <row r="76" spans="1:10" ht="16.5" x14ac:dyDescent="0.3">
      <c r="A76">
        <v>75</v>
      </c>
      <c r="B76" t="s">
        <v>33</v>
      </c>
      <c r="C76" t="s">
        <v>13</v>
      </c>
      <c r="D76" s="2">
        <f>VLOOKUP(B76,materialsStats,2, )*VLOOKUP(C76,equipmentStats,2, )</f>
        <v>35000</v>
      </c>
      <c r="E76" s="2">
        <f>VLOOKUP(B76,materialsStats,3, )*VLOOKUP(C76,equipmentStats,3, )</f>
        <v>1050</v>
      </c>
      <c r="F76" s="2">
        <f>VLOOKUP(B76,materialsStats,4, )*VLOOKUP(C76,equipmentStats,4, )</f>
        <v>0</v>
      </c>
      <c r="G76" s="2">
        <f>VLOOKUP(B76,materialsStats,5, )*VLOOKUP(C76,equipmentStats,5, )</f>
        <v>1.8</v>
      </c>
      <c r="H76" t="b">
        <f>VLOOKUP(C76,equipmentStats,7, )</f>
        <v>0</v>
      </c>
      <c r="I76">
        <f>VLOOKUP(B76,materialsStats,8, )*VLOOKUP(C76,equipmentStats,8, )</f>
        <v>0</v>
      </c>
      <c r="J76">
        <f>VLOOKUP(B76,materialsStats,9, )*VLOOKUP(C76,equipmentStats,9, )</f>
        <v>0</v>
      </c>
    </row>
    <row r="77" spans="1:10" ht="16.5" x14ac:dyDescent="0.3">
      <c r="A77">
        <v>76</v>
      </c>
      <c r="B77" t="s">
        <v>33</v>
      </c>
      <c r="C77" t="s">
        <v>14</v>
      </c>
      <c r="D77" s="2">
        <f>VLOOKUP(B77,materialsStats,2, )*VLOOKUP(C77,equipmentStats,2, )</f>
        <v>50000</v>
      </c>
      <c r="E77" s="2">
        <f>VLOOKUP(B77,materialsStats,3, )*VLOOKUP(C77,equipmentStats,3, )</f>
        <v>1200</v>
      </c>
      <c r="F77" s="2">
        <f>VLOOKUP(B77,materialsStats,4, )*VLOOKUP(C77,equipmentStats,4, )</f>
        <v>0</v>
      </c>
      <c r="G77" s="2">
        <f>VLOOKUP(B77,materialsStats,5, )*VLOOKUP(C77,equipmentStats,5, )</f>
        <v>2</v>
      </c>
      <c r="H77" t="b">
        <f>VLOOKUP(C77,equipmentStats,7, )</f>
        <v>0</v>
      </c>
      <c r="I77">
        <f>VLOOKUP(B77,materialsStats,8, )*VLOOKUP(C77,equipmentStats,8, )</f>
        <v>0</v>
      </c>
      <c r="J77">
        <f>VLOOKUP(B77,materialsStats,9, )*VLOOKUP(C77,equipmentStats,9, )</f>
        <v>0</v>
      </c>
    </row>
    <row r="78" spans="1:10" ht="16.5" x14ac:dyDescent="0.3">
      <c r="A78">
        <v>77</v>
      </c>
      <c r="B78" t="s">
        <v>33</v>
      </c>
      <c r="C78" t="s">
        <v>16</v>
      </c>
      <c r="D78" s="2">
        <f>VLOOKUP(B78,materialsStats,2, )*VLOOKUP(C78,equipmentStats,2, )</f>
        <v>12500</v>
      </c>
      <c r="E78" s="2">
        <f>VLOOKUP(B78,materialsStats,3, )*VLOOKUP(C78,equipmentStats,3, )</f>
        <v>75</v>
      </c>
      <c r="F78" s="2">
        <f>VLOOKUP(B78,materialsStats,4, )*VLOOKUP(C78,equipmentStats,4, )</f>
        <v>75</v>
      </c>
      <c r="G78" s="2">
        <f>VLOOKUP(B78,materialsStats,5, )*VLOOKUP(C78,equipmentStats,5, )</f>
        <v>5</v>
      </c>
      <c r="H78" t="b">
        <f>VLOOKUP(C78,equipmentStats,7, )</f>
        <v>1</v>
      </c>
      <c r="I78">
        <f>VLOOKUP(B78,materialsStats,8, )*VLOOKUP(C78,equipmentStats,8, )</f>
        <v>0</v>
      </c>
      <c r="J78">
        <f>VLOOKUP(B78,materialsStats,9, )*VLOOKUP(C78,equipmentStats,9, )</f>
        <v>0</v>
      </c>
    </row>
    <row r="79" spans="1:10" ht="16.5" x14ac:dyDescent="0.3">
      <c r="A79">
        <v>78</v>
      </c>
      <c r="B79" t="s">
        <v>33</v>
      </c>
      <c r="C79" t="s">
        <v>17</v>
      </c>
      <c r="D79" s="2">
        <f>VLOOKUP(B79,materialsStats,2, )*VLOOKUP(C79,equipmentStats,2, )</f>
        <v>25000</v>
      </c>
      <c r="E79" s="2">
        <f>VLOOKUP(B79,materialsStats,3, )*VLOOKUP(C79,equipmentStats,3, )</f>
        <v>0</v>
      </c>
      <c r="F79" s="2">
        <f>VLOOKUP(B79,materialsStats,4, )*VLOOKUP(C79,equipmentStats,4, )</f>
        <v>375</v>
      </c>
      <c r="G79" s="2">
        <f>VLOOKUP(B79,materialsStats,5, )*VLOOKUP(C79,equipmentStats,5, )</f>
        <v>15</v>
      </c>
      <c r="H79" t="b">
        <f>VLOOKUP(C79,equipmentStats,7, )</f>
        <v>1</v>
      </c>
      <c r="I79">
        <f>VLOOKUP(B79,materialsStats,8, )*VLOOKUP(C79,equipmentStats,8, )</f>
        <v>0</v>
      </c>
      <c r="J79">
        <f>VLOOKUP(B79,materialsStats,9, )*VLOOKUP(C79,equipmentStats,9, )</f>
        <v>0</v>
      </c>
    </row>
    <row r="80" spans="1:10" ht="16.5" x14ac:dyDescent="0.3">
      <c r="A80">
        <v>79</v>
      </c>
      <c r="B80" t="s">
        <v>33</v>
      </c>
      <c r="C80" t="s">
        <v>18</v>
      </c>
      <c r="D80" s="2">
        <f>VLOOKUP(B80,materialsStats,2, )*VLOOKUP(C80,equipmentStats,2, )</f>
        <v>17500</v>
      </c>
      <c r="E80" s="2">
        <f>VLOOKUP(B80,materialsStats,3, )*VLOOKUP(C80,equipmentStats,3, )</f>
        <v>0</v>
      </c>
      <c r="F80" s="2">
        <f>VLOOKUP(B80,materialsStats,4, )*VLOOKUP(C80,equipmentStats,4, )</f>
        <v>225</v>
      </c>
      <c r="G80" s="2">
        <f>VLOOKUP(B80,materialsStats,5, )*VLOOKUP(C80,equipmentStats,5, )</f>
        <v>10</v>
      </c>
      <c r="H80" t="b">
        <f>VLOOKUP(C80,equipmentStats,7, )</f>
        <v>1</v>
      </c>
      <c r="I80">
        <f>VLOOKUP(B80,materialsStats,8, )*VLOOKUP(C80,equipmentStats,8, )</f>
        <v>0</v>
      </c>
      <c r="J80">
        <f>VLOOKUP(B80,materialsStats,9, )*VLOOKUP(C80,equipmentStats,9, )</f>
        <v>0</v>
      </c>
    </row>
    <row r="81" spans="1:10" ht="16.5" x14ac:dyDescent="0.3">
      <c r="A81">
        <v>80</v>
      </c>
      <c r="B81" t="s">
        <v>33</v>
      </c>
      <c r="C81" t="s">
        <v>19</v>
      </c>
      <c r="D81" s="2">
        <f>VLOOKUP(B81,materialsStats,2, )*VLOOKUP(C81,equipmentStats,2, )</f>
        <v>12500</v>
      </c>
      <c r="E81" s="2">
        <f>VLOOKUP(B81,materialsStats,3, )*VLOOKUP(C81,equipmentStats,3, )</f>
        <v>0</v>
      </c>
      <c r="F81" s="2">
        <f>VLOOKUP(B81,materialsStats,4, )*VLOOKUP(C81,equipmentStats,4, )</f>
        <v>75</v>
      </c>
      <c r="G81" s="2">
        <f>VLOOKUP(B81,materialsStats,5, )*VLOOKUP(C81,equipmentStats,5, )</f>
        <v>5</v>
      </c>
      <c r="H81" t="b">
        <f>VLOOKUP(C81,equipmentStats,7, )</f>
        <v>1</v>
      </c>
      <c r="I81">
        <f>VLOOKUP(B81,materialsStats,8, )*VLOOKUP(C81,equipmentStats,8, )</f>
        <v>0</v>
      </c>
      <c r="J81">
        <f>VLOOKUP(B81,materialsStats,9, )*VLOOKUP(C81,equipmentStats,9, )</f>
        <v>0</v>
      </c>
    </row>
    <row r="82" spans="1:10" ht="16.5" x14ac:dyDescent="0.3">
      <c r="A82">
        <v>81</v>
      </c>
      <c r="B82" t="s">
        <v>33</v>
      </c>
      <c r="C82" t="s">
        <v>9</v>
      </c>
      <c r="D82" s="2">
        <f>VLOOKUP(B82,materialsStats,2, )*VLOOKUP(C82,equipmentStats,2, )</f>
        <v>2500</v>
      </c>
      <c r="E82" s="2">
        <f>VLOOKUP(B82,materialsStats,3, )*VLOOKUP(C82,equipmentStats,3, )</f>
        <v>75</v>
      </c>
      <c r="F82" s="2">
        <f>VLOOKUP(B82,materialsStats,4, )*VLOOKUP(C82,equipmentStats,4, )</f>
        <v>0</v>
      </c>
      <c r="G82" s="2">
        <f>VLOOKUP(B82,materialsStats,5, )*VLOOKUP(C82,equipmentStats,5, )</f>
        <v>0.5</v>
      </c>
      <c r="H82" t="b">
        <f>VLOOKUP(C82,equipmentStats,7, )</f>
        <v>0</v>
      </c>
      <c r="I82">
        <f>VLOOKUP(B82,materialsStats,8, )*VLOOKUP(C82,equipmentStats,8, )</f>
        <v>0</v>
      </c>
      <c r="J82">
        <f>VLOOKUP(B82,materialsStats,9, )*VLOOKUP(C82,equipmentStats,9, )</f>
        <v>0</v>
      </c>
    </row>
    <row r="83" spans="1:10" ht="16.5" x14ac:dyDescent="0.3">
      <c r="A83">
        <v>82</v>
      </c>
      <c r="B83" t="s">
        <v>33</v>
      </c>
      <c r="C83" t="s">
        <v>39</v>
      </c>
      <c r="D83" s="2">
        <f>VLOOKUP(B83,materialsStats,2, )*VLOOKUP(C83,equipmentStats,2, )</f>
        <v>10000</v>
      </c>
      <c r="E83" s="2">
        <f>VLOOKUP(B83,materialsStats,3, )*VLOOKUP(C83,equipmentStats,3, )</f>
        <v>75</v>
      </c>
      <c r="F83" s="2">
        <f>VLOOKUP(B83,materialsStats,4, )*VLOOKUP(C83,equipmentStats,4, )</f>
        <v>300</v>
      </c>
      <c r="G83" s="2">
        <f>VLOOKUP(B83,materialsStats,5, )*VLOOKUP(C83,equipmentStats,5, )</f>
        <v>1</v>
      </c>
      <c r="H83" t="b">
        <f>VLOOKUP(C83,equipmentStats,7, )</f>
        <v>1</v>
      </c>
      <c r="I83">
        <f>VLOOKUP(B83,materialsStats,8, )*VLOOKUP(C83,equipmentStats,8, )</f>
        <v>0</v>
      </c>
      <c r="J83">
        <f>VLOOKUP(B83,materialsStats,9, )*VLOOKUP(C83,equipmentStats,9, )</f>
        <v>0</v>
      </c>
    </row>
    <row r="84" spans="1:10" ht="16.5" x14ac:dyDescent="0.3">
      <c r="A84">
        <v>83</v>
      </c>
      <c r="B84" t="s">
        <v>35</v>
      </c>
      <c r="C84" t="s">
        <v>10</v>
      </c>
      <c r="D84" s="2">
        <f>VLOOKUP(B84,materialsStats,2, )*VLOOKUP(C84,equipmentStats,2, )</f>
        <v>20000</v>
      </c>
      <c r="E84" s="2">
        <f>VLOOKUP(B84,materialsStats,3, )*VLOOKUP(C84,equipmentStats,3, )</f>
        <v>600</v>
      </c>
      <c r="F84" s="2">
        <f>VLOOKUP(B84,materialsStats,4, )*VLOOKUP(C84,equipmentStats,4, )</f>
        <v>0</v>
      </c>
      <c r="G84" s="2">
        <f>VLOOKUP(B84,materialsStats,5, )*VLOOKUP(C84,equipmentStats,5, )</f>
        <v>1</v>
      </c>
      <c r="H84" t="b">
        <f>VLOOKUP(C84,equipmentStats,7, )</f>
        <v>0</v>
      </c>
      <c r="I84">
        <f>VLOOKUP(B84,materialsStats,8, )*VLOOKUP(C84,equipmentStats,8, )</f>
        <v>0</v>
      </c>
      <c r="J84">
        <f>VLOOKUP(B84,materialsStats,9, )*VLOOKUP(C84,equipmentStats,9, )</f>
        <v>0</v>
      </c>
    </row>
    <row r="85" spans="1:10" ht="16.5" x14ac:dyDescent="0.3">
      <c r="A85">
        <v>84</v>
      </c>
      <c r="B85" t="s">
        <v>35</v>
      </c>
      <c r="C85" t="s">
        <v>11</v>
      </c>
      <c r="D85" s="2">
        <f>VLOOKUP(B85,materialsStats,2, )*VLOOKUP(C85,equipmentStats,2, )</f>
        <v>25000</v>
      </c>
      <c r="E85" s="2">
        <f>VLOOKUP(B85,materialsStats,3, )*VLOOKUP(C85,equipmentStats,3, )</f>
        <v>900</v>
      </c>
      <c r="F85" s="2">
        <f>VLOOKUP(B85,materialsStats,4, )*VLOOKUP(C85,equipmentStats,4, )</f>
        <v>0</v>
      </c>
      <c r="G85" s="2">
        <f>VLOOKUP(B85,materialsStats,5, )*VLOOKUP(C85,equipmentStats,5, )</f>
        <v>1.3</v>
      </c>
      <c r="H85" t="b">
        <f>VLOOKUP(C85,equipmentStats,7, )</f>
        <v>0</v>
      </c>
      <c r="I85">
        <f>VLOOKUP(B85,materialsStats,8, )*VLOOKUP(C85,equipmentStats,8, )</f>
        <v>0</v>
      </c>
      <c r="J85">
        <f>VLOOKUP(B85,materialsStats,9, )*VLOOKUP(C85,equipmentStats,9, )</f>
        <v>0</v>
      </c>
    </row>
    <row r="86" spans="1:10" ht="16.5" x14ac:dyDescent="0.3">
      <c r="A86">
        <v>85</v>
      </c>
      <c r="B86" t="s">
        <v>35</v>
      </c>
      <c r="C86" t="s">
        <v>12</v>
      </c>
      <c r="D86" s="2">
        <f>VLOOKUP(B86,materialsStats,2, )*VLOOKUP(C86,equipmentStats,2, )</f>
        <v>35000</v>
      </c>
      <c r="E86" s="2">
        <f>VLOOKUP(B86,materialsStats,3, )*VLOOKUP(C86,equipmentStats,3, )</f>
        <v>900</v>
      </c>
      <c r="F86" s="2">
        <f>VLOOKUP(B86,materialsStats,4, )*VLOOKUP(C86,equipmentStats,4, )</f>
        <v>0</v>
      </c>
      <c r="G86" s="2">
        <f>VLOOKUP(B86,materialsStats,5, )*VLOOKUP(C86,equipmentStats,5, )</f>
        <v>1.1000000000000001</v>
      </c>
      <c r="H86" t="b">
        <f>VLOOKUP(C86,equipmentStats,7, )</f>
        <v>0</v>
      </c>
      <c r="I86">
        <f>VLOOKUP(B86,materialsStats,8, )*VLOOKUP(C86,equipmentStats,8, )</f>
        <v>0</v>
      </c>
      <c r="J86">
        <f>VLOOKUP(B86,materialsStats,9, )*VLOOKUP(C86,equipmentStats,9, )</f>
        <v>0</v>
      </c>
    </row>
    <row r="87" spans="1:10" ht="16.5" x14ac:dyDescent="0.3">
      <c r="A87">
        <v>86</v>
      </c>
      <c r="B87" t="s">
        <v>35</v>
      </c>
      <c r="C87" t="s">
        <v>13</v>
      </c>
      <c r="D87" s="2">
        <f>VLOOKUP(B87,materialsStats,2, )*VLOOKUP(C87,equipmentStats,2, )</f>
        <v>70000</v>
      </c>
      <c r="E87" s="2">
        <f>VLOOKUP(B87,materialsStats,3, )*VLOOKUP(C87,equipmentStats,3, )</f>
        <v>2100</v>
      </c>
      <c r="F87" s="2">
        <f>VLOOKUP(B87,materialsStats,4, )*VLOOKUP(C87,equipmentStats,4, )</f>
        <v>0</v>
      </c>
      <c r="G87" s="2">
        <f>VLOOKUP(B87,materialsStats,5, )*VLOOKUP(C87,equipmentStats,5, )</f>
        <v>1.8</v>
      </c>
      <c r="H87" t="b">
        <f>VLOOKUP(C87,equipmentStats,7, )</f>
        <v>0</v>
      </c>
      <c r="I87">
        <f>VLOOKUP(B87,materialsStats,8, )*VLOOKUP(C87,equipmentStats,8, )</f>
        <v>0</v>
      </c>
      <c r="J87">
        <f>VLOOKUP(B87,materialsStats,9, )*VLOOKUP(C87,equipmentStats,9, )</f>
        <v>0</v>
      </c>
    </row>
    <row r="88" spans="1:10" ht="16.5" x14ac:dyDescent="0.3">
      <c r="A88">
        <v>87</v>
      </c>
      <c r="B88" t="s">
        <v>35</v>
      </c>
      <c r="C88" t="s">
        <v>14</v>
      </c>
      <c r="D88" s="2">
        <f>VLOOKUP(B88,materialsStats,2, )*VLOOKUP(C88,equipmentStats,2, )</f>
        <v>100000</v>
      </c>
      <c r="E88" s="2">
        <f>VLOOKUP(B88,materialsStats,3, )*VLOOKUP(C88,equipmentStats,3, )</f>
        <v>2400</v>
      </c>
      <c r="F88" s="2">
        <f>VLOOKUP(B88,materialsStats,4, )*VLOOKUP(C88,equipmentStats,4, )</f>
        <v>0</v>
      </c>
      <c r="G88" s="2">
        <f>VLOOKUP(B88,materialsStats,5, )*VLOOKUP(C88,equipmentStats,5, )</f>
        <v>2</v>
      </c>
      <c r="H88" t="b">
        <f>VLOOKUP(C88,equipmentStats,7, )</f>
        <v>0</v>
      </c>
      <c r="I88">
        <f>VLOOKUP(B88,materialsStats,8, )*VLOOKUP(C88,equipmentStats,8, )</f>
        <v>0</v>
      </c>
      <c r="J88">
        <f>VLOOKUP(B88,materialsStats,9, )*VLOOKUP(C88,equipmentStats,9, )</f>
        <v>0</v>
      </c>
    </row>
    <row r="89" spans="1:10" ht="16.5" x14ac:dyDescent="0.3">
      <c r="A89">
        <v>88</v>
      </c>
      <c r="B89" t="s">
        <v>35</v>
      </c>
      <c r="C89" t="s">
        <v>16</v>
      </c>
      <c r="D89" s="2">
        <f>VLOOKUP(B89,materialsStats,2, )*VLOOKUP(C89,equipmentStats,2, )</f>
        <v>25000</v>
      </c>
      <c r="E89" s="2">
        <f>VLOOKUP(B89,materialsStats,3, )*VLOOKUP(C89,equipmentStats,3, )</f>
        <v>150</v>
      </c>
      <c r="F89" s="2">
        <f>VLOOKUP(B89,materialsStats,4, )*VLOOKUP(C89,equipmentStats,4, )</f>
        <v>75</v>
      </c>
      <c r="G89" s="2">
        <f>VLOOKUP(B89,materialsStats,5, )*VLOOKUP(C89,equipmentStats,5, )</f>
        <v>5</v>
      </c>
      <c r="H89" t="b">
        <f>VLOOKUP(C89,equipmentStats,7, )</f>
        <v>1</v>
      </c>
      <c r="I89">
        <f>VLOOKUP(B89,materialsStats,8, )*VLOOKUP(C89,equipmentStats,8, )</f>
        <v>0</v>
      </c>
      <c r="J89">
        <f>VLOOKUP(B89,materialsStats,9, )*VLOOKUP(C89,equipmentStats,9, )</f>
        <v>0</v>
      </c>
    </row>
    <row r="90" spans="1:10" ht="16.5" x14ac:dyDescent="0.3">
      <c r="A90">
        <v>89</v>
      </c>
      <c r="B90" t="s">
        <v>35</v>
      </c>
      <c r="C90" t="s">
        <v>17</v>
      </c>
      <c r="D90" s="2">
        <f>VLOOKUP(B90,materialsStats,2, )*VLOOKUP(C90,equipmentStats,2, )</f>
        <v>50000</v>
      </c>
      <c r="E90" s="2">
        <f>VLOOKUP(B90,materialsStats,3, )*VLOOKUP(C90,equipmentStats,3, )</f>
        <v>0</v>
      </c>
      <c r="F90" s="2">
        <f>VLOOKUP(B90,materialsStats,4, )*VLOOKUP(C90,equipmentStats,4, )</f>
        <v>375</v>
      </c>
      <c r="G90" s="2">
        <f>VLOOKUP(B90,materialsStats,5, )*VLOOKUP(C90,equipmentStats,5, )</f>
        <v>15</v>
      </c>
      <c r="H90" t="b">
        <f>VLOOKUP(C90,equipmentStats,7, )</f>
        <v>1</v>
      </c>
      <c r="I90">
        <f>VLOOKUP(B90,materialsStats,8, )*VLOOKUP(C90,equipmentStats,8, )</f>
        <v>0</v>
      </c>
      <c r="J90">
        <f>VLOOKUP(B90,materialsStats,9, )*VLOOKUP(C90,equipmentStats,9, )</f>
        <v>0</v>
      </c>
    </row>
    <row r="91" spans="1:10" ht="16.5" x14ac:dyDescent="0.3">
      <c r="A91">
        <v>90</v>
      </c>
      <c r="B91" t="s">
        <v>35</v>
      </c>
      <c r="C91" t="s">
        <v>18</v>
      </c>
      <c r="D91" s="2">
        <f>VLOOKUP(B91,materialsStats,2, )*VLOOKUP(C91,equipmentStats,2, )</f>
        <v>35000</v>
      </c>
      <c r="E91" s="2">
        <f>VLOOKUP(B91,materialsStats,3, )*VLOOKUP(C91,equipmentStats,3, )</f>
        <v>0</v>
      </c>
      <c r="F91" s="2">
        <f>VLOOKUP(B91,materialsStats,4, )*VLOOKUP(C91,equipmentStats,4, )</f>
        <v>225</v>
      </c>
      <c r="G91" s="2">
        <f>VLOOKUP(B91,materialsStats,5, )*VLOOKUP(C91,equipmentStats,5, )</f>
        <v>10</v>
      </c>
      <c r="H91" t="b">
        <f>VLOOKUP(C91,equipmentStats,7, )</f>
        <v>1</v>
      </c>
      <c r="I91">
        <f>VLOOKUP(B91,materialsStats,8, )*VLOOKUP(C91,equipmentStats,8, )</f>
        <v>0</v>
      </c>
      <c r="J91">
        <f>VLOOKUP(B91,materialsStats,9, )*VLOOKUP(C91,equipmentStats,9, )</f>
        <v>0</v>
      </c>
    </row>
    <row r="92" spans="1:10" ht="16.5" x14ac:dyDescent="0.3">
      <c r="A92">
        <v>91</v>
      </c>
      <c r="B92" t="s">
        <v>35</v>
      </c>
      <c r="C92" t="s">
        <v>19</v>
      </c>
      <c r="D92" s="2">
        <f>VLOOKUP(B92,materialsStats,2, )*VLOOKUP(C92,equipmentStats,2, )</f>
        <v>25000</v>
      </c>
      <c r="E92" s="2">
        <f>VLOOKUP(B92,materialsStats,3, )*VLOOKUP(C92,equipmentStats,3, )</f>
        <v>0</v>
      </c>
      <c r="F92" s="2">
        <f>VLOOKUP(B92,materialsStats,4, )*VLOOKUP(C92,equipmentStats,4, )</f>
        <v>75</v>
      </c>
      <c r="G92" s="2">
        <f>VLOOKUP(B92,materialsStats,5, )*VLOOKUP(C92,equipmentStats,5, )</f>
        <v>5</v>
      </c>
      <c r="H92" t="b">
        <f>VLOOKUP(C92,equipmentStats,7, )</f>
        <v>1</v>
      </c>
      <c r="I92">
        <f>VLOOKUP(B92,materialsStats,8, )*VLOOKUP(C92,equipmentStats,8, )</f>
        <v>0</v>
      </c>
      <c r="J92">
        <f>VLOOKUP(B92,materialsStats,9, )*VLOOKUP(C92,equipmentStats,9, )</f>
        <v>0</v>
      </c>
    </row>
    <row r="93" spans="1:10" ht="16.5" x14ac:dyDescent="0.3">
      <c r="A93">
        <v>92</v>
      </c>
      <c r="B93" t="s">
        <v>35</v>
      </c>
      <c r="C93" t="s">
        <v>9</v>
      </c>
      <c r="D93" s="2">
        <f>VLOOKUP(B93,materialsStats,2, )*VLOOKUP(C93,equipmentStats,2, )</f>
        <v>5000</v>
      </c>
      <c r="E93" s="2">
        <f>VLOOKUP(B93,materialsStats,3, )*VLOOKUP(C93,equipmentStats,3, )</f>
        <v>150</v>
      </c>
      <c r="F93" s="2">
        <f>VLOOKUP(B93,materialsStats,4, )*VLOOKUP(C93,equipmentStats,4, )</f>
        <v>0</v>
      </c>
      <c r="G93" s="2">
        <f>VLOOKUP(B93,materialsStats,5, )*VLOOKUP(C93,equipmentStats,5, )</f>
        <v>0.5</v>
      </c>
      <c r="H93" t="b">
        <f>VLOOKUP(C93,equipmentStats,7, )</f>
        <v>0</v>
      </c>
      <c r="I93">
        <f>VLOOKUP(B93,materialsStats,8, )*VLOOKUP(C93,equipmentStats,8, )</f>
        <v>0</v>
      </c>
      <c r="J93">
        <f>VLOOKUP(B93,materialsStats,9, )*VLOOKUP(C93,equipmentStats,9, )</f>
        <v>0</v>
      </c>
    </row>
    <row r="94" spans="1:10" ht="16.5" x14ac:dyDescent="0.3">
      <c r="A94">
        <v>93</v>
      </c>
      <c r="B94" t="s">
        <v>35</v>
      </c>
      <c r="C94" t="s">
        <v>39</v>
      </c>
      <c r="D94" s="2">
        <f>VLOOKUP(B94,materialsStats,2, )*VLOOKUP(C94,equipmentStats,2, )</f>
        <v>20000</v>
      </c>
      <c r="E94" s="2">
        <f>VLOOKUP(B94,materialsStats,3, )*VLOOKUP(C94,equipmentStats,3, )</f>
        <v>150</v>
      </c>
      <c r="F94" s="2">
        <f>VLOOKUP(B94,materialsStats,4, )*VLOOKUP(C94,equipmentStats,4, )</f>
        <v>300</v>
      </c>
      <c r="G94" s="2">
        <f>VLOOKUP(B94,materialsStats,5, )*VLOOKUP(C94,equipmentStats,5, )</f>
        <v>1</v>
      </c>
      <c r="H94" t="b">
        <f>VLOOKUP(C94,equipmentStats,7, )</f>
        <v>1</v>
      </c>
      <c r="I94">
        <f>VLOOKUP(B94,materialsStats,8, )*VLOOKUP(C94,equipmentStats,8, )</f>
        <v>0</v>
      </c>
      <c r="J94">
        <f>VLOOKUP(B94,materialsStats,9, )*VLOOKUP(C94,equipmentStats,9, )</f>
        <v>0</v>
      </c>
    </row>
    <row r="95" spans="1:10" ht="16.5" x14ac:dyDescent="0.3">
      <c r="A95">
        <v>94</v>
      </c>
      <c r="B95" t="s">
        <v>36</v>
      </c>
      <c r="C95" t="s">
        <v>10</v>
      </c>
      <c r="D95" s="2">
        <f>VLOOKUP(B95,materialsStats,2, )*VLOOKUP(C95,equipmentStats,2, )</f>
        <v>50000</v>
      </c>
      <c r="E95" s="2">
        <f>VLOOKUP(B95,materialsStats,3, )*VLOOKUP(C95,equipmentStats,3, )</f>
        <v>1000</v>
      </c>
      <c r="F95" s="2">
        <f>VLOOKUP(B95,materialsStats,4, )*VLOOKUP(C95,equipmentStats,4, )</f>
        <v>0</v>
      </c>
      <c r="G95" s="2">
        <f>VLOOKUP(B95,materialsStats,5, )*VLOOKUP(C95,equipmentStats,5, )</f>
        <v>3</v>
      </c>
      <c r="H95" t="b">
        <f>VLOOKUP(C95,equipmentStats,7, )</f>
        <v>0</v>
      </c>
      <c r="I95">
        <f>VLOOKUP(B95,materialsStats,8, )*VLOOKUP(C95,equipmentStats,8, )</f>
        <v>0</v>
      </c>
      <c r="J95">
        <f>VLOOKUP(B95,materialsStats,9, )*VLOOKUP(C95,equipmentStats,9, )</f>
        <v>0</v>
      </c>
    </row>
    <row r="96" spans="1:10" ht="16.5" x14ac:dyDescent="0.3">
      <c r="A96">
        <v>95</v>
      </c>
      <c r="B96" t="s">
        <v>36</v>
      </c>
      <c r="C96" t="s">
        <v>11</v>
      </c>
      <c r="D96" s="2">
        <f>VLOOKUP(B96,materialsStats,2, )*VLOOKUP(C96,equipmentStats,2, )</f>
        <v>62500</v>
      </c>
      <c r="E96" s="2">
        <f>VLOOKUP(B96,materialsStats,3, )*VLOOKUP(C96,equipmentStats,3, )</f>
        <v>1500</v>
      </c>
      <c r="F96" s="2">
        <f>VLOOKUP(B96,materialsStats,4, )*VLOOKUP(C96,equipmentStats,4, )</f>
        <v>0</v>
      </c>
      <c r="G96" s="2">
        <f>VLOOKUP(B96,materialsStats,5, )*VLOOKUP(C96,equipmentStats,5, )</f>
        <v>3.9000000000000004</v>
      </c>
      <c r="H96" t="b">
        <f>VLOOKUP(C96,equipmentStats,7, )</f>
        <v>0</v>
      </c>
      <c r="I96">
        <f>VLOOKUP(B96,materialsStats,8, )*VLOOKUP(C96,equipmentStats,8, )</f>
        <v>0</v>
      </c>
      <c r="J96">
        <f>VLOOKUP(B96,materialsStats,9, )*VLOOKUP(C96,equipmentStats,9, )</f>
        <v>0</v>
      </c>
    </row>
    <row r="97" spans="1:10" ht="16.5" x14ac:dyDescent="0.3">
      <c r="A97">
        <v>96</v>
      </c>
      <c r="B97" t="s">
        <v>36</v>
      </c>
      <c r="C97" t="s">
        <v>12</v>
      </c>
      <c r="D97" s="2">
        <f>VLOOKUP(B97,materialsStats,2, )*VLOOKUP(C97,equipmentStats,2, )</f>
        <v>87500</v>
      </c>
      <c r="E97" s="2">
        <f>VLOOKUP(B97,materialsStats,3, )*VLOOKUP(C97,equipmentStats,3, )</f>
        <v>1500</v>
      </c>
      <c r="F97" s="2">
        <f>VLOOKUP(B97,materialsStats,4, )*VLOOKUP(C97,equipmentStats,4, )</f>
        <v>0</v>
      </c>
      <c r="G97" s="2">
        <f>VLOOKUP(B97,materialsStats,5, )*VLOOKUP(C97,equipmentStats,5, )</f>
        <v>3.3000000000000003</v>
      </c>
      <c r="H97" t="b">
        <f>VLOOKUP(C97,equipmentStats,7, )</f>
        <v>0</v>
      </c>
      <c r="I97">
        <f>VLOOKUP(B97,materialsStats,8, )*VLOOKUP(C97,equipmentStats,8, )</f>
        <v>0</v>
      </c>
      <c r="J97">
        <f>VLOOKUP(B97,materialsStats,9, )*VLOOKUP(C97,equipmentStats,9, )</f>
        <v>0</v>
      </c>
    </row>
    <row r="98" spans="1:10" ht="16.5" x14ac:dyDescent="0.3">
      <c r="A98">
        <v>97</v>
      </c>
      <c r="B98" t="s">
        <v>36</v>
      </c>
      <c r="C98" t="s">
        <v>13</v>
      </c>
      <c r="D98" s="2">
        <f>VLOOKUP(B98,materialsStats,2, )*VLOOKUP(C98,equipmentStats,2, )</f>
        <v>175000</v>
      </c>
      <c r="E98" s="2">
        <f>VLOOKUP(B98,materialsStats,3, )*VLOOKUP(C98,equipmentStats,3, )</f>
        <v>3500</v>
      </c>
      <c r="F98" s="2">
        <f>VLOOKUP(B98,materialsStats,4, )*VLOOKUP(C98,equipmentStats,4, )</f>
        <v>0</v>
      </c>
      <c r="G98" s="2">
        <f>VLOOKUP(B98,materialsStats,5, )*VLOOKUP(C98,equipmentStats,5, )</f>
        <v>5.4</v>
      </c>
      <c r="H98" t="b">
        <f>VLOOKUP(C98,equipmentStats,7, )</f>
        <v>0</v>
      </c>
      <c r="I98">
        <f>VLOOKUP(B98,materialsStats,8, )*VLOOKUP(C98,equipmentStats,8, )</f>
        <v>0</v>
      </c>
      <c r="J98">
        <f>VLOOKUP(B98,materialsStats,9, )*VLOOKUP(C98,equipmentStats,9, )</f>
        <v>0</v>
      </c>
    </row>
    <row r="99" spans="1:10" ht="16.5" x14ac:dyDescent="0.3">
      <c r="A99">
        <v>98</v>
      </c>
      <c r="B99" t="s">
        <v>36</v>
      </c>
      <c r="C99" t="s">
        <v>14</v>
      </c>
      <c r="D99" s="2">
        <f>VLOOKUP(B99,materialsStats,2, )*VLOOKUP(C99,equipmentStats,2, )</f>
        <v>250000</v>
      </c>
      <c r="E99" s="2">
        <f>VLOOKUP(B99,materialsStats,3, )*VLOOKUP(C99,equipmentStats,3, )</f>
        <v>4000</v>
      </c>
      <c r="F99" s="2">
        <f>VLOOKUP(B99,materialsStats,4, )*VLOOKUP(C99,equipmentStats,4, )</f>
        <v>0</v>
      </c>
      <c r="G99" s="2">
        <f>VLOOKUP(B99,materialsStats,5, )*VLOOKUP(C99,equipmentStats,5, )</f>
        <v>6</v>
      </c>
      <c r="H99" t="b">
        <f>VLOOKUP(C99,equipmentStats,7, )</f>
        <v>0</v>
      </c>
      <c r="I99">
        <f>VLOOKUP(B99,materialsStats,8, )*VLOOKUP(C99,equipmentStats,8, )</f>
        <v>0</v>
      </c>
      <c r="J99">
        <f>VLOOKUP(B99,materialsStats,9, )*VLOOKUP(C99,equipmentStats,9, )</f>
        <v>0</v>
      </c>
    </row>
    <row r="100" spans="1:10" ht="16.5" x14ac:dyDescent="0.3">
      <c r="A100">
        <v>99</v>
      </c>
      <c r="B100" t="s">
        <v>36</v>
      </c>
      <c r="C100" t="s">
        <v>16</v>
      </c>
      <c r="D100" s="2">
        <f>VLOOKUP(B100,materialsStats,2, )*VLOOKUP(C100,equipmentStats,2, )</f>
        <v>62500</v>
      </c>
      <c r="E100" s="2">
        <f>VLOOKUP(B100,materialsStats,3, )*VLOOKUP(C100,equipmentStats,3, )</f>
        <v>250</v>
      </c>
      <c r="F100" s="2">
        <f>VLOOKUP(B100,materialsStats,4, )*VLOOKUP(C100,equipmentStats,4, )</f>
        <v>250</v>
      </c>
      <c r="G100" s="2">
        <f>VLOOKUP(B100,materialsStats,5, )*VLOOKUP(C100,equipmentStats,5, )</f>
        <v>15</v>
      </c>
      <c r="H100" t="b">
        <f>VLOOKUP(C100,equipmentStats,7, )</f>
        <v>1</v>
      </c>
      <c r="I100">
        <f>VLOOKUP(B100,materialsStats,8, )*VLOOKUP(C100,equipmentStats,8, )</f>
        <v>0</v>
      </c>
      <c r="J100">
        <f>VLOOKUP(B100,materialsStats,9, )*VLOOKUP(C100,equipmentStats,9, )</f>
        <v>0</v>
      </c>
    </row>
    <row r="101" spans="1:10" ht="16.5" x14ac:dyDescent="0.3">
      <c r="A101">
        <v>100</v>
      </c>
      <c r="B101" t="s">
        <v>36</v>
      </c>
      <c r="C101" t="s">
        <v>17</v>
      </c>
      <c r="D101" s="2">
        <f>VLOOKUP(B101,materialsStats,2, )*VLOOKUP(C101,equipmentStats,2, )</f>
        <v>125000</v>
      </c>
      <c r="E101" s="2">
        <f>VLOOKUP(B101,materialsStats,3, )*VLOOKUP(C101,equipmentStats,3, )</f>
        <v>0</v>
      </c>
      <c r="F101" s="2">
        <f>VLOOKUP(B101,materialsStats,4, )*VLOOKUP(C101,equipmentStats,4, )</f>
        <v>1250</v>
      </c>
      <c r="G101" s="2">
        <f>VLOOKUP(B101,materialsStats,5, )*VLOOKUP(C101,equipmentStats,5, )</f>
        <v>45</v>
      </c>
      <c r="H101" t="b">
        <f>VLOOKUP(C101,equipmentStats,7, )</f>
        <v>1</v>
      </c>
      <c r="I101">
        <f>VLOOKUP(B101,materialsStats,8, )*VLOOKUP(C101,equipmentStats,8, )</f>
        <v>0</v>
      </c>
      <c r="J101">
        <f>VLOOKUP(B101,materialsStats,9, )*VLOOKUP(C101,equipmentStats,9, )</f>
        <v>0</v>
      </c>
    </row>
    <row r="102" spans="1:10" ht="16.5" x14ac:dyDescent="0.3">
      <c r="A102">
        <v>101</v>
      </c>
      <c r="B102" t="s">
        <v>36</v>
      </c>
      <c r="C102" t="s">
        <v>18</v>
      </c>
      <c r="D102" s="2">
        <f>VLOOKUP(B102,materialsStats,2, )*VLOOKUP(C102,equipmentStats,2, )</f>
        <v>87500</v>
      </c>
      <c r="E102" s="2">
        <f>VLOOKUP(B102,materialsStats,3, )*VLOOKUP(C102,equipmentStats,3, )</f>
        <v>0</v>
      </c>
      <c r="F102" s="2">
        <f>VLOOKUP(B102,materialsStats,4, )*VLOOKUP(C102,equipmentStats,4, )</f>
        <v>750</v>
      </c>
      <c r="G102" s="2">
        <f>VLOOKUP(B102,materialsStats,5, )*VLOOKUP(C102,equipmentStats,5, )</f>
        <v>30</v>
      </c>
      <c r="H102" t="b">
        <f>VLOOKUP(C102,equipmentStats,7, )</f>
        <v>1</v>
      </c>
      <c r="I102">
        <f>VLOOKUP(B102,materialsStats,8, )*VLOOKUP(C102,equipmentStats,8, )</f>
        <v>0</v>
      </c>
      <c r="J102">
        <f>VLOOKUP(B102,materialsStats,9, )*VLOOKUP(C102,equipmentStats,9, )</f>
        <v>0</v>
      </c>
    </row>
    <row r="103" spans="1:10" ht="16.5" x14ac:dyDescent="0.3">
      <c r="A103">
        <v>102</v>
      </c>
      <c r="B103" t="s">
        <v>36</v>
      </c>
      <c r="C103" t="s">
        <v>19</v>
      </c>
      <c r="D103" s="2">
        <f>VLOOKUP(B103,materialsStats,2, )*VLOOKUP(C103,equipmentStats,2, )</f>
        <v>62500</v>
      </c>
      <c r="E103" s="2">
        <f>VLOOKUP(B103,materialsStats,3, )*VLOOKUP(C103,equipmentStats,3, )</f>
        <v>0</v>
      </c>
      <c r="F103" s="2">
        <f>VLOOKUP(B103,materialsStats,4, )*VLOOKUP(C103,equipmentStats,4, )</f>
        <v>250</v>
      </c>
      <c r="G103" s="2">
        <f>VLOOKUP(B103,materialsStats,5, )*VLOOKUP(C103,equipmentStats,5, )</f>
        <v>15</v>
      </c>
      <c r="H103" t="b">
        <f>VLOOKUP(C103,equipmentStats,7, )</f>
        <v>1</v>
      </c>
      <c r="I103">
        <f>VLOOKUP(B103,materialsStats,8, )*VLOOKUP(C103,equipmentStats,8, )</f>
        <v>0</v>
      </c>
      <c r="J103">
        <f>VLOOKUP(B103,materialsStats,9, )*VLOOKUP(C103,equipmentStats,9, )</f>
        <v>0</v>
      </c>
    </row>
    <row r="104" spans="1:10" ht="16.5" x14ac:dyDescent="0.3">
      <c r="A104">
        <v>103</v>
      </c>
      <c r="B104" t="s">
        <v>36</v>
      </c>
      <c r="C104" t="s">
        <v>9</v>
      </c>
      <c r="D104" s="2">
        <f>VLOOKUP(B104,materialsStats,2, )*VLOOKUP(C104,equipmentStats,2, )</f>
        <v>12500</v>
      </c>
      <c r="E104" s="2">
        <f>VLOOKUP(B104,materialsStats,3, )*VLOOKUP(C104,equipmentStats,3, )</f>
        <v>250</v>
      </c>
      <c r="F104" s="2">
        <f>VLOOKUP(B104,materialsStats,4, )*VLOOKUP(C104,equipmentStats,4, )</f>
        <v>0</v>
      </c>
      <c r="G104" s="2">
        <f>VLOOKUP(B104,materialsStats,5, )*VLOOKUP(C104,equipmentStats,5, )</f>
        <v>1.5</v>
      </c>
      <c r="H104" t="b">
        <f>VLOOKUP(C104,equipmentStats,7, )</f>
        <v>0</v>
      </c>
      <c r="I104">
        <f>VLOOKUP(B104,materialsStats,8, )*VLOOKUP(C104,equipmentStats,8, )</f>
        <v>0</v>
      </c>
      <c r="J104">
        <f>VLOOKUP(B104,materialsStats,9, )*VLOOKUP(C104,equipmentStats,9, )</f>
        <v>0</v>
      </c>
    </row>
    <row r="105" spans="1:10" ht="16.5" x14ac:dyDescent="0.3">
      <c r="A105">
        <v>104</v>
      </c>
      <c r="B105" t="s">
        <v>36</v>
      </c>
      <c r="C105" t="s">
        <v>39</v>
      </c>
      <c r="D105" s="2">
        <f>VLOOKUP(B105,materialsStats,2, )*VLOOKUP(C105,equipmentStats,2, )</f>
        <v>50000</v>
      </c>
      <c r="E105" s="2">
        <f>VLOOKUP(B105,materialsStats,3, )*VLOOKUP(C105,equipmentStats,3, )</f>
        <v>250</v>
      </c>
      <c r="F105" s="2">
        <f>VLOOKUP(B105,materialsStats,4, )*VLOOKUP(C105,equipmentStats,4, )</f>
        <v>1000</v>
      </c>
      <c r="G105" s="2">
        <f>VLOOKUP(B105,materialsStats,5, )*VLOOKUP(C105,equipmentStats,5, )</f>
        <v>3</v>
      </c>
      <c r="H105" t="b">
        <f>VLOOKUP(C105,equipmentStats,7, )</f>
        <v>1</v>
      </c>
      <c r="I105">
        <f>VLOOKUP(B105,materialsStats,8, )*VLOOKUP(C105,equipmentStats,8, )</f>
        <v>0</v>
      </c>
      <c r="J105">
        <f>VLOOKUP(B105,materialsStats,9, )*VLOOKUP(C105,equipmentStats,9, )</f>
        <v>0</v>
      </c>
    </row>
    <row r="106" spans="1:10" ht="16.5" x14ac:dyDescent="0.3">
      <c r="A106">
        <v>105</v>
      </c>
      <c r="B106" t="s">
        <v>37</v>
      </c>
      <c r="C106" t="s">
        <v>10</v>
      </c>
      <c r="D106" s="2">
        <f>VLOOKUP(B106,materialsStats,2, )*VLOOKUP(C106,equipmentStats,2, )</f>
        <v>80000</v>
      </c>
      <c r="E106" s="2">
        <f>VLOOKUP(B106,materialsStats,3, )*VLOOKUP(C106,equipmentStats,3, )</f>
        <v>1200</v>
      </c>
      <c r="F106" s="2">
        <f>VLOOKUP(B106,materialsStats,4, )*VLOOKUP(C106,equipmentStats,4, )</f>
        <v>0</v>
      </c>
      <c r="G106" s="2">
        <f>VLOOKUP(B106,materialsStats,5, )*VLOOKUP(C106,equipmentStats,5, )</f>
        <v>1</v>
      </c>
      <c r="H106" t="b">
        <f>VLOOKUP(C106,equipmentStats,7, )</f>
        <v>0</v>
      </c>
      <c r="I106">
        <f>VLOOKUP(B106,materialsStats,8, )*VLOOKUP(C106,equipmentStats,8, )</f>
        <v>0</v>
      </c>
      <c r="J106">
        <f>VLOOKUP(B106,materialsStats,9, )*VLOOKUP(C106,equipmentStats,9, )</f>
        <v>0</v>
      </c>
    </row>
    <row r="107" spans="1:10" ht="16.5" x14ac:dyDescent="0.3">
      <c r="A107">
        <v>106</v>
      </c>
      <c r="B107" t="s">
        <v>37</v>
      </c>
      <c r="C107" t="s">
        <v>11</v>
      </c>
      <c r="D107" s="2">
        <f>VLOOKUP(B107,materialsStats,2, )*VLOOKUP(C107,equipmentStats,2, )</f>
        <v>100000</v>
      </c>
      <c r="E107" s="2">
        <f>VLOOKUP(B107,materialsStats,3, )*VLOOKUP(C107,equipmentStats,3, )</f>
        <v>1800</v>
      </c>
      <c r="F107" s="2">
        <f>VLOOKUP(B107,materialsStats,4, )*VLOOKUP(C107,equipmentStats,4, )</f>
        <v>0</v>
      </c>
      <c r="G107" s="2">
        <f>VLOOKUP(B107,materialsStats,5, )*VLOOKUP(C107,equipmentStats,5, )</f>
        <v>1.3</v>
      </c>
      <c r="H107" t="b">
        <f>VLOOKUP(C107,equipmentStats,7, )</f>
        <v>0</v>
      </c>
      <c r="I107">
        <f>VLOOKUP(B107,materialsStats,8, )*VLOOKUP(C107,equipmentStats,8, )</f>
        <v>0</v>
      </c>
      <c r="J107">
        <f>VLOOKUP(B107,materialsStats,9, )*VLOOKUP(C107,equipmentStats,9, )</f>
        <v>0</v>
      </c>
    </row>
    <row r="108" spans="1:10" ht="16.5" x14ac:dyDescent="0.3">
      <c r="A108">
        <v>107</v>
      </c>
      <c r="B108" t="s">
        <v>37</v>
      </c>
      <c r="C108" t="s">
        <v>12</v>
      </c>
      <c r="D108" s="2">
        <f>VLOOKUP(B108,materialsStats,2, )*VLOOKUP(C108,equipmentStats,2, )</f>
        <v>140000</v>
      </c>
      <c r="E108" s="2">
        <f>VLOOKUP(B108,materialsStats,3, )*VLOOKUP(C108,equipmentStats,3, )</f>
        <v>1800</v>
      </c>
      <c r="F108" s="2">
        <f>VLOOKUP(B108,materialsStats,4, )*VLOOKUP(C108,equipmentStats,4, )</f>
        <v>0</v>
      </c>
      <c r="G108" s="2">
        <f>VLOOKUP(B108,materialsStats,5, )*VLOOKUP(C108,equipmentStats,5, )</f>
        <v>1.1000000000000001</v>
      </c>
      <c r="H108" t="b">
        <f>VLOOKUP(C108,equipmentStats,7, )</f>
        <v>0</v>
      </c>
      <c r="I108">
        <f>VLOOKUP(B108,materialsStats,8, )*VLOOKUP(C108,equipmentStats,8, )</f>
        <v>0</v>
      </c>
      <c r="J108">
        <f>VLOOKUP(B108,materialsStats,9, )*VLOOKUP(C108,equipmentStats,9, )</f>
        <v>0</v>
      </c>
    </row>
    <row r="109" spans="1:10" ht="16.5" x14ac:dyDescent="0.3">
      <c r="A109">
        <v>108</v>
      </c>
      <c r="B109" t="s">
        <v>37</v>
      </c>
      <c r="C109" t="s">
        <v>13</v>
      </c>
      <c r="D109" s="2">
        <f>VLOOKUP(B109,materialsStats,2, )*VLOOKUP(C109,equipmentStats,2, )</f>
        <v>280000</v>
      </c>
      <c r="E109" s="2">
        <f>VLOOKUP(B109,materialsStats,3, )*VLOOKUP(C109,equipmentStats,3, )</f>
        <v>4200</v>
      </c>
      <c r="F109" s="2">
        <f>VLOOKUP(B109,materialsStats,4, )*VLOOKUP(C109,equipmentStats,4, )</f>
        <v>0</v>
      </c>
      <c r="G109" s="2">
        <f>VLOOKUP(B109,materialsStats,5, )*VLOOKUP(C109,equipmentStats,5, )</f>
        <v>1.8</v>
      </c>
      <c r="H109" t="b">
        <f>VLOOKUP(C109,equipmentStats,7, )</f>
        <v>0</v>
      </c>
      <c r="I109">
        <f>VLOOKUP(B109,materialsStats,8, )*VLOOKUP(C109,equipmentStats,8, )</f>
        <v>0</v>
      </c>
      <c r="J109">
        <f>VLOOKUP(B109,materialsStats,9, )*VLOOKUP(C109,equipmentStats,9, )</f>
        <v>0</v>
      </c>
    </row>
    <row r="110" spans="1:10" ht="16.5" x14ac:dyDescent="0.3">
      <c r="A110">
        <v>109</v>
      </c>
      <c r="B110" t="s">
        <v>37</v>
      </c>
      <c r="C110" t="s">
        <v>14</v>
      </c>
      <c r="D110" s="2">
        <f>VLOOKUP(B110,materialsStats,2, )*VLOOKUP(C110,equipmentStats,2, )</f>
        <v>400000</v>
      </c>
      <c r="E110" s="2">
        <f>VLOOKUP(B110,materialsStats,3, )*VLOOKUP(C110,equipmentStats,3, )</f>
        <v>4800</v>
      </c>
      <c r="F110" s="2">
        <f>VLOOKUP(B110,materialsStats,4, )*VLOOKUP(C110,equipmentStats,4, )</f>
        <v>0</v>
      </c>
      <c r="G110" s="2">
        <f>VLOOKUP(B110,materialsStats,5, )*VLOOKUP(C110,equipmentStats,5, )</f>
        <v>2</v>
      </c>
      <c r="H110" t="b">
        <f>VLOOKUP(C110,equipmentStats,7, )</f>
        <v>0</v>
      </c>
      <c r="I110">
        <f>VLOOKUP(B110,materialsStats,8, )*VLOOKUP(C110,equipmentStats,8, )</f>
        <v>0</v>
      </c>
      <c r="J110">
        <f>VLOOKUP(B110,materialsStats,9, )*VLOOKUP(C110,equipmentStats,9, )</f>
        <v>0</v>
      </c>
    </row>
    <row r="111" spans="1:10" ht="16.5" x14ac:dyDescent="0.3">
      <c r="A111">
        <v>110</v>
      </c>
      <c r="B111" t="s">
        <v>37</v>
      </c>
      <c r="C111" t="s">
        <v>16</v>
      </c>
      <c r="D111" s="2">
        <f>VLOOKUP(B111,materialsStats,2, )*VLOOKUP(C111,equipmentStats,2, )</f>
        <v>100000</v>
      </c>
      <c r="E111" s="2">
        <f>VLOOKUP(B111,materialsStats,3, )*VLOOKUP(C111,equipmentStats,3, )</f>
        <v>300</v>
      </c>
      <c r="F111" s="2">
        <f>VLOOKUP(B111,materialsStats,4, )*VLOOKUP(C111,equipmentStats,4, )</f>
        <v>300</v>
      </c>
      <c r="G111" s="2">
        <f>VLOOKUP(B111,materialsStats,5, )*VLOOKUP(C111,equipmentStats,5, )</f>
        <v>5</v>
      </c>
      <c r="H111" t="b">
        <f>VLOOKUP(C111,equipmentStats,7, )</f>
        <v>1</v>
      </c>
      <c r="I111">
        <f>VLOOKUP(B111,materialsStats,8, )*VLOOKUP(C111,equipmentStats,8, )</f>
        <v>0</v>
      </c>
      <c r="J111">
        <f>VLOOKUP(B111,materialsStats,9, )*VLOOKUP(C111,equipmentStats,9, )</f>
        <v>0</v>
      </c>
    </row>
    <row r="112" spans="1:10" ht="16.5" x14ac:dyDescent="0.3">
      <c r="A112">
        <v>111</v>
      </c>
      <c r="B112" t="s">
        <v>37</v>
      </c>
      <c r="C112" t="s">
        <v>17</v>
      </c>
      <c r="D112" s="2">
        <f>VLOOKUP(B112,materialsStats,2, )*VLOOKUP(C112,equipmentStats,2, )</f>
        <v>200000</v>
      </c>
      <c r="E112" s="2">
        <f>VLOOKUP(B112,materialsStats,3, )*VLOOKUP(C112,equipmentStats,3, )</f>
        <v>0</v>
      </c>
      <c r="F112" s="2">
        <f>VLOOKUP(B112,materialsStats,4, )*VLOOKUP(C112,equipmentStats,4, )</f>
        <v>1500</v>
      </c>
      <c r="G112" s="2">
        <f>VLOOKUP(B112,materialsStats,5, )*VLOOKUP(C112,equipmentStats,5, )</f>
        <v>15</v>
      </c>
      <c r="H112" t="b">
        <f>VLOOKUP(C112,equipmentStats,7, )</f>
        <v>1</v>
      </c>
      <c r="I112">
        <f>VLOOKUP(B112,materialsStats,8, )*VLOOKUP(C112,equipmentStats,8, )</f>
        <v>0</v>
      </c>
      <c r="J112">
        <f>VLOOKUP(B112,materialsStats,9, )*VLOOKUP(C112,equipmentStats,9, )</f>
        <v>0</v>
      </c>
    </row>
    <row r="113" spans="1:10" ht="16.5" x14ac:dyDescent="0.3">
      <c r="A113">
        <v>112</v>
      </c>
      <c r="B113" t="s">
        <v>37</v>
      </c>
      <c r="C113" t="s">
        <v>18</v>
      </c>
      <c r="D113" s="2">
        <f>VLOOKUP(B113,materialsStats,2, )*VLOOKUP(C113,equipmentStats,2, )</f>
        <v>140000</v>
      </c>
      <c r="E113" s="2">
        <f>VLOOKUP(B113,materialsStats,3, )*VLOOKUP(C113,equipmentStats,3, )</f>
        <v>0</v>
      </c>
      <c r="F113" s="2">
        <f>VLOOKUP(B113,materialsStats,4, )*VLOOKUP(C113,equipmentStats,4, )</f>
        <v>900</v>
      </c>
      <c r="G113" s="2">
        <f>VLOOKUP(B113,materialsStats,5, )*VLOOKUP(C113,equipmentStats,5, )</f>
        <v>10</v>
      </c>
      <c r="H113" t="b">
        <f>VLOOKUP(C113,equipmentStats,7, )</f>
        <v>1</v>
      </c>
      <c r="I113">
        <f>VLOOKUP(B113,materialsStats,8, )*VLOOKUP(C113,equipmentStats,8, )</f>
        <v>0</v>
      </c>
      <c r="J113">
        <f>VLOOKUP(B113,materialsStats,9, )*VLOOKUP(C113,equipmentStats,9, )</f>
        <v>0</v>
      </c>
    </row>
    <row r="114" spans="1:10" ht="16.5" x14ac:dyDescent="0.3">
      <c r="A114">
        <v>113</v>
      </c>
      <c r="B114" t="s">
        <v>37</v>
      </c>
      <c r="C114" t="s">
        <v>19</v>
      </c>
      <c r="D114" s="2">
        <f>VLOOKUP(B114,materialsStats,2, )*VLOOKUP(C114,equipmentStats,2, )</f>
        <v>100000</v>
      </c>
      <c r="E114" s="2">
        <f>VLOOKUP(B114,materialsStats,3, )*VLOOKUP(C114,equipmentStats,3, )</f>
        <v>0</v>
      </c>
      <c r="F114" s="2">
        <f>VLOOKUP(B114,materialsStats,4, )*VLOOKUP(C114,equipmentStats,4, )</f>
        <v>300</v>
      </c>
      <c r="G114" s="2">
        <f>VLOOKUP(B114,materialsStats,5, )*VLOOKUP(C114,equipmentStats,5, )</f>
        <v>5</v>
      </c>
      <c r="H114" t="b">
        <f>VLOOKUP(C114,equipmentStats,7, )</f>
        <v>1</v>
      </c>
      <c r="I114">
        <f>VLOOKUP(B114,materialsStats,8, )*VLOOKUP(C114,equipmentStats,8, )</f>
        <v>0</v>
      </c>
      <c r="J114">
        <f>VLOOKUP(B114,materialsStats,9, )*VLOOKUP(C114,equipmentStats,9, )</f>
        <v>0</v>
      </c>
    </row>
    <row r="115" spans="1:10" ht="16.5" x14ac:dyDescent="0.3">
      <c r="A115">
        <v>114</v>
      </c>
      <c r="B115" t="s">
        <v>37</v>
      </c>
      <c r="C115" t="s">
        <v>9</v>
      </c>
      <c r="D115" s="2">
        <f>VLOOKUP(B115,materialsStats,2, )*VLOOKUP(C115,equipmentStats,2, )</f>
        <v>20000</v>
      </c>
      <c r="E115" s="2">
        <f>VLOOKUP(B115,materialsStats,3, )*VLOOKUP(C115,equipmentStats,3, )</f>
        <v>300</v>
      </c>
      <c r="F115" s="2">
        <f>VLOOKUP(B115,materialsStats,4, )*VLOOKUP(C115,equipmentStats,4, )</f>
        <v>0</v>
      </c>
      <c r="G115" s="2">
        <f>VLOOKUP(B115,materialsStats,5, )*VLOOKUP(C115,equipmentStats,5, )</f>
        <v>0.5</v>
      </c>
      <c r="H115" t="b">
        <f>VLOOKUP(C115,equipmentStats,7, )</f>
        <v>0</v>
      </c>
      <c r="I115">
        <f>VLOOKUP(B115,materialsStats,8, )*VLOOKUP(C115,equipmentStats,8, )</f>
        <v>0</v>
      </c>
      <c r="J115">
        <f>VLOOKUP(B115,materialsStats,9, )*VLOOKUP(C115,equipmentStats,9, )</f>
        <v>0</v>
      </c>
    </row>
    <row r="116" spans="1:10" ht="16.5" x14ac:dyDescent="0.3">
      <c r="A116">
        <v>115</v>
      </c>
      <c r="B116" t="s">
        <v>37</v>
      </c>
      <c r="C116" t="s">
        <v>39</v>
      </c>
      <c r="D116" s="2">
        <f>VLOOKUP(B116,materialsStats,2, )*VLOOKUP(C116,equipmentStats,2, )</f>
        <v>80000</v>
      </c>
      <c r="E116" s="2">
        <f>VLOOKUP(B116,materialsStats,3, )*VLOOKUP(C116,equipmentStats,3, )</f>
        <v>300</v>
      </c>
      <c r="F116" s="2">
        <f>VLOOKUP(B116,materialsStats,4, )*VLOOKUP(C116,equipmentStats,4, )</f>
        <v>1200</v>
      </c>
      <c r="G116" s="2">
        <f>VLOOKUP(B116,materialsStats,5, )*VLOOKUP(C116,equipmentStats,5, )</f>
        <v>1</v>
      </c>
      <c r="H116" t="b">
        <f>VLOOKUP(C116,equipmentStats,7, )</f>
        <v>1</v>
      </c>
      <c r="I116">
        <f>VLOOKUP(B116,materialsStats,8, )*VLOOKUP(C116,equipmentStats,8, )</f>
        <v>0</v>
      </c>
      <c r="J116">
        <f>VLOOKUP(B116,materialsStats,9, )*VLOOKUP(C116,equipmentStats,9, )</f>
        <v>0</v>
      </c>
    </row>
    <row r="117" spans="1:10" ht="16.5" x14ac:dyDescent="0.3">
      <c r="A117">
        <v>116</v>
      </c>
      <c r="B117" t="s">
        <v>38</v>
      </c>
      <c r="C117" t="s">
        <v>10</v>
      </c>
      <c r="D117" s="2">
        <f>VLOOKUP(B117,materialsStats,2, )*VLOOKUP(C117,equipmentStats,2, )</f>
        <v>200000</v>
      </c>
      <c r="E117" s="2">
        <f>VLOOKUP(B117,materialsStats,3, )*VLOOKUP(C117,equipmentStats,3, )</f>
        <v>2220</v>
      </c>
      <c r="F117" s="2">
        <f>VLOOKUP(B117,materialsStats,4, )*VLOOKUP(C117,equipmentStats,4, )</f>
        <v>0</v>
      </c>
      <c r="G117" s="2">
        <f>VLOOKUP(B117,materialsStats,5, )*VLOOKUP(C117,equipmentStats,5, )</f>
        <v>1</v>
      </c>
      <c r="H117" t="b">
        <f>VLOOKUP(C117,equipmentStats,7, )</f>
        <v>0</v>
      </c>
      <c r="I117">
        <f>VLOOKUP(B117,materialsStats,8, )*VLOOKUP(C117,equipmentStats,8, )</f>
        <v>0</v>
      </c>
      <c r="J117">
        <f>VLOOKUP(B117,materialsStats,9, )*VLOOKUP(C117,equipmentStats,9, )</f>
        <v>0</v>
      </c>
    </row>
    <row r="118" spans="1:10" ht="16.5" x14ac:dyDescent="0.3">
      <c r="A118">
        <v>117</v>
      </c>
      <c r="B118" t="s">
        <v>38</v>
      </c>
      <c r="C118" t="s">
        <v>11</v>
      </c>
      <c r="D118" s="2">
        <f>VLOOKUP(B118,materialsStats,2, )*VLOOKUP(C118,equipmentStats,2, )</f>
        <v>250000</v>
      </c>
      <c r="E118" s="2">
        <f>VLOOKUP(B118,materialsStats,3, )*VLOOKUP(C118,equipmentStats,3, )</f>
        <v>3330</v>
      </c>
      <c r="F118" s="2">
        <f>VLOOKUP(B118,materialsStats,4, )*VLOOKUP(C118,equipmentStats,4, )</f>
        <v>0</v>
      </c>
      <c r="G118" s="2">
        <f>VLOOKUP(B118,materialsStats,5, )*VLOOKUP(C118,equipmentStats,5, )</f>
        <v>1.3</v>
      </c>
      <c r="H118" t="b">
        <f>VLOOKUP(C118,equipmentStats,7, )</f>
        <v>0</v>
      </c>
      <c r="I118">
        <f>VLOOKUP(B118,materialsStats,8, )*VLOOKUP(C118,equipmentStats,8, )</f>
        <v>0</v>
      </c>
      <c r="J118">
        <f>VLOOKUP(B118,materialsStats,9, )*VLOOKUP(C118,equipmentStats,9, )</f>
        <v>0</v>
      </c>
    </row>
    <row r="119" spans="1:10" ht="16.5" x14ac:dyDescent="0.3">
      <c r="A119">
        <v>118</v>
      </c>
      <c r="B119" t="s">
        <v>38</v>
      </c>
      <c r="C119" t="s">
        <v>12</v>
      </c>
      <c r="D119" s="2">
        <f>VLOOKUP(B119,materialsStats,2, )*VLOOKUP(C119,equipmentStats,2, )</f>
        <v>350000</v>
      </c>
      <c r="E119" s="2">
        <f>VLOOKUP(B119,materialsStats,3, )*VLOOKUP(C119,equipmentStats,3, )</f>
        <v>3330</v>
      </c>
      <c r="F119" s="2">
        <f>VLOOKUP(B119,materialsStats,4, )*VLOOKUP(C119,equipmentStats,4, )</f>
        <v>0</v>
      </c>
      <c r="G119" s="2">
        <f>VLOOKUP(B119,materialsStats,5, )*VLOOKUP(C119,equipmentStats,5, )</f>
        <v>1.1000000000000001</v>
      </c>
      <c r="H119" t="b">
        <f>VLOOKUP(C119,equipmentStats,7, )</f>
        <v>0</v>
      </c>
      <c r="I119">
        <f>VLOOKUP(B119,materialsStats,8, )*VLOOKUP(C119,equipmentStats,8, )</f>
        <v>0</v>
      </c>
      <c r="J119">
        <f>VLOOKUP(B119,materialsStats,9, )*VLOOKUP(C119,equipmentStats,9, )</f>
        <v>0</v>
      </c>
    </row>
    <row r="120" spans="1:10" ht="16.5" x14ac:dyDescent="0.3">
      <c r="A120">
        <v>119</v>
      </c>
      <c r="B120" t="s">
        <v>38</v>
      </c>
      <c r="C120" t="s">
        <v>13</v>
      </c>
      <c r="D120" s="2">
        <f>VLOOKUP(B120,materialsStats,2, )*VLOOKUP(C120,equipmentStats,2, )</f>
        <v>700000</v>
      </c>
      <c r="E120" s="2">
        <f>VLOOKUP(B120,materialsStats,3, )*VLOOKUP(C120,equipmentStats,3, )</f>
        <v>7770</v>
      </c>
      <c r="F120" s="2">
        <f>VLOOKUP(B120,materialsStats,4, )*VLOOKUP(C120,equipmentStats,4, )</f>
        <v>0</v>
      </c>
      <c r="G120" s="2">
        <f>VLOOKUP(B120,materialsStats,5, )*VLOOKUP(C120,equipmentStats,5, )</f>
        <v>1.8</v>
      </c>
      <c r="H120" t="b">
        <f>VLOOKUP(C120,equipmentStats,7, )</f>
        <v>0</v>
      </c>
      <c r="I120">
        <f>VLOOKUP(B120,materialsStats,8, )*VLOOKUP(C120,equipmentStats,8, )</f>
        <v>0</v>
      </c>
      <c r="J120">
        <f>VLOOKUP(B120,materialsStats,9, )*VLOOKUP(C120,equipmentStats,9, )</f>
        <v>0</v>
      </c>
    </row>
    <row r="121" spans="1:10" ht="16.5" x14ac:dyDescent="0.3">
      <c r="A121">
        <v>120</v>
      </c>
      <c r="B121" t="s">
        <v>38</v>
      </c>
      <c r="C121" t="s">
        <v>14</v>
      </c>
      <c r="D121" s="2">
        <f>VLOOKUP(B121,materialsStats,2, )*VLOOKUP(C121,equipmentStats,2, )</f>
        <v>1000000</v>
      </c>
      <c r="E121" s="2">
        <f>VLOOKUP(B121,materialsStats,3, )*VLOOKUP(C121,equipmentStats,3, )</f>
        <v>8880</v>
      </c>
      <c r="F121" s="2">
        <f>VLOOKUP(B121,materialsStats,4, )*VLOOKUP(C121,equipmentStats,4, )</f>
        <v>0</v>
      </c>
      <c r="G121" s="2">
        <f>VLOOKUP(B121,materialsStats,5, )*VLOOKUP(C121,equipmentStats,5, )</f>
        <v>2</v>
      </c>
      <c r="H121" t="b">
        <f>VLOOKUP(C121,equipmentStats,7, )</f>
        <v>0</v>
      </c>
      <c r="I121">
        <f>VLOOKUP(B121,materialsStats,8, )*VLOOKUP(C121,equipmentStats,8, )</f>
        <v>0</v>
      </c>
      <c r="J121">
        <f>VLOOKUP(B121,materialsStats,9, )*VLOOKUP(C121,equipmentStats,9, )</f>
        <v>0</v>
      </c>
    </row>
    <row r="122" spans="1:10" ht="16.5" x14ac:dyDescent="0.3">
      <c r="A122">
        <v>121</v>
      </c>
      <c r="B122" t="s">
        <v>38</v>
      </c>
      <c r="C122" t="s">
        <v>16</v>
      </c>
      <c r="D122" s="2">
        <f>VLOOKUP(B122,materialsStats,2, )*VLOOKUP(C122,equipmentStats,2, )</f>
        <v>250000</v>
      </c>
      <c r="E122" s="2">
        <f>VLOOKUP(B122,materialsStats,3, )*VLOOKUP(C122,equipmentStats,3, )</f>
        <v>555</v>
      </c>
      <c r="F122" s="2">
        <f>VLOOKUP(B122,materialsStats,4, )*VLOOKUP(C122,equipmentStats,4, )</f>
        <v>555</v>
      </c>
      <c r="G122" s="2">
        <f>VLOOKUP(B122,materialsStats,5, )*VLOOKUP(C122,equipmentStats,5, )</f>
        <v>5</v>
      </c>
      <c r="H122" t="b">
        <f>VLOOKUP(C122,equipmentStats,7, )</f>
        <v>1</v>
      </c>
      <c r="I122">
        <f>VLOOKUP(B122,materialsStats,8, )*VLOOKUP(C122,equipmentStats,8, )</f>
        <v>0</v>
      </c>
      <c r="J122">
        <f>VLOOKUP(B122,materialsStats,9, )*VLOOKUP(C122,equipmentStats,9, )</f>
        <v>0</v>
      </c>
    </row>
    <row r="123" spans="1:10" ht="16.5" x14ac:dyDescent="0.3">
      <c r="A123">
        <v>122</v>
      </c>
      <c r="B123" t="s">
        <v>38</v>
      </c>
      <c r="C123" t="s">
        <v>17</v>
      </c>
      <c r="D123" s="2">
        <f>VLOOKUP(B123,materialsStats,2, )*VLOOKUP(C123,equipmentStats,2, )</f>
        <v>500000</v>
      </c>
      <c r="E123" s="2">
        <f>VLOOKUP(B123,materialsStats,3, )*VLOOKUP(C123,equipmentStats,3, )</f>
        <v>0</v>
      </c>
      <c r="F123" s="2">
        <f>VLOOKUP(B123,materialsStats,4, )*VLOOKUP(C123,equipmentStats,4, )</f>
        <v>2775</v>
      </c>
      <c r="G123" s="2">
        <f>VLOOKUP(B123,materialsStats,5, )*VLOOKUP(C123,equipmentStats,5, )</f>
        <v>15</v>
      </c>
      <c r="H123" t="b">
        <f>VLOOKUP(C123,equipmentStats,7, )</f>
        <v>1</v>
      </c>
      <c r="I123">
        <f>VLOOKUP(B123,materialsStats,8, )*VLOOKUP(C123,equipmentStats,8, )</f>
        <v>0</v>
      </c>
      <c r="J123">
        <f>VLOOKUP(B123,materialsStats,9, )*VLOOKUP(C123,equipmentStats,9, )</f>
        <v>0</v>
      </c>
    </row>
    <row r="124" spans="1:10" ht="16.5" x14ac:dyDescent="0.3">
      <c r="A124">
        <v>123</v>
      </c>
      <c r="B124" t="s">
        <v>38</v>
      </c>
      <c r="C124" t="s">
        <v>18</v>
      </c>
      <c r="D124" s="2">
        <f>VLOOKUP(B124,materialsStats,2, )*VLOOKUP(C124,equipmentStats,2, )</f>
        <v>350000</v>
      </c>
      <c r="E124" s="2">
        <f>VLOOKUP(B124,materialsStats,3, )*VLOOKUP(C124,equipmentStats,3, )</f>
        <v>0</v>
      </c>
      <c r="F124" s="2">
        <f>VLOOKUP(B124,materialsStats,4, )*VLOOKUP(C124,equipmentStats,4, )</f>
        <v>1665</v>
      </c>
      <c r="G124" s="2">
        <f>VLOOKUP(B124,materialsStats,5, )*VLOOKUP(C124,equipmentStats,5, )</f>
        <v>10</v>
      </c>
      <c r="H124" t="b">
        <f>VLOOKUP(C124,equipmentStats,7, )</f>
        <v>1</v>
      </c>
      <c r="I124">
        <f>VLOOKUP(B124,materialsStats,8, )*VLOOKUP(C124,equipmentStats,8, )</f>
        <v>0</v>
      </c>
      <c r="J124">
        <f>VLOOKUP(B124,materialsStats,9, )*VLOOKUP(C124,equipmentStats,9, )</f>
        <v>0</v>
      </c>
    </row>
    <row r="125" spans="1:10" ht="16.5" x14ac:dyDescent="0.3">
      <c r="A125">
        <v>124</v>
      </c>
      <c r="B125" t="s">
        <v>38</v>
      </c>
      <c r="C125" t="s">
        <v>19</v>
      </c>
      <c r="D125" s="2">
        <f>VLOOKUP(B125,materialsStats,2, )*VLOOKUP(C125,equipmentStats,2, )</f>
        <v>250000</v>
      </c>
      <c r="E125" s="2">
        <f>VLOOKUP(B125,materialsStats,3, )*VLOOKUP(C125,equipmentStats,3, )</f>
        <v>0</v>
      </c>
      <c r="F125" s="2">
        <f>VLOOKUP(B125,materialsStats,4, )*VLOOKUP(C125,equipmentStats,4, )</f>
        <v>555</v>
      </c>
      <c r="G125" s="2">
        <f>VLOOKUP(B125,materialsStats,5, )*VLOOKUP(C125,equipmentStats,5, )</f>
        <v>5</v>
      </c>
      <c r="H125" t="b">
        <f>VLOOKUP(C125,equipmentStats,7, )</f>
        <v>1</v>
      </c>
      <c r="I125">
        <f>VLOOKUP(B125,materialsStats,8, )*VLOOKUP(C125,equipmentStats,8, )</f>
        <v>0</v>
      </c>
      <c r="J125">
        <f>VLOOKUP(B125,materialsStats,9, )*VLOOKUP(C125,equipmentStats,9, )</f>
        <v>0</v>
      </c>
    </row>
    <row r="126" spans="1:10" ht="16.5" x14ac:dyDescent="0.3">
      <c r="A126">
        <v>125</v>
      </c>
      <c r="B126" t="s">
        <v>38</v>
      </c>
      <c r="C126" t="s">
        <v>39</v>
      </c>
      <c r="D126" s="2">
        <f>VLOOKUP(B126,materialsStats,2, )*VLOOKUP(C126,equipmentStats,2, )</f>
        <v>200000</v>
      </c>
      <c r="E126" s="2">
        <f>VLOOKUP(B126,materialsStats,3, )*VLOOKUP(C126,equipmentStats,3, )</f>
        <v>555</v>
      </c>
      <c r="F126" s="2">
        <f>VLOOKUP(B126,materialsStats,4, )*VLOOKUP(C126,equipmentStats,4, )</f>
        <v>2220</v>
      </c>
      <c r="G126" s="2">
        <f>VLOOKUP(B126,materialsStats,5, )*VLOOKUP(C126,equipmentStats,5, )</f>
        <v>1</v>
      </c>
      <c r="H126" t="b">
        <f>VLOOKUP(C126,equipmentStats,7, )</f>
        <v>1</v>
      </c>
      <c r="I126">
        <f>VLOOKUP(B126,materialsStats,8, )*VLOOKUP(C126,equipmentStats,8, )</f>
        <v>0</v>
      </c>
      <c r="J126">
        <f>VLOOKUP(B126,materialsStats,9, )*VLOOKUP(C126,equipmentStats,9, 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34"/>
  <sheetViews>
    <sheetView workbookViewId="0">
      <selection activeCell="I24" sqref="I24"/>
    </sheetView>
  </sheetViews>
  <sheetFormatPr defaultRowHeight="15" x14ac:dyDescent="0.25"/>
  <cols>
    <col min="7" max="7" width="18.5703125" customWidth="1"/>
    <col min="10" max="10" width="16.140625" customWidth="1"/>
    <col min="11" max="11" width="15.85546875" customWidth="1"/>
  </cols>
  <sheetData>
    <row r="1" spans="1:15" x14ac:dyDescent="0.25">
      <c r="A1" t="s">
        <v>27</v>
      </c>
    </row>
    <row r="2" spans="1:15" x14ac:dyDescent="0.25">
      <c r="B2" t="s">
        <v>2</v>
      </c>
      <c r="C2" t="s">
        <v>3</v>
      </c>
      <c r="D2" t="s">
        <v>4</v>
      </c>
      <c r="E2" t="s">
        <v>5</v>
      </c>
      <c r="F2" t="s">
        <v>15</v>
      </c>
      <c r="G2" t="s">
        <v>40</v>
      </c>
      <c r="H2" t="s">
        <v>24</v>
      </c>
      <c r="I2" t="s">
        <v>6</v>
      </c>
      <c r="J2" t="s">
        <v>7</v>
      </c>
      <c r="K2" t="s">
        <v>41</v>
      </c>
      <c r="N2">
        <v>1</v>
      </c>
      <c r="O2" t="s">
        <v>50</v>
      </c>
    </row>
    <row r="3" spans="1:15" x14ac:dyDescent="0.25">
      <c r="B3" t="s">
        <v>9</v>
      </c>
      <c r="C3">
        <v>5</v>
      </c>
      <c r="D3">
        <v>5</v>
      </c>
      <c r="E3">
        <v>0</v>
      </c>
      <c r="F3">
        <v>0.5</v>
      </c>
      <c r="G3">
        <f>D3/F3</f>
        <v>10</v>
      </c>
      <c r="H3" t="b">
        <v>0</v>
      </c>
      <c r="I3">
        <v>3</v>
      </c>
      <c r="J3">
        <v>0</v>
      </c>
      <c r="K3">
        <v>1</v>
      </c>
      <c r="N3">
        <v>2</v>
      </c>
      <c r="O3" t="s">
        <v>49</v>
      </c>
    </row>
    <row r="4" spans="1:15" x14ac:dyDescent="0.25">
      <c r="B4" t="s">
        <v>10</v>
      </c>
      <c r="C4">
        <v>20</v>
      </c>
      <c r="D4">
        <v>20</v>
      </c>
      <c r="E4">
        <v>0</v>
      </c>
      <c r="F4">
        <v>1</v>
      </c>
      <c r="G4">
        <f t="shared" ref="G4:G13" si="0">D4/F4</f>
        <v>20</v>
      </c>
      <c r="H4" t="b">
        <v>0</v>
      </c>
      <c r="I4">
        <v>1</v>
      </c>
      <c r="J4">
        <v>0</v>
      </c>
      <c r="K4">
        <v>1</v>
      </c>
      <c r="N4">
        <v>3</v>
      </c>
      <c r="O4" t="s">
        <v>42</v>
      </c>
    </row>
    <row r="5" spans="1:15" x14ac:dyDescent="0.25">
      <c r="B5" t="s">
        <v>11</v>
      </c>
      <c r="C5">
        <v>25</v>
      </c>
      <c r="D5">
        <v>30</v>
      </c>
      <c r="E5">
        <v>0</v>
      </c>
      <c r="F5">
        <v>1.3</v>
      </c>
      <c r="G5">
        <f t="shared" si="0"/>
        <v>23.076923076923077</v>
      </c>
      <c r="H5" t="b">
        <v>0</v>
      </c>
      <c r="I5">
        <v>2</v>
      </c>
      <c r="J5">
        <v>0</v>
      </c>
      <c r="K5">
        <v>2</v>
      </c>
      <c r="N5">
        <v>4</v>
      </c>
      <c r="O5" t="s">
        <v>43</v>
      </c>
    </row>
    <row r="6" spans="1:15" x14ac:dyDescent="0.25">
      <c r="B6" t="s">
        <v>12</v>
      </c>
      <c r="C6">
        <v>35</v>
      </c>
      <c r="D6">
        <v>30</v>
      </c>
      <c r="E6">
        <v>0</v>
      </c>
      <c r="F6">
        <v>1.1000000000000001</v>
      </c>
      <c r="G6">
        <f t="shared" si="0"/>
        <v>27.27272727272727</v>
      </c>
      <c r="H6" t="b">
        <v>0</v>
      </c>
      <c r="I6">
        <v>2</v>
      </c>
      <c r="J6">
        <v>0</v>
      </c>
      <c r="K6">
        <v>1</v>
      </c>
      <c r="N6">
        <v>5</v>
      </c>
      <c r="O6" t="s">
        <v>44</v>
      </c>
    </row>
    <row r="7" spans="1:15" x14ac:dyDescent="0.25">
      <c r="B7" t="s">
        <v>13</v>
      </c>
      <c r="C7">
        <v>70</v>
      </c>
      <c r="D7">
        <v>70</v>
      </c>
      <c r="E7">
        <v>0</v>
      </c>
      <c r="F7">
        <v>1.8</v>
      </c>
      <c r="G7">
        <f t="shared" si="0"/>
        <v>38.888888888888886</v>
      </c>
      <c r="H7" t="b">
        <v>0</v>
      </c>
      <c r="I7">
        <v>1</v>
      </c>
      <c r="J7">
        <v>0</v>
      </c>
      <c r="K7">
        <v>2</v>
      </c>
      <c r="N7">
        <v>6</v>
      </c>
      <c r="O7" t="s">
        <v>45</v>
      </c>
    </row>
    <row r="8" spans="1:15" x14ac:dyDescent="0.25">
      <c r="B8" t="s">
        <v>14</v>
      </c>
      <c r="C8">
        <v>100</v>
      </c>
      <c r="D8">
        <v>80</v>
      </c>
      <c r="E8">
        <v>0</v>
      </c>
      <c r="F8">
        <v>2</v>
      </c>
      <c r="G8">
        <f t="shared" si="0"/>
        <v>40</v>
      </c>
      <c r="H8" t="b">
        <v>0</v>
      </c>
      <c r="I8">
        <v>5</v>
      </c>
      <c r="J8">
        <v>0</v>
      </c>
      <c r="K8">
        <v>2</v>
      </c>
      <c r="N8">
        <v>7</v>
      </c>
      <c r="O8" t="s">
        <v>46</v>
      </c>
    </row>
    <row r="9" spans="1:15" x14ac:dyDescent="0.25">
      <c r="B9" t="s">
        <v>16</v>
      </c>
      <c r="C9">
        <v>25</v>
      </c>
      <c r="D9">
        <v>5</v>
      </c>
      <c r="E9">
        <v>5</v>
      </c>
      <c r="F9">
        <v>5</v>
      </c>
      <c r="G9">
        <f t="shared" si="0"/>
        <v>1</v>
      </c>
      <c r="H9" t="b">
        <v>1</v>
      </c>
      <c r="I9">
        <v>0</v>
      </c>
      <c r="J9">
        <v>1</v>
      </c>
      <c r="K9">
        <v>3</v>
      </c>
      <c r="N9">
        <v>8</v>
      </c>
      <c r="O9" t="s">
        <v>47</v>
      </c>
    </row>
    <row r="10" spans="1:15" x14ac:dyDescent="0.25">
      <c r="B10" t="s">
        <v>17</v>
      </c>
      <c r="C10">
        <v>50</v>
      </c>
      <c r="D10">
        <v>0</v>
      </c>
      <c r="E10">
        <v>25</v>
      </c>
      <c r="F10">
        <v>15</v>
      </c>
      <c r="G10">
        <f t="shared" si="0"/>
        <v>0</v>
      </c>
      <c r="H10" t="b">
        <v>1</v>
      </c>
      <c r="I10">
        <v>0</v>
      </c>
      <c r="J10">
        <v>1</v>
      </c>
      <c r="K10">
        <v>5</v>
      </c>
      <c r="N10">
        <v>9</v>
      </c>
      <c r="O10" t="s">
        <v>48</v>
      </c>
    </row>
    <row r="11" spans="1:15" x14ac:dyDescent="0.25">
      <c r="B11" t="s">
        <v>18</v>
      </c>
      <c r="C11">
        <v>35</v>
      </c>
      <c r="D11">
        <v>0</v>
      </c>
      <c r="E11">
        <v>15</v>
      </c>
      <c r="F11">
        <v>10</v>
      </c>
      <c r="G11">
        <f t="shared" si="0"/>
        <v>0</v>
      </c>
      <c r="H11" t="b">
        <v>1</v>
      </c>
      <c r="I11">
        <v>0</v>
      </c>
      <c r="J11">
        <v>1</v>
      </c>
      <c r="K11">
        <v>8</v>
      </c>
      <c r="N11">
        <v>10</v>
      </c>
    </row>
    <row r="12" spans="1:15" x14ac:dyDescent="0.25">
      <c r="B12" t="s">
        <v>19</v>
      </c>
      <c r="C12">
        <v>25</v>
      </c>
      <c r="D12">
        <v>0</v>
      </c>
      <c r="E12">
        <v>5</v>
      </c>
      <c r="F12">
        <v>5</v>
      </c>
      <c r="G12">
        <f t="shared" si="0"/>
        <v>0</v>
      </c>
      <c r="H12" t="b">
        <v>1</v>
      </c>
      <c r="I12">
        <v>0</v>
      </c>
      <c r="J12">
        <v>1</v>
      </c>
      <c r="K12">
        <v>9</v>
      </c>
      <c r="N12">
        <v>11</v>
      </c>
    </row>
    <row r="13" spans="1:15" x14ac:dyDescent="0.25">
      <c r="B13" t="s">
        <v>39</v>
      </c>
      <c r="C13">
        <v>20</v>
      </c>
      <c r="D13">
        <v>5</v>
      </c>
      <c r="E13">
        <v>20</v>
      </c>
      <c r="F13">
        <v>1</v>
      </c>
      <c r="G13">
        <f t="shared" si="0"/>
        <v>5</v>
      </c>
      <c r="H13" t="b">
        <v>1</v>
      </c>
      <c r="I13">
        <v>3</v>
      </c>
      <c r="J13">
        <v>3</v>
      </c>
      <c r="K13">
        <v>1</v>
      </c>
    </row>
    <row r="21" spans="1:10" x14ac:dyDescent="0.25">
      <c r="A21" t="s">
        <v>28</v>
      </c>
    </row>
    <row r="22" spans="1:10" x14ac:dyDescent="0.25">
      <c r="B22" t="s">
        <v>28</v>
      </c>
      <c r="C22" t="s">
        <v>3</v>
      </c>
      <c r="D22" t="s">
        <v>4</v>
      </c>
      <c r="E22" t="s">
        <v>5</v>
      </c>
      <c r="F22" t="s">
        <v>15</v>
      </c>
      <c r="I22" t="s">
        <v>6</v>
      </c>
      <c r="J22" t="s">
        <v>7</v>
      </c>
    </row>
    <row r="23" spans="1:10" x14ac:dyDescent="0.25">
      <c r="B23" t="s">
        <v>8</v>
      </c>
      <c r="C23">
        <v>1</v>
      </c>
      <c r="D23">
        <v>1</v>
      </c>
      <c r="E23">
        <v>1</v>
      </c>
      <c r="F23">
        <v>1</v>
      </c>
      <c r="I23">
        <v>1</v>
      </c>
      <c r="J23">
        <v>1</v>
      </c>
    </row>
    <row r="24" spans="1:10" x14ac:dyDescent="0.25">
      <c r="B24" t="s">
        <v>26</v>
      </c>
      <c r="C24">
        <v>3</v>
      </c>
      <c r="D24">
        <v>0.5</v>
      </c>
      <c r="E24">
        <v>1</v>
      </c>
      <c r="F24">
        <v>0.5</v>
      </c>
      <c r="I24">
        <v>1</v>
      </c>
    </row>
    <row r="25" spans="1:10" x14ac:dyDescent="0.25">
      <c r="B25" t="s">
        <v>29</v>
      </c>
      <c r="C25">
        <v>3</v>
      </c>
      <c r="D25">
        <v>0.2</v>
      </c>
      <c r="E25">
        <v>1</v>
      </c>
      <c r="F25">
        <v>0.5</v>
      </c>
    </row>
    <row r="26" spans="1:10" x14ac:dyDescent="0.25">
      <c r="B26" t="s">
        <v>30</v>
      </c>
      <c r="C26">
        <v>10</v>
      </c>
      <c r="D26">
        <v>2</v>
      </c>
      <c r="E26">
        <v>2</v>
      </c>
      <c r="F26">
        <v>1</v>
      </c>
    </row>
    <row r="27" spans="1:10" x14ac:dyDescent="0.25">
      <c r="B27" t="s">
        <v>31</v>
      </c>
      <c r="C27">
        <v>20</v>
      </c>
      <c r="D27">
        <v>4</v>
      </c>
      <c r="E27">
        <v>3</v>
      </c>
      <c r="F27">
        <v>1.5</v>
      </c>
    </row>
    <row r="28" spans="1:10" x14ac:dyDescent="0.25">
      <c r="B28" t="s">
        <v>32</v>
      </c>
      <c r="C28">
        <v>50</v>
      </c>
      <c r="D28">
        <v>6</v>
      </c>
      <c r="E28">
        <v>3</v>
      </c>
      <c r="F28">
        <v>1</v>
      </c>
    </row>
    <row r="29" spans="1:10" x14ac:dyDescent="0.25">
      <c r="B29" t="s">
        <v>34</v>
      </c>
      <c r="C29">
        <v>150</v>
      </c>
      <c r="D29">
        <v>10</v>
      </c>
      <c r="E29">
        <v>10</v>
      </c>
      <c r="F29">
        <v>2</v>
      </c>
    </row>
    <row r="30" spans="1:10" x14ac:dyDescent="0.25">
      <c r="B30" t="s">
        <v>33</v>
      </c>
      <c r="C30">
        <v>500</v>
      </c>
      <c r="D30">
        <v>15</v>
      </c>
      <c r="E30">
        <v>15</v>
      </c>
      <c r="F30">
        <v>1</v>
      </c>
    </row>
    <row r="31" spans="1:10" x14ac:dyDescent="0.25">
      <c r="B31" t="s">
        <v>35</v>
      </c>
      <c r="C31">
        <v>1000</v>
      </c>
      <c r="D31">
        <v>30</v>
      </c>
      <c r="E31">
        <v>15</v>
      </c>
      <c r="F31">
        <v>1</v>
      </c>
    </row>
    <row r="32" spans="1:10" x14ac:dyDescent="0.25">
      <c r="B32" t="s">
        <v>36</v>
      </c>
      <c r="C32">
        <v>2500</v>
      </c>
      <c r="D32">
        <v>50</v>
      </c>
      <c r="E32">
        <v>50</v>
      </c>
      <c r="F32">
        <v>3</v>
      </c>
    </row>
    <row r="33" spans="2:6" x14ac:dyDescent="0.25">
      <c r="B33" t="s">
        <v>37</v>
      </c>
      <c r="C33">
        <v>4000</v>
      </c>
      <c r="D33">
        <v>60</v>
      </c>
      <c r="E33">
        <v>60</v>
      </c>
      <c r="F33">
        <v>1</v>
      </c>
    </row>
    <row r="34" spans="2:6" x14ac:dyDescent="0.25">
      <c r="B34" t="s">
        <v>38</v>
      </c>
      <c r="C34">
        <v>10000</v>
      </c>
      <c r="D34">
        <v>111</v>
      </c>
      <c r="E34">
        <v>111</v>
      </c>
      <c r="F3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Stats</vt:lpstr>
      <vt:lpstr>Base</vt:lpstr>
      <vt:lpstr>equipmentStats</vt:lpstr>
      <vt:lpstr>innerEquipment</vt:lpstr>
      <vt:lpstr>innerMaterialsStats</vt:lpstr>
      <vt:lpstr>materialsStats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Brown</dc:creator>
  <cp:lastModifiedBy>Lachlan Brown</cp:lastModifiedBy>
  <dcterms:created xsi:type="dcterms:W3CDTF">2015-01-03T05:52:06Z</dcterms:created>
  <dcterms:modified xsi:type="dcterms:W3CDTF">2015-01-04T11:36:22Z</dcterms:modified>
</cp:coreProperties>
</file>