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35" yWindow="135" windowWidth="21495" windowHeight="1288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" i="1" l="1"/>
  <c r="C197" i="1"/>
  <c r="C191" i="1"/>
  <c r="C172" i="1"/>
  <c r="C180" i="1"/>
  <c r="C162" i="1"/>
  <c r="C152" i="1"/>
  <c r="C140" i="1"/>
  <c r="C125" i="1"/>
  <c r="C113" i="1"/>
  <c r="C100" i="1"/>
  <c r="C89" i="1"/>
  <c r="C52" i="1"/>
  <c r="C26" i="1"/>
  <c r="C62" i="1"/>
  <c r="C59" i="1"/>
  <c r="C41" i="1" l="1"/>
  <c r="D21" i="1" l="1"/>
  <c r="C21" i="1"/>
  <c r="C22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C23" i="1"/>
  <c r="C20" i="1"/>
  <c r="C19" i="1"/>
  <c r="C18" i="1"/>
  <c r="C17" i="1"/>
  <c r="C16" i="1"/>
  <c r="C15" i="1"/>
  <c r="C14" i="1"/>
  <c r="C13" i="1"/>
  <c r="C12" i="1"/>
  <c r="C11" i="1"/>
  <c r="C10" i="1"/>
  <c r="C9" i="1"/>
  <c r="D8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C71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88" i="1"/>
  <c r="C87" i="1"/>
  <c r="C86" i="1"/>
  <c r="C70" i="1"/>
  <c r="C69" i="1"/>
  <c r="C68" i="1"/>
  <c r="C67" i="1"/>
  <c r="C66" i="1"/>
  <c r="C65" i="1"/>
  <c r="C200" i="1" l="1"/>
  <c r="C202" i="1"/>
  <c r="C201" i="1"/>
  <c r="C196" i="1"/>
  <c r="C195" i="1"/>
  <c r="C179" i="1"/>
  <c r="C177" i="1"/>
  <c r="C176" i="1"/>
  <c r="C175" i="1"/>
  <c r="C178" i="1"/>
  <c r="C171" i="1"/>
  <c r="C169" i="1"/>
  <c r="C168" i="1"/>
  <c r="C167" i="1"/>
  <c r="C166" i="1"/>
  <c r="C165" i="1"/>
  <c r="C170" i="1"/>
  <c r="C161" i="1"/>
  <c r="C159" i="1"/>
  <c r="C157" i="1"/>
  <c r="C158" i="1"/>
  <c r="C156" i="1"/>
  <c r="C155" i="1"/>
  <c r="C160" i="1"/>
  <c r="C185" i="1" l="1"/>
  <c r="C194" i="1"/>
  <c r="C139" i="1"/>
  <c r="C189" i="1"/>
  <c r="C188" i="1"/>
  <c r="C183" i="1"/>
  <c r="C151" i="1"/>
  <c r="C150" i="1"/>
  <c r="C147" i="1"/>
  <c r="C148" i="1"/>
  <c r="C145" i="1"/>
  <c r="C118" i="1"/>
  <c r="C117" i="1"/>
  <c r="C116" i="1"/>
  <c r="C132" i="1"/>
  <c r="C131" i="1"/>
  <c r="C130" i="1"/>
  <c r="C129" i="1"/>
  <c r="C128" i="1"/>
  <c r="C110" i="1"/>
  <c r="C112" i="1"/>
  <c r="C111" i="1"/>
  <c r="C109" i="1"/>
  <c r="C107" i="1"/>
  <c r="C106" i="1"/>
  <c r="C105" i="1"/>
  <c r="C104" i="1"/>
  <c r="C103" i="1"/>
  <c r="C98" i="1"/>
  <c r="C50" i="1"/>
  <c r="C44" i="1"/>
  <c r="C39" i="1"/>
  <c r="C38" i="1"/>
  <c r="C34" i="1"/>
  <c r="C32" i="1"/>
  <c r="C31" i="1"/>
  <c r="C30" i="1"/>
  <c r="C7" i="1"/>
  <c r="C4" i="1"/>
  <c r="C3" i="1"/>
  <c r="C6" i="1"/>
  <c r="C190" i="1" l="1"/>
  <c r="C187" i="1"/>
  <c r="C186" i="1"/>
  <c r="C184" i="1"/>
  <c r="C149" i="1"/>
  <c r="C146" i="1"/>
  <c r="C144" i="1"/>
  <c r="C143" i="1"/>
  <c r="C124" i="1"/>
  <c r="C123" i="1"/>
  <c r="C122" i="1"/>
  <c r="C121" i="1"/>
  <c r="C120" i="1"/>
  <c r="C119" i="1"/>
  <c r="C136" i="1"/>
  <c r="C135" i="1"/>
  <c r="C134" i="1"/>
  <c r="C133" i="1"/>
  <c r="C108" i="1"/>
  <c r="C99" i="1"/>
  <c r="C97" i="1"/>
  <c r="C96" i="1"/>
  <c r="C95" i="1"/>
  <c r="C94" i="1"/>
  <c r="C93" i="1"/>
  <c r="C92" i="1"/>
  <c r="C51" i="1"/>
  <c r="C49" i="1"/>
  <c r="C48" i="1"/>
  <c r="C47" i="1"/>
  <c r="C46" i="1"/>
  <c r="C45" i="1"/>
  <c r="C40" i="1"/>
  <c r="C37" i="1"/>
  <c r="C36" i="1"/>
  <c r="C35" i="1"/>
  <c r="C33" i="1"/>
  <c r="C29" i="1"/>
  <c r="C61" i="1"/>
  <c r="C60" i="1"/>
  <c r="C58" i="1"/>
  <c r="C56" i="1"/>
  <c r="C57" i="1"/>
  <c r="C55" i="1"/>
  <c r="C24" i="1"/>
  <c r="C25" i="1"/>
  <c r="C8" i="1"/>
  <c r="C5" i="1"/>
  <c r="C2" i="1" l="1"/>
</calcChain>
</file>

<file path=xl/sharedStrings.xml><?xml version="1.0" encoding="utf-8"?>
<sst xmlns="http://schemas.openxmlformats.org/spreadsheetml/2006/main" count="342" uniqueCount="178">
  <si>
    <t>ru</t>
  </si>
  <si>
    <t>00-05-02</t>
  </si>
  <si>
    <t>00:00:00</t>
  </si>
  <si>
    <t>123</t>
  </si>
  <si>
    <t>123,00</t>
  </si>
  <si>
    <t>123 123</t>
  </si>
  <si>
    <t>02 00</t>
  </si>
  <si>
    <t>00 qq</t>
  </si>
  <si>
    <t>en</t>
  </si>
  <si>
    <t>es</t>
  </si>
  <si>
    <t>fi</t>
  </si>
  <si>
    <t>00.00.00</t>
  </si>
  <si>
    <t>125</t>
  </si>
  <si>
    <t>125,00</t>
  </si>
  <si>
    <t>fy</t>
  </si>
  <si>
    <t>126</t>
  </si>
  <si>
    <t>123.123</t>
  </si>
  <si>
    <t>fr</t>
  </si>
  <si>
    <t>de</t>
  </si>
  <si>
    <t>da</t>
  </si>
  <si>
    <t>it</t>
  </si>
  <si>
    <t>00-00-02</t>
  </si>
  <si>
    <t>05 00</t>
  </si>
  <si>
    <t>123.00</t>
  </si>
  <si>
    <t>123,123</t>
  </si>
  <si>
    <t>00.05.00</t>
  </si>
  <si>
    <t>2 0</t>
  </si>
  <si>
    <t>0 qq</t>
  </si>
  <si>
    <t>0 2</t>
  </si>
  <si>
    <t>02 qq</t>
  </si>
  <si>
    <t>00 02</t>
  </si>
  <si>
    <t>cs</t>
  </si>
  <si>
    <t>00 00</t>
  </si>
  <si>
    <t>ja</t>
  </si>
  <si>
    <t>ch</t>
  </si>
  <si>
    <t>el</t>
  </si>
  <si>
    <t>hu</t>
  </si>
  <si>
    <t>00:05:00</t>
  </si>
  <si>
    <t>=TEXT(123;"éé-hh-nn")</t>
  </si>
  <si>
    <t>=TEXT(123;"óó:pp:mm")</t>
  </si>
  <si>
    <t>=TEXT(123;"éé-pp-nn")</t>
  </si>
  <si>
    <t>=TEXT(123;"óó:hh:mm")</t>
  </si>
  <si>
    <t>=TEXT(123;"normál")</t>
  </si>
  <si>
    <t>=TEXT(123;"0,00")</t>
  </si>
  <si>
    <t>=TEXT(123123;"# ###")</t>
  </si>
  <si>
    <t>tr</t>
  </si>
  <si>
    <t>=TEXT(123;"yy-aa-gg")</t>
  </si>
  <si>
    <t>=TEXT(123;"ss:dd:nn")</t>
  </si>
  <si>
    <t>=TEXT(123;"yy-dd-gg")</t>
  </si>
  <si>
    <t>=TEXT(123;"ss:aa:nn")</t>
  </si>
  <si>
    <t>=TEXT(123;"genel")</t>
  </si>
  <si>
    <t>=TEXT(123123;"#.###")</t>
  </si>
  <si>
    <t>pl</t>
  </si>
  <si>
    <t>ko</t>
  </si>
  <si>
    <t>=TEXT(123;"yy-mm-dd")</t>
  </si>
  <si>
    <t>=TEXT(123;"yy-MM-dd")</t>
  </si>
  <si>
    <t>=TEXT(123;"hh:MM:ss")</t>
  </si>
  <si>
    <t>=TEXT(123;"hh:mm:ss")</t>
  </si>
  <si>
    <t>=TEXT(123;"general")</t>
  </si>
  <si>
    <t>=TEXT(123;"0.00")</t>
  </si>
  <si>
    <t>=TEXT(123123;"#,###")</t>
  </si>
  <si>
    <t>=TEXT(123;"hh qq")</t>
  </si>
  <si>
    <t>=TEXT(123;"dd hh")</t>
  </si>
  <si>
    <t>=TEXT(123;"vv-kk-pp")</t>
  </si>
  <si>
    <t>=TEXT(123;"vv-mm-pp")</t>
  </si>
  <si>
    <t>=TEXT(123;"tt.mm.ss")</t>
  </si>
  <si>
    <t>=TEXT(123;"tt.MM.ss")</t>
  </si>
  <si>
    <t>=TEXT(123;"tt.kk.ss")</t>
  </si>
  <si>
    <t>=TEXT(125;"yleinen")</t>
  </si>
  <si>
    <t>=TEXT(125;"0,00")</t>
  </si>
  <si>
    <t>=TEXT(123;"pp tt")</t>
  </si>
  <si>
    <t>=TEXT(123;"p t")</t>
  </si>
  <si>
    <t>=TEXT(123;"tt qq")</t>
  </si>
  <si>
    <t>=TEXT(123;"jj-mm-dd")</t>
  </si>
  <si>
    <t>=TEXT(123;"uu:mm:ss")</t>
  </si>
  <si>
    <t>=TEXT(126;"standaard")</t>
  </si>
  <si>
    <t>=TEXT(123;"dd uu")</t>
  </si>
  <si>
    <t>=TEXT(123;"d u")</t>
  </si>
  <si>
    <t>=TEXT(123;"uu qq")</t>
  </si>
  <si>
    <t>=TEXT(123;"aa-mm-dd")</t>
  </si>
  <si>
    <t>=TEXT(123;"estándar")</t>
  </si>
  <si>
    <t>=TEXT(123;"гг-ММ-дд")</t>
  </si>
  <si>
    <t>=TEXT(123;"чч:ММ:сс")</t>
  </si>
  <si>
    <t>=TEXT(123;"чч:мм:сс")</t>
  </si>
  <si>
    <t>=TEXT(123;"гг-мм-дд")</t>
  </si>
  <si>
    <t>=TEXT(123;"основной")</t>
  </si>
  <si>
    <t>=TEXT(123;"дд чч")</t>
  </si>
  <si>
    <t>=TEXT(123;"чч qq")</t>
  </si>
  <si>
    <t>=TEXT(123;"ММ мм")</t>
  </si>
  <si>
    <t>=TEXT(123;"aa-mm-jj")</t>
  </si>
  <si>
    <t>=TEXT(123;"standard")</t>
  </si>
  <si>
    <t>=TEXT(123;"jj hh")</t>
  </si>
  <si>
    <t>=TEXT(123;"j h")</t>
  </si>
  <si>
    <t>=TEXT(123;"jj-MM-tt")</t>
  </si>
  <si>
    <t>=TEXT(123;"jj-mm-tt")</t>
  </si>
  <si>
    <t>=TEXT(123;"t h")</t>
  </si>
  <si>
    <t>=TEXT(123;"h qq")</t>
  </si>
  <si>
    <t>=TEXT(123;"s t")</t>
  </si>
  <si>
    <t>=TEXT(123;"aa-MM-gg")</t>
  </si>
  <si>
    <t>=TEXT(123;"aa-mm-gg")</t>
  </si>
  <si>
    <t>=TEXT(123;"gg hh")</t>
  </si>
  <si>
    <t>=TEXT(123;"åå-MM-dd")</t>
  </si>
  <si>
    <t>=TEXT(123;"åå-mm-dd")</t>
  </si>
  <si>
    <t>=TEXT(123;"tt:mm:ss")</t>
  </si>
  <si>
    <t>=TEXT(123;"tt:MM:ss")</t>
  </si>
  <si>
    <t>=TEXT(123;"dd tt")</t>
  </si>
  <si>
    <t>=TEXT(123;"g/通用格式")</t>
  </si>
  <si>
    <t>=TEXT(123;"εε-μμ-ηη")</t>
  </si>
  <si>
    <t>=TEXT(123;"ωω:λλ:δδ")</t>
  </si>
  <si>
    <t>=TEXT(123;"γενικός τύπος")</t>
  </si>
  <si>
    <t>=TEXT(123;"ηη ωω")</t>
  </si>
  <si>
    <t>=TEXT(123;"ωω qq")</t>
  </si>
  <si>
    <t>=TEXT(123;"ηη qq")</t>
  </si>
  <si>
    <t>=TEXT(123;"δδ ηη")</t>
  </si>
  <si>
    <t>=TEXT(123;"rr-mm-dd")</t>
  </si>
  <si>
    <t>=TEXT(123;"gg:mm:ss")</t>
  </si>
  <si>
    <t>=TEXT(123;"standardowy")</t>
  </si>
  <si>
    <t>=TEXT(123;"vęeobecný")</t>
  </si>
  <si>
    <t>=TEXT(123;"rr ss")</t>
  </si>
  <si>
    <t>=TEXT(123;"G/標準")</t>
  </si>
  <si>
    <t>=TEXT(123;"G/표준")</t>
  </si>
  <si>
    <t>=TEXT(123123132;"# ###")</t>
  </si>
  <si>
    <t>=TEXT(123123132;"# ##0,00")</t>
  </si>
  <si>
    <t>=TEXT(123123132;"###0 ,00")</t>
  </si>
  <si>
    <t>=TEXT(123123132;"###0 ,00 ")</t>
  </si>
  <si>
    <t>=TEXT(123123132;"###0, 0 0")</t>
  </si>
  <si>
    <t>=TEXT(123123132;"#   # # 0,  0 0")</t>
  </si>
  <si>
    <t>=TEXT(123123132;"0 0   q w   w  0  0")</t>
  </si>
  <si>
    <t>=TEXT(123123132;"00  q   q00")</t>
  </si>
  <si>
    <t>=TEXT(123123132;"0 q w  ")</t>
  </si>
  <si>
    <t>=TEXT(123123132;"#  ")</t>
  </si>
  <si>
    <t>=TEXT(123123132;"   #")</t>
  </si>
  <si>
    <t>=TEXT(123123132;"###0 ,")</t>
  </si>
  <si>
    <t>=TEXT(123123132;"###0, ")</t>
  </si>
  <si>
    <t>=TEXT(123123132;"###0, q")</t>
  </si>
  <si>
    <t>=TEXT(123123,"#,###")</t>
  </si>
  <si>
    <t>=TEXT(123123123,"#,##0.00")</t>
  </si>
  <si>
    <t>=TEXT(123123123,"###0,.00")</t>
  </si>
  <si>
    <t>=TEXT(123123123,"###0,.00,")</t>
  </si>
  <si>
    <t>=TEXT(123123123,"###0.,0,0")</t>
  </si>
  <si>
    <t>=TEXT(123123123,"#,,,#,#,0.,,0,0")</t>
  </si>
  <si>
    <t>=TEXT(123123123,"0,0,, q,w,,,w,,0,,0")</t>
  </si>
  <si>
    <t>=TEXT(123123123,"00,,q,,,q00")</t>
  </si>
  <si>
    <t>=TEXT(123123123,"0,q,w,,")</t>
  </si>
  <si>
    <t>=TEXT(123123123,"#,,")</t>
  </si>
  <si>
    <t>=TEXT(123123123,",,,#")</t>
  </si>
  <si>
    <t>=TEXT(123123123,"###0,.")</t>
  </si>
  <si>
    <t>=TEXT(123123123,"###0.,")</t>
  </si>
  <si>
    <t>=TEXT(123123123,"###0 ,")</t>
  </si>
  <si>
    <t>=TEXT(123;"[$-411]ggge"年"k"月"p"日";@")</t>
  </si>
  <si>
    <t>明治33年5月2日</t>
  </si>
  <si>
    <t>=TEXT(123;"[$-411]ggge"年"m"月"d"日";@")</t>
  </si>
  <si>
    <t>Finland</t>
  </si>
  <si>
    <t>Spanish (Spain)</t>
  </si>
  <si>
    <t>English (England)</t>
  </si>
  <si>
    <t>Dutch (Netherlands) or Netherlands</t>
  </si>
  <si>
    <t>Russian (Russian)</t>
  </si>
  <si>
    <t>=TEXT(123;"[$-411]ggge"年"М"月"Д"日";@")</t>
  </si>
  <si>
    <t>French (France)</t>
  </si>
  <si>
    <t>=TEXT(123;"[$-411]ggge"年"m"月"j"日";@")</t>
  </si>
  <si>
    <t>Dutch (German)</t>
  </si>
  <si>
    <t>=TEXT(123;"[$-411]ggge"年"M"月"T"日";@")</t>
  </si>
  <si>
    <t>Italian (Italy)</t>
  </si>
  <si>
    <t>=TEXT(123;"[$-411]xxxe"年"m"月"g"日";@")</t>
  </si>
  <si>
    <t>Chinese (Simplified)</t>
  </si>
  <si>
    <t>Greek (Greece)</t>
  </si>
  <si>
    <t>=TEXT(123;"[$-411]ggge"年"μ"月"η"日";@")</t>
  </si>
  <si>
    <t>Hungarian (Hungary)</t>
  </si>
  <si>
    <t>=TEXT(123;"[$-411]ggge"年"h"月"n"日";@")</t>
  </si>
  <si>
    <t>Turkish (Turkey)</t>
  </si>
  <si>
    <t>=TEXT(123;"[$-411]ggge"年"a"月"g"日";@")</t>
  </si>
  <si>
    <t>水33年5月2日</t>
  </si>
  <si>
    <t>Polish (Poland)</t>
  </si>
  <si>
    <t>=TEXT(123;"[$-411]gge"年"m"月"d"日";@")</t>
  </si>
  <si>
    <t>0033年0月2日</t>
  </si>
  <si>
    <t>Czech (Czech Republic)</t>
  </si>
  <si>
    <t>Japanese (Japan)</t>
  </si>
  <si>
    <t>Korean (Korea)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</si>
</sst>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"/>
    <numFmt numFmtId="165" formatCode="[$-411]ggge&quot;年&quot;m&quot;月&quot;d&quot;日&quot;;@"/>
    <numFmt numFmtId="173" formatCode="[$-411]hhe&quot;年&quot;m&quot;月&quot;d&quot;日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73" fontId="0" fillId="0" borderId="0" xfId="0" applyNumberFormat="1"/>
  </cellXfs>
  <cellStyles count="1">
    <cellStyle name="Обычный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abSelected="1" topLeftCell="A175" workbookViewId="0">
      <selection activeCell="D206" sqref="D206"/>
    </sheetView>
  </sheetViews>
  <sheetFormatPr defaultRowHeight="15" x14ac:dyDescent="0.25"/>
  <cols>
    <col min="2" max="2" width="39.7109375" style="1" customWidth="1"/>
    <col min="3" max="3" width="24.42578125" customWidth="1"/>
    <col min="4" max="4" width="22.140625" style="1" customWidth="1"/>
    <col min="5" max="5" width="21.42578125" customWidth="1"/>
    <col min="6" max="6" width="10.140625" bestFit="1" customWidth="1"/>
  </cols>
  <sheetData>
    <row r="1" spans="1:7" x14ac:dyDescent="0.25">
      <c r="A1" s="1" t="s">
        <v>8</v>
      </c>
      <c r="B1" s="1" t="s">
        <v>154</v>
      </c>
    </row>
    <row r="2" spans="1:7" x14ac:dyDescent="0.25">
      <c r="B2" s="1" t="s">
        <v>54</v>
      </c>
      <c r="C2" t="str">
        <f>TEXT(123,"yy-mm-dd")</f>
        <v>00-05-02</v>
      </c>
      <c r="D2" s="1" t="s">
        <v>1</v>
      </c>
      <c r="F2" s="2"/>
      <c r="G2" s="3"/>
    </row>
    <row r="3" spans="1:7" x14ac:dyDescent="0.25">
      <c r="B3" s="1" t="s">
        <v>55</v>
      </c>
      <c r="C3" t="str">
        <f>TEXT(123,"yy-MM-dd")</f>
        <v>00-05-02</v>
      </c>
      <c r="D3" s="1" t="s">
        <v>1</v>
      </c>
    </row>
    <row r="4" spans="1:7" x14ac:dyDescent="0.25">
      <c r="B4" s="1" t="s">
        <v>56</v>
      </c>
      <c r="C4" t="str">
        <f>TEXT(123,"hh:MM:ss")</f>
        <v>00:00:00</v>
      </c>
      <c r="D4" s="1" t="s">
        <v>2</v>
      </c>
    </row>
    <row r="5" spans="1:7" x14ac:dyDescent="0.25">
      <c r="B5" s="1" t="s">
        <v>57</v>
      </c>
      <c r="C5" t="str">
        <f>TEXT(123,"hh:mm:ss")</f>
        <v>00:00:00</v>
      </c>
      <c r="D5" s="1" t="s">
        <v>2</v>
      </c>
    </row>
    <row r="6" spans="1:7" x14ac:dyDescent="0.25">
      <c r="B6" s="1" t="s">
        <v>58</v>
      </c>
      <c r="C6" t="e">
        <f>TEXT(123,"general")</f>
        <v>#VALUE!</v>
      </c>
      <c r="D6" s="1" t="s">
        <v>3</v>
      </c>
    </row>
    <row r="7" spans="1:7" x14ac:dyDescent="0.25">
      <c r="B7" s="1" t="s">
        <v>59</v>
      </c>
      <c r="C7" t="str">
        <f>TEXT(123,"0.00")</f>
        <v>123.00</v>
      </c>
      <c r="D7" s="1" t="s">
        <v>23</v>
      </c>
    </row>
    <row r="8" spans="1:7" x14ac:dyDescent="0.25">
      <c r="B8" s="1" t="s">
        <v>135</v>
      </c>
      <c r="C8" t="str">
        <f>TEXT(123123,"#,###")</f>
        <v>123,123</v>
      </c>
      <c r="D8" t="str">
        <f>TEXT(123123,"#,###")</f>
        <v>123,123</v>
      </c>
    </row>
    <row r="9" spans="1:7" x14ac:dyDescent="0.25">
      <c r="B9" s="1" t="s">
        <v>136</v>
      </c>
      <c r="C9" t="str">
        <f>TEXT(123123123,"#,##0.00")</f>
        <v>123,123,123.00</v>
      </c>
      <c r="D9" t="str">
        <f>TEXT(123123123,"#,##0.00")</f>
        <v>123,123,123.00</v>
      </c>
    </row>
    <row r="10" spans="1:7" x14ac:dyDescent="0.25">
      <c r="B10" s="1" t="s">
        <v>137</v>
      </c>
      <c r="C10" t="str">
        <f>TEXT(123123123,"###0,.00")</f>
        <v>123123.12</v>
      </c>
      <c r="D10" t="str">
        <f>TEXT(123123123,"###0,.00")</f>
        <v>123123.12</v>
      </c>
    </row>
    <row r="11" spans="1:7" x14ac:dyDescent="0.25">
      <c r="B11" s="1" t="s">
        <v>138</v>
      </c>
      <c r="C11" t="str">
        <f>TEXT(123123123,"###0,.00,")</f>
        <v>123.12</v>
      </c>
      <c r="D11" t="str">
        <f>TEXT(123123123,"###0,.00,")</f>
        <v>123.12</v>
      </c>
    </row>
    <row r="12" spans="1:7" x14ac:dyDescent="0.25">
      <c r="B12" s="1" t="s">
        <v>139</v>
      </c>
      <c r="C12" t="str">
        <f>TEXT(123123123,"###0.,0,0")</f>
        <v>123123123.00</v>
      </c>
      <c r="D12" t="str">
        <f>TEXT(123123123,"###0.,0,0")</f>
        <v>123123123.00</v>
      </c>
    </row>
    <row r="13" spans="1:7" x14ac:dyDescent="0.25">
      <c r="B13" s="1" t="s">
        <v>140</v>
      </c>
      <c r="C13" t="str">
        <f>TEXT(123123123,"#,,,#,#,0.,,0,0")</f>
        <v>123,123,123.00</v>
      </c>
      <c r="D13" t="str">
        <f>TEXT(123123123,"#,,,#,#,0.,,0,0")</f>
        <v>123,123,123.00</v>
      </c>
    </row>
    <row r="14" spans="1:7" x14ac:dyDescent="0.25">
      <c r="B14" s="1" t="s">
        <v>141</v>
      </c>
      <c r="C14" t="str">
        <f>TEXT(123123123,"0,0,, q,w,,,w,,0,,0")</f>
        <v>123,123,1 q,w,w,23</v>
      </c>
      <c r="D14" t="str">
        <f>TEXT(123123123,"0,0,, q,w,,,w,,0,,0")</f>
        <v>123,123,1 q,w,w,23</v>
      </c>
    </row>
    <row r="15" spans="1:7" x14ac:dyDescent="0.25">
      <c r="B15" s="1" t="s">
        <v>142</v>
      </c>
      <c r="C15" t="str">
        <f>TEXT(123123123,"00,,q,,,q00")</f>
        <v>1231231q,q23</v>
      </c>
      <c r="D15" t="str">
        <f>TEXT(123123123,"00,,q,,,q00")</f>
        <v>1231231q,q23</v>
      </c>
    </row>
    <row r="16" spans="1:7" x14ac:dyDescent="0.25">
      <c r="B16" s="1" t="s">
        <v>143</v>
      </c>
      <c r="C16" t="str">
        <f>TEXT(123123123,"0,q,w,,")</f>
        <v>123123q,w,</v>
      </c>
      <c r="D16" t="str">
        <f>TEXT(123123123,"0,q,w,,")</f>
        <v>123123q,w,</v>
      </c>
    </row>
    <row r="17" spans="1:4" x14ac:dyDescent="0.25">
      <c r="B17" s="1" t="s">
        <v>144</v>
      </c>
      <c r="C17" t="str">
        <f>TEXT(123123123,"#,,")</f>
        <v>123</v>
      </c>
      <c r="D17" t="str">
        <f>TEXT(123123123,"#,,")</f>
        <v>123</v>
      </c>
    </row>
    <row r="18" spans="1:4" x14ac:dyDescent="0.25">
      <c r="B18" s="1" t="s">
        <v>145</v>
      </c>
      <c r="C18" t="str">
        <f>TEXT(123123123,",,,#")</f>
        <v>,123123123</v>
      </c>
      <c r="D18" t="str">
        <f>TEXT(123123123,",,,#")</f>
        <v>,123123123</v>
      </c>
    </row>
    <row r="19" spans="1:4" x14ac:dyDescent="0.25">
      <c r="B19" s="1" t="s">
        <v>146</v>
      </c>
      <c r="C19" t="str">
        <f>TEXT(123123123,"###0,.")</f>
        <v>123123.</v>
      </c>
      <c r="D19" t="str">
        <f>TEXT(123123123,"###0,.")</f>
        <v>123123.</v>
      </c>
    </row>
    <row r="20" spans="1:4" x14ac:dyDescent="0.25">
      <c r="B20" s="1" t="s">
        <v>147</v>
      </c>
      <c r="C20" t="str">
        <f>TEXT(123123123,"###0.,")</f>
        <v>123123.</v>
      </c>
      <c r="D20" t="str">
        <f>TEXT(123123123,"###0.,")</f>
        <v>123123.</v>
      </c>
    </row>
    <row r="21" spans="1:4" x14ac:dyDescent="0.25">
      <c r="B21" s="1" t="s">
        <v>146</v>
      </c>
      <c r="C21" t="str">
        <f>TEXT(123123123,"###0.,q")</f>
        <v>123123.q</v>
      </c>
      <c r="D21" t="str">
        <f>TEXT(123123123,"###0.,q")</f>
        <v>123123.q</v>
      </c>
    </row>
    <row r="22" spans="1:4" x14ac:dyDescent="0.25">
      <c r="B22" s="1" t="s">
        <v>146</v>
      </c>
      <c r="C22" t="str">
        <f>TEXT(123123123,"###0,.")</f>
        <v>123123.</v>
      </c>
      <c r="D22" t="str">
        <f>TEXT(123123123,"###0,.")</f>
        <v>123123.</v>
      </c>
    </row>
    <row r="23" spans="1:4" x14ac:dyDescent="0.25">
      <c r="B23" s="1" t="s">
        <v>148</v>
      </c>
      <c r="C23" t="str">
        <f>TEXT(123123123,"###0 ,")</f>
        <v>123123123 ,</v>
      </c>
      <c r="D23" t="str">
        <f>TEXT(123123123,"###0 ,")</f>
        <v>123123123 ,</v>
      </c>
    </row>
    <row r="24" spans="1:4" x14ac:dyDescent="0.25">
      <c r="B24" s="1" t="s">
        <v>61</v>
      </c>
      <c r="C24" t="str">
        <f>TEXT(123,"hh qq")</f>
        <v>00 qq</v>
      </c>
      <c r="D24" s="1" t="s">
        <v>7</v>
      </c>
    </row>
    <row r="25" spans="1:4" x14ac:dyDescent="0.25">
      <c r="B25" s="1" t="s">
        <v>62</v>
      </c>
      <c r="C25" t="str">
        <f>TEXT(123,"dd hh")</f>
        <v>02 00</v>
      </c>
      <c r="D25" s="1" t="s">
        <v>6</v>
      </c>
    </row>
    <row r="26" spans="1:4" x14ac:dyDescent="0.25">
      <c r="B26" s="1" t="s">
        <v>151</v>
      </c>
      <c r="C26" t="str">
        <f>TEXT(123,"[$-411]ggge""年""m""月""d""日"";@")</f>
        <v>明治33年5月2日</v>
      </c>
      <c r="D26" s="1" t="s">
        <v>150</v>
      </c>
    </row>
    <row r="28" spans="1:4" x14ac:dyDescent="0.25">
      <c r="A28" s="1" t="s">
        <v>10</v>
      </c>
      <c r="B28" s="1" t="s">
        <v>152</v>
      </c>
    </row>
    <row r="29" spans="1:4" x14ac:dyDescent="0.25">
      <c r="B29" s="1" t="s">
        <v>63</v>
      </c>
      <c r="C29" t="str">
        <f>TEXT(123,"vv-kk-pp")</f>
        <v>vv-kk-pp</v>
      </c>
      <c r="D29" s="1" t="s">
        <v>1</v>
      </c>
    </row>
    <row r="30" spans="1:4" x14ac:dyDescent="0.25">
      <c r="B30" s="1" t="s">
        <v>64</v>
      </c>
      <c r="C30" t="str">
        <f>TEXT(123,"vv-mm-pp")</f>
        <v>vv-05-pp</v>
      </c>
      <c r="D30" s="1" t="s">
        <v>21</v>
      </c>
    </row>
    <row r="31" spans="1:4" x14ac:dyDescent="0.25">
      <c r="B31" s="1" t="s">
        <v>65</v>
      </c>
      <c r="C31" t="e">
        <f>TEXT(123,"tt.mm.ss")</f>
        <v>#VALUE!</v>
      </c>
      <c r="D31" s="1" t="s">
        <v>11</v>
      </c>
    </row>
    <row r="32" spans="1:4" x14ac:dyDescent="0.25">
      <c r="B32" s="1" t="s">
        <v>66</v>
      </c>
      <c r="C32" t="e">
        <f>TEXT(123,"tt.MM.ss")</f>
        <v>#VALUE!</v>
      </c>
      <c r="D32" s="1" t="s">
        <v>11</v>
      </c>
    </row>
    <row r="33" spans="1:5" x14ac:dyDescent="0.25">
      <c r="B33" s="1" t="s">
        <v>66</v>
      </c>
      <c r="C33" t="e">
        <f>TEXT(123,"tt.MM.ss")</f>
        <v>#VALUE!</v>
      </c>
      <c r="D33" s="1" t="s">
        <v>11</v>
      </c>
    </row>
    <row r="34" spans="1:5" x14ac:dyDescent="0.25">
      <c r="B34" s="1" t="s">
        <v>67</v>
      </c>
      <c r="C34" t="e">
        <f>TEXT(123,"tt.kk.ss")</f>
        <v>#VALUE!</v>
      </c>
      <c r="D34" s="1" t="s">
        <v>25</v>
      </c>
    </row>
    <row r="35" spans="1:5" x14ac:dyDescent="0.25">
      <c r="B35" s="1" t="s">
        <v>68</v>
      </c>
      <c r="C35" t="e">
        <f>TEXT(125,"yleinen")</f>
        <v>#VALUE!</v>
      </c>
      <c r="D35" s="1" t="s">
        <v>12</v>
      </c>
    </row>
    <row r="36" spans="1:5" x14ac:dyDescent="0.25">
      <c r="B36" s="1" t="s">
        <v>69</v>
      </c>
      <c r="C36" t="str">
        <f>TEXT(125,"0,00")</f>
        <v>125</v>
      </c>
      <c r="D36" s="1" t="s">
        <v>13</v>
      </c>
    </row>
    <row r="37" spans="1:5" x14ac:dyDescent="0.25">
      <c r="B37" s="1" t="s">
        <v>44</v>
      </c>
      <c r="C37" t="str">
        <f>TEXT(123123,"# ###")</f>
        <v>123 123</v>
      </c>
      <c r="D37" s="1" t="s">
        <v>5</v>
      </c>
    </row>
    <row r="38" spans="1:5" x14ac:dyDescent="0.25">
      <c r="B38" s="1" t="s">
        <v>70</v>
      </c>
      <c r="C38" t="str">
        <f>TEXT(123,"pp tt")</f>
        <v>pp tt</v>
      </c>
      <c r="D38" s="1" t="s">
        <v>6</v>
      </c>
    </row>
    <row r="39" spans="1:5" x14ac:dyDescent="0.25">
      <c r="B39" s="1" t="s">
        <v>71</v>
      </c>
      <c r="C39" t="str">
        <f>TEXT(123,"p t")</f>
        <v>p t</v>
      </c>
      <c r="D39" s="1" t="s">
        <v>26</v>
      </c>
    </row>
    <row r="40" spans="1:5" x14ac:dyDescent="0.25">
      <c r="B40" s="1" t="s">
        <v>72</v>
      </c>
      <c r="C40" t="str">
        <f>TEXT(123,"tt qq")</f>
        <v>tt qq</v>
      </c>
      <c r="D40" s="1" t="s">
        <v>7</v>
      </c>
    </row>
    <row r="41" spans="1:5" x14ac:dyDescent="0.25">
      <c r="B41" s="1" t="s">
        <v>149</v>
      </c>
      <c r="C41" t="str">
        <f>TEXT(123,"[$-411]ggge""年""k""月""p""日"";@")</f>
        <v>明治33年k月p日</v>
      </c>
      <c r="D41" s="5" t="s">
        <v>150</v>
      </c>
      <c r="E41" s="6">
        <v>123</v>
      </c>
    </row>
    <row r="42" spans="1:5" x14ac:dyDescent="0.25">
      <c r="E42" s="5">
        <v>123</v>
      </c>
    </row>
    <row r="43" spans="1:5" x14ac:dyDescent="0.25">
      <c r="A43" s="1" t="s">
        <v>14</v>
      </c>
      <c r="B43" s="1" t="s">
        <v>155</v>
      </c>
      <c r="E43" s="5">
        <v>123</v>
      </c>
    </row>
    <row r="44" spans="1:5" x14ac:dyDescent="0.25">
      <c r="B44" s="1" t="s">
        <v>73</v>
      </c>
      <c r="C44" t="str">
        <f>TEXT(123,"jj-mm-dd")</f>
        <v>jj-05-02</v>
      </c>
      <c r="D44" s="1" t="s">
        <v>1</v>
      </c>
      <c r="E44" s="5">
        <v>123</v>
      </c>
    </row>
    <row r="45" spans="1:5" x14ac:dyDescent="0.25">
      <c r="B45" s="1" t="s">
        <v>74</v>
      </c>
      <c r="C45" t="str">
        <f>TEXT(123,"uu:mm:ss")</f>
        <v>uu:00:00</v>
      </c>
      <c r="D45" s="1" t="s">
        <v>2</v>
      </c>
    </row>
    <row r="46" spans="1:5" x14ac:dyDescent="0.25">
      <c r="B46" s="1" t="s">
        <v>75</v>
      </c>
      <c r="C46" t="e">
        <f>TEXT(126,"standaard")</f>
        <v>#VALUE!</v>
      </c>
      <c r="D46" s="1" t="s">
        <v>15</v>
      </c>
    </row>
    <row r="47" spans="1:5" x14ac:dyDescent="0.25">
      <c r="B47" s="1" t="s">
        <v>43</v>
      </c>
      <c r="C47" t="str">
        <f>TEXT(123,"0,00")</f>
        <v>123</v>
      </c>
      <c r="D47" s="1" t="s">
        <v>4</v>
      </c>
    </row>
    <row r="48" spans="1:5" x14ac:dyDescent="0.25">
      <c r="B48" s="1" t="s">
        <v>51</v>
      </c>
      <c r="C48" t="str">
        <f>TEXT(123123,"#.###")</f>
        <v>123123.</v>
      </c>
      <c r="D48" s="1" t="s">
        <v>16</v>
      </c>
    </row>
    <row r="49" spans="1:4" x14ac:dyDescent="0.25">
      <c r="B49" s="1" t="s">
        <v>76</v>
      </c>
      <c r="C49" t="str">
        <f>TEXT(123,"dd uu")</f>
        <v>02 uu</v>
      </c>
      <c r="D49" s="1" t="s">
        <v>6</v>
      </c>
    </row>
    <row r="50" spans="1:4" x14ac:dyDescent="0.25">
      <c r="B50" s="1" t="s">
        <v>77</v>
      </c>
      <c r="C50" t="str">
        <f>TEXT(123,"d u")</f>
        <v>2 u</v>
      </c>
      <c r="D50" s="1" t="s">
        <v>26</v>
      </c>
    </row>
    <row r="51" spans="1:4" x14ac:dyDescent="0.25">
      <c r="B51" s="1" t="s">
        <v>78</v>
      </c>
      <c r="C51" t="str">
        <f>TEXT(123,"uu qq")</f>
        <v>uu qq</v>
      </c>
      <c r="D51" s="1" t="s">
        <v>7</v>
      </c>
    </row>
    <row r="52" spans="1:4" x14ac:dyDescent="0.25">
      <c r="B52" s="1" t="s">
        <v>151</v>
      </c>
      <c r="C52" t="str">
        <f>TEXT(123,"[$-411]ggge""年""m""月""d""日"";@")</f>
        <v>明治33年5月2日</v>
      </c>
      <c r="D52" s="1" t="s">
        <v>150</v>
      </c>
    </row>
    <row r="54" spans="1:4" x14ac:dyDescent="0.25">
      <c r="A54" s="1" t="s">
        <v>9</v>
      </c>
      <c r="B54" s="1" t="s">
        <v>153</v>
      </c>
    </row>
    <row r="55" spans="1:4" x14ac:dyDescent="0.25">
      <c r="B55" s="1" t="s">
        <v>79</v>
      </c>
      <c r="C55" t="str">
        <f>TEXT(123,"aa-mm-dd")</f>
        <v>aa-05-02</v>
      </c>
      <c r="D55" s="1" t="s">
        <v>1</v>
      </c>
    </row>
    <row r="56" spans="1:4" x14ac:dyDescent="0.25">
      <c r="B56" s="1" t="s">
        <v>80</v>
      </c>
      <c r="C56" t="e">
        <f>TEXT(123,"estándar")</f>
        <v>#VALUE!</v>
      </c>
      <c r="D56" s="1" t="s">
        <v>3</v>
      </c>
    </row>
    <row r="57" spans="1:4" x14ac:dyDescent="0.25">
      <c r="B57" s="1" t="s">
        <v>57</v>
      </c>
      <c r="C57" t="str">
        <f>TEXT(123,"hh:mm:ss")</f>
        <v>00:00:00</v>
      </c>
      <c r="D57" s="1" t="s">
        <v>2</v>
      </c>
    </row>
    <row r="58" spans="1:4" x14ac:dyDescent="0.25">
      <c r="B58" s="1" t="s">
        <v>43</v>
      </c>
      <c r="C58" t="str">
        <f>TEXT(123,"0,00")</f>
        <v>123</v>
      </c>
      <c r="D58" s="1" t="s">
        <v>4</v>
      </c>
    </row>
    <row r="59" spans="1:4" x14ac:dyDescent="0.25">
      <c r="B59" s="1" t="s">
        <v>51</v>
      </c>
      <c r="C59" s="4" t="str">
        <f>TEXT(123123,"#.###")</f>
        <v>123123.</v>
      </c>
      <c r="D59" s="1" t="s">
        <v>16</v>
      </c>
    </row>
    <row r="60" spans="1:4" x14ac:dyDescent="0.25">
      <c r="B60" s="1" t="s">
        <v>62</v>
      </c>
      <c r="C60" t="str">
        <f>TEXT(123,"dd hh")</f>
        <v>02 00</v>
      </c>
      <c r="D60" s="1" t="s">
        <v>6</v>
      </c>
    </row>
    <row r="61" spans="1:4" x14ac:dyDescent="0.25">
      <c r="B61" s="1" t="s">
        <v>61</v>
      </c>
      <c r="C61" t="str">
        <f>TEXT(123,"hh qq")</f>
        <v>00 qq</v>
      </c>
      <c r="D61" s="1" t="s">
        <v>7</v>
      </c>
    </row>
    <row r="62" spans="1:4" x14ac:dyDescent="0.25">
      <c r="B62" s="1" t="s">
        <v>151</v>
      </c>
      <c r="C62" t="str">
        <f>TEXT(123,"[$-411]ggge""年""m""月""d""日"";@")</f>
        <v>明治33年5月2日</v>
      </c>
      <c r="D62" t="s">
        <v>150</v>
      </c>
    </row>
    <row r="64" spans="1:4" x14ac:dyDescent="0.25">
      <c r="A64" s="1" t="s">
        <v>0</v>
      </c>
      <c r="B64" s="1" t="s">
        <v>156</v>
      </c>
    </row>
    <row r="65" spans="2:4" x14ac:dyDescent="0.25">
      <c r="B65" s="1" t="s">
        <v>81</v>
      </c>
      <c r="C65" t="str">
        <f>TEXT(123,"гг-ММ-дд")</f>
        <v>гг-ММ-дд</v>
      </c>
      <c r="D65" s="1" t="s">
        <v>1</v>
      </c>
    </row>
    <row r="66" spans="2:4" x14ac:dyDescent="0.25">
      <c r="B66" s="1" t="s">
        <v>82</v>
      </c>
      <c r="C66" t="str">
        <f>TEXT(123,"чч:ММ:сс")</f>
        <v>чч:ММ:сс</v>
      </c>
      <c r="D66" s="1" t="s">
        <v>2</v>
      </c>
    </row>
    <row r="67" spans="2:4" x14ac:dyDescent="0.25">
      <c r="B67" s="1" t="s">
        <v>83</v>
      </c>
      <c r="C67" t="str">
        <f>TEXT(123,"чч:мм:сс")</f>
        <v>чч:мм:сс</v>
      </c>
      <c r="D67" s="1" t="s">
        <v>2</v>
      </c>
    </row>
    <row r="68" spans="2:4" x14ac:dyDescent="0.25">
      <c r="B68" s="1" t="s">
        <v>84</v>
      </c>
      <c r="C68" t="str">
        <f>TEXT(123,"гг-мм-дд")</f>
        <v>гг-мм-дд</v>
      </c>
      <c r="D68" s="1" t="s">
        <v>21</v>
      </c>
    </row>
    <row r="69" spans="2:4" x14ac:dyDescent="0.25">
      <c r="B69" s="1" t="s">
        <v>85</v>
      </c>
      <c r="C69" t="str">
        <f>TEXT(123,"основной")</f>
        <v>основной</v>
      </c>
      <c r="D69" s="1" t="s">
        <v>3</v>
      </c>
    </row>
    <row r="70" spans="2:4" x14ac:dyDescent="0.25">
      <c r="B70" s="1" t="s">
        <v>43</v>
      </c>
      <c r="C70" t="str">
        <f>TEXT(123,"0,00")</f>
        <v>123</v>
      </c>
      <c r="D70" s="1" t="s">
        <v>4</v>
      </c>
    </row>
    <row r="71" spans="2:4" x14ac:dyDescent="0.25">
      <c r="B71" s="1" t="s">
        <v>121</v>
      </c>
      <c r="C71" t="str">
        <f>TEXT(123123132,"# ###")</f>
        <v>123123 132</v>
      </c>
      <c r="D71" s="1" t="str">
        <f>TEXT(123123132,"# ###")</f>
        <v>123123 132</v>
      </c>
    </row>
    <row r="72" spans="2:4" x14ac:dyDescent="0.25">
      <c r="B72" s="1" t="s">
        <v>122</v>
      </c>
      <c r="C72" t="str">
        <f>TEXT(123123132,"# ##0,00")</f>
        <v>123,1 23,132</v>
      </c>
      <c r="D72" s="1" t="str">
        <f>TEXT(123123132,"# ##0,00")</f>
        <v>123,1 23,132</v>
      </c>
    </row>
    <row r="73" spans="2:4" x14ac:dyDescent="0.25">
      <c r="B73" s="1" t="s">
        <v>123</v>
      </c>
      <c r="C73" t="str">
        <f>TEXT(123123132,"###0 ,00")</f>
        <v>1231231 ,32</v>
      </c>
      <c r="D73" s="1" t="str">
        <f>TEXT(123123132,"###0 ,00")</f>
        <v>1231231 ,32</v>
      </c>
    </row>
    <row r="74" spans="2:4" x14ac:dyDescent="0.25">
      <c r="B74" s="1" t="s">
        <v>124</v>
      </c>
      <c r="C74" t="str">
        <f>TEXT(123123132,"###0 ,00 ")</f>
        <v xml:space="preserve">1231231 ,32 </v>
      </c>
      <c r="D74" s="1" t="str">
        <f>TEXT(123123132,"###0 ,00 ")</f>
        <v xml:space="preserve">1231231 ,32 </v>
      </c>
    </row>
    <row r="75" spans="2:4" x14ac:dyDescent="0.25">
      <c r="B75" s="1" t="s">
        <v>125</v>
      </c>
      <c r="C75" t="str">
        <f>TEXT(123123132,"###0, 0 0")</f>
        <v>1231231 3 2</v>
      </c>
      <c r="D75" s="1" t="str">
        <f>TEXT(123123132,"###0, 0 0")</f>
        <v>1231231 3 2</v>
      </c>
    </row>
    <row r="76" spans="2:4" x14ac:dyDescent="0.25">
      <c r="B76" s="1" t="s">
        <v>126</v>
      </c>
      <c r="C76" t="str">
        <f>TEXT(123123132,"#   # # 0,  0 0")</f>
        <v>1231   2 3 1  3 2</v>
      </c>
      <c r="D76" s="1" t="str">
        <f>TEXT(123123132,"#   # # 0,  0 0")</f>
        <v>1231   2 3 1  3 2</v>
      </c>
    </row>
    <row r="77" spans="2:4" x14ac:dyDescent="0.25">
      <c r="B77" s="1" t="s">
        <v>127</v>
      </c>
      <c r="C77" t="str">
        <f>TEXT(123123132,"0 0   q w   w  0  0")</f>
        <v>123123 1   q w   w  3  2</v>
      </c>
      <c r="D77" s="1" t="str">
        <f>TEXT(123123132,"0 0   q w   w  0  0")</f>
        <v>123123 1   q w   w  3  2</v>
      </c>
    </row>
    <row r="78" spans="2:4" x14ac:dyDescent="0.25">
      <c r="B78" s="1" t="s">
        <v>128</v>
      </c>
      <c r="C78" t="str">
        <f>TEXT(123123132,"00  q   q00")</f>
        <v>1231231  q   q32</v>
      </c>
      <c r="D78" s="1" t="str">
        <f>TEXT(123123132,"00  q   q00")</f>
        <v>1231231  q   q32</v>
      </c>
    </row>
    <row r="79" spans="2:4" x14ac:dyDescent="0.25">
      <c r="B79" s="1" t="s">
        <v>129</v>
      </c>
      <c r="C79" t="str">
        <f>TEXT(123123132,"0 q w  ")</f>
        <v xml:space="preserve">123123132 q w  </v>
      </c>
      <c r="D79" s="1" t="str">
        <f>TEXT(123123132,"0 q w  ")</f>
        <v xml:space="preserve">123123132 q w  </v>
      </c>
    </row>
    <row r="80" spans="2:4" x14ac:dyDescent="0.25">
      <c r="B80" s="1" t="s">
        <v>130</v>
      </c>
      <c r="C80" t="str">
        <f>TEXT(123123132,"#  ")</f>
        <v xml:space="preserve">123123132  </v>
      </c>
      <c r="D80" s="1" t="str">
        <f>TEXT(123123132,"#  ")</f>
        <v xml:space="preserve">123123132  </v>
      </c>
    </row>
    <row r="81" spans="1:4" x14ac:dyDescent="0.25">
      <c r="B81" s="1" t="s">
        <v>131</v>
      </c>
      <c r="C81" t="str">
        <f>TEXT(123123132,"   #")</f>
        <v xml:space="preserve">   123123132</v>
      </c>
      <c r="D81" s="1" t="str">
        <f>TEXT(123123132,"   #")</f>
        <v xml:space="preserve">   123123132</v>
      </c>
    </row>
    <row r="82" spans="1:4" x14ac:dyDescent="0.25">
      <c r="B82" s="1" t="s">
        <v>132</v>
      </c>
      <c r="C82" t="str">
        <f>TEXT(123123132,"###0 ,")</f>
        <v>123123132 ,</v>
      </c>
      <c r="D82" s="1" t="str">
        <f>TEXT(123123132,"###0 ,")</f>
        <v>123123132 ,</v>
      </c>
    </row>
    <row r="83" spans="1:4" x14ac:dyDescent="0.25">
      <c r="B83" s="1" t="s">
        <v>133</v>
      </c>
      <c r="C83" t="str">
        <f>TEXT(123123132,"###0, ")</f>
        <v xml:space="preserve">123123 </v>
      </c>
      <c r="D83" s="1" t="str">
        <f>TEXT(123123132,"###0, ")</f>
        <v xml:space="preserve">123123 </v>
      </c>
    </row>
    <row r="84" spans="1:4" x14ac:dyDescent="0.25">
      <c r="B84" s="1" t="s">
        <v>134</v>
      </c>
      <c r="C84" t="str">
        <f>TEXT(123123132,"###0, q")</f>
        <v>123123 q</v>
      </c>
      <c r="D84" s="1" t="str">
        <f>TEXT(123123132,"###0, q")</f>
        <v>123123 q</v>
      </c>
    </row>
    <row r="85" spans="1:4" x14ac:dyDescent="0.25">
      <c r="B85" s="1" t="s">
        <v>132</v>
      </c>
      <c r="C85" t="str">
        <f>TEXT(123123132,"###0 ,")</f>
        <v>123123132 ,</v>
      </c>
      <c r="D85" s="1" t="str">
        <f>TEXT(123123132,"###0 ,")</f>
        <v>123123132 ,</v>
      </c>
    </row>
    <row r="86" spans="1:4" x14ac:dyDescent="0.25">
      <c r="B86" s="1" t="s">
        <v>86</v>
      </c>
      <c r="C86" t="str">
        <f>TEXT(123,"дд чч")</f>
        <v>дд чч</v>
      </c>
      <c r="D86" s="1" t="s">
        <v>6</v>
      </c>
    </row>
    <row r="87" spans="1:4" x14ac:dyDescent="0.25">
      <c r="B87" s="1" t="s">
        <v>87</v>
      </c>
      <c r="C87" t="str">
        <f>TEXT(123,"чч qq")</f>
        <v>чч qq</v>
      </c>
      <c r="D87" s="1" t="s">
        <v>7</v>
      </c>
    </row>
    <row r="88" spans="1:4" x14ac:dyDescent="0.25">
      <c r="B88" s="1" t="s">
        <v>88</v>
      </c>
      <c r="C88" t="str">
        <f>TEXT(123,"ММ мм")</f>
        <v>ММ мм</v>
      </c>
      <c r="D88" s="1" t="s">
        <v>22</v>
      </c>
    </row>
    <row r="89" spans="1:4" x14ac:dyDescent="0.25">
      <c r="B89" s="1" t="s">
        <v>157</v>
      </c>
      <c r="C89" t="str">
        <f>TEXT(123,"[$-411]ggge""年""М""月""Д""日"";@")</f>
        <v>明治33年М月Д日</v>
      </c>
      <c r="D89" s="1" t="s">
        <v>150</v>
      </c>
    </row>
    <row r="91" spans="1:4" x14ac:dyDescent="0.25">
      <c r="A91" s="1" t="s">
        <v>17</v>
      </c>
      <c r="B91" s="1" t="s">
        <v>158</v>
      </c>
    </row>
    <row r="92" spans="1:4" x14ac:dyDescent="0.25">
      <c r="B92" s="1" t="s">
        <v>89</v>
      </c>
      <c r="C92" t="str">
        <f>TEXT(123,"aa-mm-jj")</f>
        <v>aa-05-jj</v>
      </c>
      <c r="D92" s="1" t="s">
        <v>1</v>
      </c>
    </row>
    <row r="93" spans="1:4" x14ac:dyDescent="0.25">
      <c r="B93" s="1" t="s">
        <v>57</v>
      </c>
      <c r="C93" t="str">
        <f>TEXT(123,"hh:mm:ss")</f>
        <v>00:00:00</v>
      </c>
      <c r="D93" s="1" t="s">
        <v>2</v>
      </c>
    </row>
    <row r="94" spans="1:4" x14ac:dyDescent="0.25">
      <c r="B94" s="1" t="s">
        <v>90</v>
      </c>
      <c r="C94" t="e">
        <f>TEXT(123,"standard")</f>
        <v>#VALUE!</v>
      </c>
      <c r="D94" s="1" t="s">
        <v>3</v>
      </c>
    </row>
    <row r="95" spans="1:4" x14ac:dyDescent="0.25">
      <c r="B95" s="1" t="s">
        <v>43</v>
      </c>
      <c r="C95" t="str">
        <f>TEXT(123,"0,00")</f>
        <v>123</v>
      </c>
      <c r="D95" s="1" t="s">
        <v>4</v>
      </c>
    </row>
    <row r="96" spans="1:4" x14ac:dyDescent="0.25">
      <c r="B96" s="1" t="s">
        <v>44</v>
      </c>
      <c r="C96" t="str">
        <f>TEXT(123123,"# ###")</f>
        <v>123 123</v>
      </c>
      <c r="D96" s="1" t="s">
        <v>5</v>
      </c>
    </row>
    <row r="97" spans="1:4" x14ac:dyDescent="0.25">
      <c r="B97" s="1" t="s">
        <v>91</v>
      </c>
      <c r="C97" t="str">
        <f>TEXT(123,"jj hh")</f>
        <v>jj 00</v>
      </c>
      <c r="D97" s="1" t="s">
        <v>6</v>
      </c>
    </row>
    <row r="98" spans="1:4" x14ac:dyDescent="0.25">
      <c r="B98" s="1" t="s">
        <v>92</v>
      </c>
      <c r="C98" t="str">
        <f>TEXT(123,"j h")</f>
        <v>j 0</v>
      </c>
      <c r="D98" s="1" t="s">
        <v>26</v>
      </c>
    </row>
    <row r="99" spans="1:4" ht="16.5" customHeight="1" x14ac:dyDescent="0.25">
      <c r="B99" s="1" t="s">
        <v>61</v>
      </c>
      <c r="C99" t="str">
        <f>TEXT(123,"hh qq")</f>
        <v>00 qq</v>
      </c>
      <c r="D99" s="1" t="s">
        <v>7</v>
      </c>
    </row>
    <row r="100" spans="1:4" ht="16.5" customHeight="1" x14ac:dyDescent="0.25">
      <c r="B100" s="1" t="s">
        <v>159</v>
      </c>
      <c r="C100" t="str">
        <f>TEXT(123,"[$-411]ggge""年""m""月""j""日"";@")</f>
        <v>明治33年5月j日</v>
      </c>
      <c r="D100" s="1" t="s">
        <v>150</v>
      </c>
    </row>
    <row r="101" spans="1:4" ht="16.5" customHeight="1" x14ac:dyDescent="0.25"/>
    <row r="102" spans="1:4" x14ac:dyDescent="0.25">
      <c r="A102" s="1" t="s">
        <v>18</v>
      </c>
      <c r="B102" s="1" t="s">
        <v>160</v>
      </c>
    </row>
    <row r="103" spans="1:4" x14ac:dyDescent="0.25">
      <c r="A103" s="1"/>
      <c r="B103" s="1" t="s">
        <v>93</v>
      </c>
      <c r="C103" t="str">
        <f>TEXT(123,"jj-MM-tt")</f>
        <v>jj-05-tt</v>
      </c>
      <c r="D103" s="1" t="s">
        <v>1</v>
      </c>
    </row>
    <row r="104" spans="1:4" x14ac:dyDescent="0.25">
      <c r="A104" s="1"/>
      <c r="B104" s="1" t="s">
        <v>57</v>
      </c>
      <c r="C104" t="str">
        <f>TEXT(123,"hh:mm:ss")</f>
        <v>00:00:00</v>
      </c>
      <c r="D104" s="1" t="s">
        <v>2</v>
      </c>
    </row>
    <row r="105" spans="1:4" x14ac:dyDescent="0.25">
      <c r="B105" s="1" t="s">
        <v>56</v>
      </c>
      <c r="C105" t="str">
        <f>TEXT(123,"hh:MM:ss")</f>
        <v>00:00:00</v>
      </c>
      <c r="D105" s="1" t="s">
        <v>2</v>
      </c>
    </row>
    <row r="106" spans="1:4" x14ac:dyDescent="0.25">
      <c r="B106" s="1" t="s">
        <v>94</v>
      </c>
      <c r="C106" t="str">
        <f>TEXT(123,"jj-mm-tt")</f>
        <v>jj-05-tt</v>
      </c>
      <c r="D106" s="1" t="s">
        <v>21</v>
      </c>
    </row>
    <row r="107" spans="1:4" x14ac:dyDescent="0.25">
      <c r="B107" s="1" t="s">
        <v>90</v>
      </c>
      <c r="C107" t="e">
        <f>TEXT(123,"standard")</f>
        <v>#VALUE!</v>
      </c>
      <c r="D107" s="1" t="s">
        <v>3</v>
      </c>
    </row>
    <row r="108" spans="1:4" x14ac:dyDescent="0.25">
      <c r="B108" s="1" t="s">
        <v>43</v>
      </c>
      <c r="C108" t="str">
        <f>TEXT(123,"0,00")</f>
        <v>123</v>
      </c>
      <c r="D108" s="1" t="s">
        <v>4</v>
      </c>
    </row>
    <row r="109" spans="1:4" x14ac:dyDescent="0.25">
      <c r="B109" s="1" t="s">
        <v>51</v>
      </c>
      <c r="C109" t="str">
        <f>TEXT(123123,"#.###")</f>
        <v>123123.</v>
      </c>
      <c r="D109" s="1" t="s">
        <v>16</v>
      </c>
    </row>
    <row r="110" spans="1:4" x14ac:dyDescent="0.25">
      <c r="B110" s="1" t="s">
        <v>95</v>
      </c>
      <c r="C110" t="str">
        <f>TEXT(123,"t h")</f>
        <v>t 0</v>
      </c>
      <c r="D110" s="1" t="s">
        <v>26</v>
      </c>
    </row>
    <row r="111" spans="1:4" x14ac:dyDescent="0.25">
      <c r="B111" s="1" t="s">
        <v>96</v>
      </c>
      <c r="C111" t="str">
        <f>TEXT(123,"h qq")</f>
        <v>0 qq</v>
      </c>
      <c r="D111" s="1" t="s">
        <v>27</v>
      </c>
    </row>
    <row r="112" spans="1:4" x14ac:dyDescent="0.25">
      <c r="B112" s="1" t="s">
        <v>97</v>
      </c>
      <c r="C112" t="str">
        <f>TEXT(123,"s t")</f>
        <v>0 t</v>
      </c>
      <c r="D112" s="1" t="s">
        <v>28</v>
      </c>
    </row>
    <row r="113" spans="1:4" x14ac:dyDescent="0.25">
      <c r="B113" s="1" t="s">
        <v>161</v>
      </c>
      <c r="C113" t="str">
        <f>TEXT(123,"[$-411]ggge""年""M""月""T""日"";@")</f>
        <v>明治33年5月T日</v>
      </c>
      <c r="D113" s="1" t="s">
        <v>150</v>
      </c>
    </row>
    <row r="115" spans="1:4" x14ac:dyDescent="0.25">
      <c r="A115" s="1" t="s">
        <v>20</v>
      </c>
      <c r="B115" s="1" t="s">
        <v>162</v>
      </c>
    </row>
    <row r="116" spans="1:4" x14ac:dyDescent="0.25">
      <c r="A116" s="1"/>
      <c r="B116" s="1" t="s">
        <v>98</v>
      </c>
      <c r="C116" t="str">
        <f>TEXT(123,"aa-MM-gg")</f>
        <v>aa-05-</v>
      </c>
      <c r="D116" s="1" t="s">
        <v>1</v>
      </c>
    </row>
    <row r="117" spans="1:4" x14ac:dyDescent="0.25">
      <c r="A117" s="1"/>
      <c r="B117" s="1" t="s">
        <v>99</v>
      </c>
      <c r="C117" t="str">
        <f>TEXT(123,"aa-mm-gg")</f>
        <v>aa-05-</v>
      </c>
      <c r="D117" s="1" t="s">
        <v>1</v>
      </c>
    </row>
    <row r="118" spans="1:4" x14ac:dyDescent="0.25">
      <c r="B118" s="1" t="s">
        <v>56</v>
      </c>
      <c r="C118" t="str">
        <f>TEXT(123,"hh:MM:ss")</f>
        <v>00:00:00</v>
      </c>
      <c r="D118" s="1" t="s">
        <v>2</v>
      </c>
    </row>
    <row r="119" spans="1:4" x14ac:dyDescent="0.25">
      <c r="B119" s="1" t="s">
        <v>57</v>
      </c>
      <c r="C119" t="str">
        <f>TEXT(123,"hh:mm:ss")</f>
        <v>00:00:00</v>
      </c>
      <c r="D119" s="1" t="s">
        <v>2</v>
      </c>
    </row>
    <row r="120" spans="1:4" x14ac:dyDescent="0.25">
      <c r="B120" s="1" t="s">
        <v>90</v>
      </c>
      <c r="C120" t="e">
        <f>TEXT(123,"standard")</f>
        <v>#VALUE!</v>
      </c>
      <c r="D120" s="1" t="s">
        <v>3</v>
      </c>
    </row>
    <row r="121" spans="1:4" x14ac:dyDescent="0.25">
      <c r="B121" s="1" t="s">
        <v>43</v>
      </c>
      <c r="C121" t="str">
        <f>TEXT(123,"0,00")</f>
        <v>123</v>
      </c>
      <c r="D121" s="1" t="s">
        <v>4</v>
      </c>
    </row>
    <row r="122" spans="1:4" x14ac:dyDescent="0.25">
      <c r="B122" s="1" t="s">
        <v>51</v>
      </c>
      <c r="C122" t="str">
        <f>TEXT(123123,"#.###")</f>
        <v>123123.</v>
      </c>
      <c r="D122" s="1" t="s">
        <v>16</v>
      </c>
    </row>
    <row r="123" spans="1:4" x14ac:dyDescent="0.25">
      <c r="B123" s="1" t="s">
        <v>100</v>
      </c>
      <c r="C123" t="str">
        <f>TEXT(123,"gg hh")</f>
        <v xml:space="preserve"> 00</v>
      </c>
      <c r="D123" s="1" t="s">
        <v>6</v>
      </c>
    </row>
    <row r="124" spans="1:4" x14ac:dyDescent="0.25">
      <c r="B124" s="1" t="s">
        <v>61</v>
      </c>
      <c r="C124" t="str">
        <f>TEXT(123,"hh qq")</f>
        <v>00 qq</v>
      </c>
      <c r="D124" s="1" t="s">
        <v>7</v>
      </c>
    </row>
    <row r="125" spans="1:4" x14ac:dyDescent="0.25">
      <c r="B125" s="1" t="s">
        <v>163</v>
      </c>
      <c r="C125" t="str">
        <f>TEXT(123,"[$-411]xxxe""年""m""月""g""日"";@")</f>
        <v>xxx33年5月M日</v>
      </c>
      <c r="D125" s="1" t="s">
        <v>150</v>
      </c>
    </row>
    <row r="127" spans="1:4" x14ac:dyDescent="0.25">
      <c r="A127" s="1" t="s">
        <v>19</v>
      </c>
    </row>
    <row r="128" spans="1:4" x14ac:dyDescent="0.25">
      <c r="A128" s="1"/>
      <c r="B128" s="1" t="s">
        <v>101</v>
      </c>
      <c r="C128" t="str">
        <f>TEXT(123,"åå-MM-dd")</f>
        <v>åå-05-02</v>
      </c>
      <c r="D128" s="1" t="s">
        <v>1</v>
      </c>
    </row>
    <row r="129" spans="1:4" x14ac:dyDescent="0.25">
      <c r="A129" s="1"/>
      <c r="B129" s="1" t="s">
        <v>102</v>
      </c>
      <c r="C129" t="str">
        <f>TEXT(123,"åå-mm-dd")</f>
        <v>åå-05-02</v>
      </c>
      <c r="D129" s="1" t="s">
        <v>21</v>
      </c>
    </row>
    <row r="130" spans="1:4" x14ac:dyDescent="0.25">
      <c r="B130" s="1" t="s">
        <v>103</v>
      </c>
      <c r="C130" t="str">
        <f>TEXT(123,"tt:mm:ss")</f>
        <v>tt:00:00</v>
      </c>
      <c r="D130" s="1" t="s">
        <v>2</v>
      </c>
    </row>
    <row r="131" spans="1:4" x14ac:dyDescent="0.25">
      <c r="B131" s="1" t="s">
        <v>104</v>
      </c>
      <c r="C131" t="str">
        <f>TEXT(123,"tt:MM:ss")</f>
        <v>tt:00:00</v>
      </c>
      <c r="D131" s="1" t="s">
        <v>2</v>
      </c>
    </row>
    <row r="132" spans="1:4" x14ac:dyDescent="0.25">
      <c r="B132" s="1" t="s">
        <v>90</v>
      </c>
      <c r="C132" t="e">
        <f>TEXT(123,"standard")</f>
        <v>#VALUE!</v>
      </c>
      <c r="D132" s="1" t="s">
        <v>3</v>
      </c>
    </row>
    <row r="133" spans="1:4" x14ac:dyDescent="0.25">
      <c r="B133" s="1" t="s">
        <v>43</v>
      </c>
      <c r="C133" t="str">
        <f>TEXT(123,"0,00")</f>
        <v>123</v>
      </c>
      <c r="D133" s="1" t="s">
        <v>4</v>
      </c>
    </row>
    <row r="134" spans="1:4" x14ac:dyDescent="0.25">
      <c r="B134" s="1" t="s">
        <v>44</v>
      </c>
      <c r="C134" t="str">
        <f>TEXT(123123,"# ###")</f>
        <v>123 123</v>
      </c>
      <c r="D134" s="1" t="s">
        <v>5</v>
      </c>
    </row>
    <row r="135" spans="1:4" x14ac:dyDescent="0.25">
      <c r="B135" s="1" t="s">
        <v>105</v>
      </c>
      <c r="C135" t="str">
        <f>TEXT(123,"dd tt")</f>
        <v>02 tt</v>
      </c>
      <c r="D135" s="1" t="s">
        <v>6</v>
      </c>
    </row>
    <row r="136" spans="1:4" x14ac:dyDescent="0.25">
      <c r="B136" s="1" t="s">
        <v>72</v>
      </c>
      <c r="C136" t="str">
        <f>TEXT(123,"tt qq")</f>
        <v>tt qq</v>
      </c>
      <c r="D136" s="1" t="s">
        <v>7</v>
      </c>
    </row>
    <row r="138" spans="1:4" x14ac:dyDescent="0.25">
      <c r="A138" t="s">
        <v>34</v>
      </c>
      <c r="B138" s="1" t="s">
        <v>164</v>
      </c>
    </row>
    <row r="139" spans="1:4" x14ac:dyDescent="0.25">
      <c r="B139" s="1" t="s">
        <v>106</v>
      </c>
      <c r="C139" t="str">
        <f>TEXT(123,"g/通用格式")</f>
        <v>/通用格式</v>
      </c>
      <c r="D139" s="1" t="s">
        <v>3</v>
      </c>
    </row>
    <row r="140" spans="1:4" x14ac:dyDescent="0.25">
      <c r="B140" s="1" t="s">
        <v>151</v>
      </c>
      <c r="C140" t="str">
        <f>TEXT(123,"[$-411]ggge""年""m""月""d""日"";@")</f>
        <v>明治33年5月2日</v>
      </c>
      <c r="D140" s="1" t="s">
        <v>150</v>
      </c>
    </row>
    <row r="142" spans="1:4" x14ac:dyDescent="0.25">
      <c r="A142" s="1" t="s">
        <v>35</v>
      </c>
      <c r="B142" s="1" t="s">
        <v>165</v>
      </c>
    </row>
    <row r="143" spans="1:4" x14ac:dyDescent="0.25">
      <c r="B143" s="1" t="s">
        <v>107</v>
      </c>
      <c r="C143" t="str">
        <f>TEXT(123,"εε-μμ-ηη")</f>
        <v>εε-μμ-ηη</v>
      </c>
      <c r="D143" s="1" t="s">
        <v>1</v>
      </c>
    </row>
    <row r="144" spans="1:4" x14ac:dyDescent="0.25">
      <c r="B144" s="1" t="s">
        <v>108</v>
      </c>
      <c r="C144" t="str">
        <f>TEXT(123,"ωω:λλ:δδ")</f>
        <v>ωω:λλ:δδ</v>
      </c>
      <c r="D144" s="1" t="s">
        <v>2</v>
      </c>
    </row>
    <row r="145" spans="1:4" x14ac:dyDescent="0.25">
      <c r="B145" s="1" t="s">
        <v>109</v>
      </c>
      <c r="C145" t="str">
        <f>TEXT(123,"γενικός τύπος")</f>
        <v>γενικός τύπος</v>
      </c>
      <c r="D145" s="1" t="s">
        <v>3</v>
      </c>
    </row>
    <row r="146" spans="1:4" x14ac:dyDescent="0.25">
      <c r="B146" s="1" t="s">
        <v>43</v>
      </c>
      <c r="C146" t="str">
        <f>TEXT(123,"0,00")</f>
        <v>123</v>
      </c>
      <c r="D146" s="1" t="s">
        <v>4</v>
      </c>
    </row>
    <row r="147" spans="1:4" x14ac:dyDescent="0.25">
      <c r="B147" s="1" t="s">
        <v>51</v>
      </c>
      <c r="C147" t="str">
        <f>TEXT(123123,"#.###")</f>
        <v>123123.</v>
      </c>
      <c r="D147" s="1" t="s">
        <v>16</v>
      </c>
    </row>
    <row r="148" spans="1:4" x14ac:dyDescent="0.25">
      <c r="B148" s="1" t="s">
        <v>110</v>
      </c>
      <c r="C148" t="str">
        <f>TEXT(123,"ηη ωω")</f>
        <v>ηη ωω</v>
      </c>
      <c r="D148" s="1" t="s">
        <v>6</v>
      </c>
    </row>
    <row r="149" spans="1:4" x14ac:dyDescent="0.25">
      <c r="B149" s="1" t="s">
        <v>111</v>
      </c>
      <c r="C149" t="str">
        <f>TEXT(123,"ωω qq")</f>
        <v>ωω qq</v>
      </c>
      <c r="D149" s="1" t="s">
        <v>7</v>
      </c>
    </row>
    <row r="150" spans="1:4" x14ac:dyDescent="0.25">
      <c r="B150" s="1" t="s">
        <v>112</v>
      </c>
      <c r="C150" t="str">
        <f>TEXT(123,"ηη qq")</f>
        <v>ηη qq</v>
      </c>
      <c r="D150" s="1" t="s">
        <v>29</v>
      </c>
    </row>
    <row r="151" spans="1:4" x14ac:dyDescent="0.25">
      <c r="B151" s="1" t="s">
        <v>113</v>
      </c>
      <c r="C151" t="str">
        <f>TEXT(123,"δδ ηη")</f>
        <v>δδ ηη</v>
      </c>
      <c r="D151" s="1" t="s">
        <v>30</v>
      </c>
    </row>
    <row r="152" spans="1:4" x14ac:dyDescent="0.25">
      <c r="B152" s="1" t="s">
        <v>166</v>
      </c>
      <c r="C152" t="str">
        <f>TEXT(123,"[$-411]ggge""年""μ""月""η""日"";@")</f>
        <v>明治33年μ月η日</v>
      </c>
      <c r="D152" s="1" t="s">
        <v>150</v>
      </c>
    </row>
    <row r="154" spans="1:4" x14ac:dyDescent="0.25">
      <c r="A154" s="1" t="s">
        <v>36</v>
      </c>
      <c r="B154" s="1" t="s">
        <v>167</v>
      </c>
    </row>
    <row r="155" spans="1:4" x14ac:dyDescent="0.25">
      <c r="A155" s="1"/>
      <c r="B155" s="1" t="s">
        <v>38</v>
      </c>
      <c r="C155" t="e">
        <f>TEXT(123,"éé-hh-nn")</f>
        <v>#VALUE!</v>
      </c>
      <c r="D155" s="1" t="s">
        <v>1</v>
      </c>
    </row>
    <row r="156" spans="1:4" x14ac:dyDescent="0.25">
      <c r="A156" s="1"/>
      <c r="B156" s="1" t="s">
        <v>39</v>
      </c>
      <c r="C156" t="str">
        <f>TEXT(123,"óó:pp:mm")</f>
        <v>óó:pp:05</v>
      </c>
      <c r="D156" s="1" t="s">
        <v>2</v>
      </c>
    </row>
    <row r="157" spans="1:4" x14ac:dyDescent="0.25">
      <c r="B157" s="1" t="s">
        <v>40</v>
      </c>
      <c r="C157" t="e">
        <f>TEXT(123,"éé-pp-nn")</f>
        <v>#VALUE!</v>
      </c>
      <c r="D157" s="1" t="s">
        <v>21</v>
      </c>
    </row>
    <row r="158" spans="1:4" x14ac:dyDescent="0.25">
      <c r="B158" s="1" t="s">
        <v>41</v>
      </c>
      <c r="C158" t="str">
        <f>TEXT(123,"óó:hh:mm")</f>
        <v>óó:00:00</v>
      </c>
      <c r="D158" s="1" t="s">
        <v>37</v>
      </c>
    </row>
    <row r="159" spans="1:4" x14ac:dyDescent="0.25">
      <c r="B159" s="1" t="s">
        <v>42</v>
      </c>
      <c r="C159" t="e">
        <f>TEXT(123,"normál")</f>
        <v>#VALUE!</v>
      </c>
      <c r="D159" s="1" t="s">
        <v>3</v>
      </c>
    </row>
    <row r="160" spans="1:4" x14ac:dyDescent="0.25">
      <c r="B160" s="1" t="s">
        <v>43</v>
      </c>
      <c r="C160" t="str">
        <f>TEXT(123,"0,00")</f>
        <v>123</v>
      </c>
      <c r="D160" s="1" t="s">
        <v>4</v>
      </c>
    </row>
    <row r="161" spans="1:4" x14ac:dyDescent="0.25">
      <c r="B161" s="1" t="s">
        <v>44</v>
      </c>
      <c r="C161" t="str">
        <f>TEXT(123123,"# ###")</f>
        <v>123 123</v>
      </c>
      <c r="D161" s="1" t="s">
        <v>5</v>
      </c>
    </row>
    <row r="162" spans="1:4" x14ac:dyDescent="0.25">
      <c r="B162" s="1" t="s">
        <v>168</v>
      </c>
      <c r="C162" t="e">
        <f>TEXT(123,"[$-411]ggge""年""h""月""n""日"";@")</f>
        <v>#VALUE!</v>
      </c>
      <c r="D162" s="1" t="s">
        <v>150</v>
      </c>
    </row>
    <row r="164" spans="1:4" x14ac:dyDescent="0.25">
      <c r="A164" s="1" t="s">
        <v>45</v>
      </c>
      <c r="B164" s="1" t="s">
        <v>169</v>
      </c>
    </row>
    <row r="165" spans="1:4" x14ac:dyDescent="0.25">
      <c r="A165" s="1"/>
      <c r="B165" s="1" t="s">
        <v>46</v>
      </c>
      <c r="C165" t="str">
        <f>TEXT(123,"yy-aa-gg")</f>
        <v>00-aa-</v>
      </c>
      <c r="D165" s="1" t="s">
        <v>1</v>
      </c>
    </row>
    <row r="166" spans="1:4" x14ac:dyDescent="0.25">
      <c r="A166" s="1"/>
      <c r="B166" s="1" t="s">
        <v>47</v>
      </c>
      <c r="C166" t="e">
        <f>TEXT(123,"ss:dd:nn")</f>
        <v>#VALUE!</v>
      </c>
      <c r="D166" s="1" t="s">
        <v>2</v>
      </c>
    </row>
    <row r="167" spans="1:4" x14ac:dyDescent="0.25">
      <c r="B167" s="1" t="s">
        <v>48</v>
      </c>
      <c r="C167" t="str">
        <f>TEXT(123,"yy-dd-gg")</f>
        <v>00-02-</v>
      </c>
      <c r="D167" s="1" t="s">
        <v>21</v>
      </c>
    </row>
    <row r="168" spans="1:4" x14ac:dyDescent="0.25">
      <c r="B168" s="1" t="s">
        <v>49</v>
      </c>
      <c r="C168" t="e">
        <f>TEXT(123,"ss:aa:nn")</f>
        <v>#VALUE!</v>
      </c>
      <c r="D168" s="1" t="s">
        <v>37</v>
      </c>
    </row>
    <row r="169" spans="1:4" x14ac:dyDescent="0.25">
      <c r="B169" s="1" t="s">
        <v>50</v>
      </c>
      <c r="C169" t="e">
        <f>TEXT(123,"genel")</f>
        <v>#VALUE!</v>
      </c>
      <c r="D169" s="1" t="s">
        <v>3</v>
      </c>
    </row>
    <row r="170" spans="1:4" x14ac:dyDescent="0.25">
      <c r="B170" s="1" t="s">
        <v>43</v>
      </c>
      <c r="C170" t="str">
        <f>TEXT(123,"0,00")</f>
        <v>123</v>
      </c>
      <c r="D170" s="1" t="s">
        <v>4</v>
      </c>
    </row>
    <row r="171" spans="1:4" x14ac:dyDescent="0.25">
      <c r="B171" s="1" t="s">
        <v>51</v>
      </c>
      <c r="C171" t="str">
        <f>TEXT(123123,"#.###")</f>
        <v>123123.</v>
      </c>
      <c r="D171" s="1" t="s">
        <v>16</v>
      </c>
    </row>
    <row r="172" spans="1:4" x14ac:dyDescent="0.25">
      <c r="B172" s="1" t="s">
        <v>170</v>
      </c>
      <c r="C172" t="str">
        <f>TEXT(123,"[$-411]ggge""年""a""月""g""日"";@")</f>
        <v>明治33年a月M日</v>
      </c>
      <c r="D172" s="1" t="s">
        <v>171</v>
      </c>
    </row>
    <row r="174" spans="1:4" x14ac:dyDescent="0.25">
      <c r="A174" s="1" t="s">
        <v>52</v>
      </c>
      <c r="B174" s="1" t="s">
        <v>172</v>
      </c>
    </row>
    <row r="175" spans="1:4" x14ac:dyDescent="0.25">
      <c r="A175" s="1"/>
      <c r="B175" s="1" t="s">
        <v>114</v>
      </c>
      <c r="C175" t="str">
        <f>TEXT(123,"rr-mm-dd")</f>
        <v>rr-05-02</v>
      </c>
      <c r="D175" s="1" t="s">
        <v>1</v>
      </c>
    </row>
    <row r="176" spans="1:4" x14ac:dyDescent="0.25">
      <c r="A176" s="1"/>
      <c r="B176" s="1" t="s">
        <v>115</v>
      </c>
      <c r="C176" t="str">
        <f>TEXT(123,"gg:mm:ss")</f>
        <v>:00:00</v>
      </c>
      <c r="D176" s="1" t="s">
        <v>2</v>
      </c>
    </row>
    <row r="177" spans="1:4" x14ac:dyDescent="0.25">
      <c r="B177" s="1" t="s">
        <v>116</v>
      </c>
      <c r="C177" t="e">
        <f>TEXT(123,"standardowy")</f>
        <v>#VALUE!</v>
      </c>
      <c r="D177" s="1" t="s">
        <v>3</v>
      </c>
    </row>
    <row r="178" spans="1:4" x14ac:dyDescent="0.25">
      <c r="B178" s="1" t="s">
        <v>43</v>
      </c>
      <c r="C178" t="str">
        <f>TEXT(123,"0,00")</f>
        <v>123</v>
      </c>
      <c r="D178" s="1" t="s">
        <v>4</v>
      </c>
    </row>
    <row r="179" spans="1:4" x14ac:dyDescent="0.25">
      <c r="B179" s="1" t="s">
        <v>44</v>
      </c>
      <c r="C179" t="str">
        <f>TEXT(123123,"# ###")</f>
        <v>123 123</v>
      </c>
      <c r="D179" s="1" t="s">
        <v>5</v>
      </c>
    </row>
    <row r="180" spans="1:4" x14ac:dyDescent="0.25">
      <c r="B180" s="1" t="s">
        <v>173</v>
      </c>
      <c r="C180" t="str">
        <f>TEXT(123,"[$-411]gge""年""m""月""d""日"";@")</f>
        <v>明33年5月2日</v>
      </c>
      <c r="D180" s="6" t="s">
        <v>174</v>
      </c>
    </row>
    <row r="182" spans="1:4" x14ac:dyDescent="0.25">
      <c r="A182" s="1" t="s">
        <v>31</v>
      </c>
      <c r="B182" s="1" t="s">
        <v>175</v>
      </c>
    </row>
    <row r="183" spans="1:4" x14ac:dyDescent="0.25">
      <c r="B183" s="1" t="s">
        <v>114</v>
      </c>
      <c r="C183" t="str">
        <f>TEXT(123,"rr-mm-dd")</f>
        <v>rr-05-02</v>
      </c>
      <c r="D183" s="1" t="s">
        <v>1</v>
      </c>
    </row>
    <row r="184" spans="1:4" x14ac:dyDescent="0.25">
      <c r="B184" s="1" t="s">
        <v>57</v>
      </c>
      <c r="C184" t="str">
        <f>TEXT(123,"hh:mm:ss")</f>
        <v>00:00:00</v>
      </c>
      <c r="D184" s="1" t="s">
        <v>2</v>
      </c>
    </row>
    <row r="185" spans="1:4" x14ac:dyDescent="0.25">
      <c r="B185" s="1" t="s">
        <v>117</v>
      </c>
      <c r="C185" t="e">
        <f>TEXT(123,"vęeobecný")</f>
        <v>#VALUE!</v>
      </c>
      <c r="D185" s="1" t="s">
        <v>3</v>
      </c>
    </row>
    <row r="186" spans="1:4" x14ac:dyDescent="0.25">
      <c r="B186" s="1" t="s">
        <v>43</v>
      </c>
      <c r="C186" t="str">
        <f>TEXT(123,"0,00")</f>
        <v>123</v>
      </c>
      <c r="D186" s="1" t="s">
        <v>4</v>
      </c>
    </row>
    <row r="187" spans="1:4" x14ac:dyDescent="0.25">
      <c r="B187" s="1" t="s">
        <v>44</v>
      </c>
      <c r="C187" t="str">
        <f>TEXT(123123,"# ###")</f>
        <v>123 123</v>
      </c>
      <c r="D187" s="1" t="s">
        <v>5</v>
      </c>
    </row>
    <row r="188" spans="1:4" x14ac:dyDescent="0.25">
      <c r="B188" s="1" t="s">
        <v>118</v>
      </c>
      <c r="C188" t="str">
        <f>TEXT(123,"rr ss")</f>
        <v>rr 00</v>
      </c>
      <c r="D188" s="1" t="s">
        <v>32</v>
      </c>
    </row>
    <row r="189" spans="1:4" x14ac:dyDescent="0.25">
      <c r="B189" s="1" t="s">
        <v>62</v>
      </c>
      <c r="C189" t="str">
        <f>TEXT(123,"dd hh")</f>
        <v>02 00</v>
      </c>
      <c r="D189" s="1" t="s">
        <v>6</v>
      </c>
    </row>
    <row r="190" spans="1:4" x14ac:dyDescent="0.25">
      <c r="B190" s="1" t="s">
        <v>61</v>
      </c>
      <c r="C190" t="str">
        <f>TEXT(123,"hh qq")</f>
        <v>00 qq</v>
      </c>
      <c r="D190" s="1" t="s">
        <v>7</v>
      </c>
    </row>
    <row r="191" spans="1:4" x14ac:dyDescent="0.25">
      <c r="B191" s="1" t="s">
        <v>151</v>
      </c>
      <c r="C191" t="str">
        <f>TEXT(123,"[$-411]ggge""年""m""月""d""日"";@")</f>
        <v>明治33年5月2日</v>
      </c>
      <c r="D191" s="1" t="s">
        <v>150</v>
      </c>
    </row>
    <row r="193" spans="1:4" x14ac:dyDescent="0.25">
      <c r="A193" t="s">
        <v>33</v>
      </c>
      <c r="B193" s="1" t="s">
        <v>176</v>
      </c>
    </row>
    <row r="194" spans="1:4" x14ac:dyDescent="0.25">
      <c r="B194" s="1" t="s">
        <v>119</v>
      </c>
      <c r="C194" t="str">
        <f>TEXT(123,"G/標準")</f>
        <v>/標準</v>
      </c>
      <c r="D194" s="1" t="s">
        <v>3</v>
      </c>
    </row>
    <row r="195" spans="1:4" x14ac:dyDescent="0.25">
      <c r="B195" s="1" t="s">
        <v>59</v>
      </c>
      <c r="C195" t="str">
        <f>TEXT(123,"0.00")</f>
        <v>123.00</v>
      </c>
      <c r="D195" s="1" t="s">
        <v>23</v>
      </c>
    </row>
    <row r="196" spans="1:4" x14ac:dyDescent="0.25">
      <c r="B196" s="1" t="s">
        <v>60</v>
      </c>
      <c r="C196" t="str">
        <f>TEXT(123123,"#,###")</f>
        <v>123,123</v>
      </c>
      <c r="D196" s="1" t="s">
        <v>24</v>
      </c>
    </row>
    <row r="197" spans="1:4" x14ac:dyDescent="0.25">
      <c r="B197" s="1" t="s">
        <v>151</v>
      </c>
      <c r="C197" t="str">
        <f>TEXT(123,"[$-411]ggge""年""m""月""d""日"";@")</f>
        <v>明治33年5月2日</v>
      </c>
      <c r="D197" s="1" t="s">
        <v>150</v>
      </c>
    </row>
    <row r="199" spans="1:4" x14ac:dyDescent="0.25">
      <c r="A199" t="s">
        <v>53</v>
      </c>
      <c r="B199" s="1" t="s">
        <v>177</v>
      </c>
    </row>
    <row r="200" spans="1:4" x14ac:dyDescent="0.25">
      <c r="B200" s="1" t="s">
        <v>120</v>
      </c>
      <c r="C200" t="str">
        <f>TEXT(123,"G/표준")</f>
        <v>123</v>
      </c>
      <c r="D200" s="1" t="s">
        <v>3</v>
      </c>
    </row>
    <row r="201" spans="1:4" x14ac:dyDescent="0.25">
      <c r="B201" s="1" t="s">
        <v>59</v>
      </c>
      <c r="C201" t="str">
        <f>TEXT(123,"0.00")</f>
        <v>123.00</v>
      </c>
      <c r="D201" s="1" t="s">
        <v>23</v>
      </c>
    </row>
    <row r="202" spans="1:4" x14ac:dyDescent="0.25">
      <c r="B202" s="1" t="s">
        <v>60</v>
      </c>
      <c r="C202" t="str">
        <f>TEXT(123123,"#,###")</f>
        <v>123,123</v>
      </c>
      <c r="D202" s="1" t="s">
        <v>24</v>
      </c>
    </row>
    <row r="203" spans="1:4" x14ac:dyDescent="0.25">
      <c r="B203" s="1" t="s">
        <v>151</v>
      </c>
      <c r="C203" t="str">
        <f>TEXT(123,"[$-411]ggge""年""m""月""d""日"";@")</f>
        <v>明治33年5月2日</v>
      </c>
      <c r="D203" s="1" t="s">
        <v>150</v>
      </c>
    </row>
  </sheetData>
  <conditionalFormatting sqref="C1:C1048576">
    <cfRule type="expression" dxfId="1" priority="133">
      <formula>$C1&lt;&gt;$D1</formula>
    </cfRule>
  </conditionalFormatting>
  <conditionalFormatting sqref="D62">
    <cfRule type="expression" dxfId="0" priority="1">
      <formula>$C62&lt;&gt;$D62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Yaroslav Ivanov</cp:lastModifiedBy>
  <dcterms:created xsi:type="dcterms:W3CDTF">2020-11-11T12:36:53Z</dcterms:created>
  <dcterms:modified xsi:type="dcterms:W3CDTF">2022-01-28T12:59:50Z</dcterms:modified>
</cp:coreProperties>
</file>