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528" windowWidth="20184" windowHeight="3828" tabRatio="806" activeTab="1"/>
  </bookViews>
  <sheets>
    <sheet name="Contents" sheetId="25" r:id="rId1"/>
    <sheet name="Highlights" sheetId="10" r:id="rId2"/>
    <sheet name="Sheet2" sheetId="2" state="hidden" r:id="rId3"/>
    <sheet name="Sheet3" sheetId="3" state="hidden" r:id="rId4"/>
    <sheet name="Table 1" sheetId="23" r:id="rId5"/>
    <sheet name="Table 2" sheetId="5" r:id="rId6"/>
    <sheet name="Calculation (2)" sheetId="21" state="hidden" r:id="rId7"/>
    <sheet name="Calculation" sheetId="9" state="hidden" r:id="rId8"/>
    <sheet name="Notes" sheetId="24" r:id="rId9"/>
    <sheet name="Table 1 - Nov 15" sheetId="32" r:id="rId10"/>
    <sheet name="Table 1 - Oct 15" sheetId="27" r:id="rId11"/>
    <sheet name="Table 1 - Sept 15" sheetId="29" r:id="rId12"/>
    <sheet name="Table 2 - August 15" sheetId="31" r:id="rId13"/>
  </sheets>
  <definedNames>
    <definedName name="_xlnm.Print_Area" localSheetId="1">Highlights!$A$1:$I$17</definedName>
    <definedName name="_xlnm.Print_Area" localSheetId="5">'Table 2'!$A$5:$T$97</definedName>
    <definedName name="_xlnm.Print_Area" localSheetId="12">'Table 2 - August 15'!$A$5:$T$97</definedName>
  </definedNames>
  <calcPr calcId="145621"/>
</workbook>
</file>

<file path=xl/calcChain.xml><?xml version="1.0" encoding="utf-8"?>
<calcChain xmlns="http://schemas.openxmlformats.org/spreadsheetml/2006/main">
  <c r="BT21" i="23" l="1"/>
  <c r="BT13" i="23"/>
  <c r="BT31" i="23"/>
  <c r="BT30" i="23"/>
  <c r="BT29" i="23"/>
  <c r="BT26" i="23"/>
  <c r="BT25" i="23"/>
  <c r="BT24" i="23"/>
  <c r="BS31" i="32"/>
  <c r="BR31" i="32"/>
  <c r="BQ31" i="32"/>
  <c r="BP31" i="32"/>
  <c r="BO31" i="32"/>
  <c r="BN31" i="32"/>
  <c r="BM31" i="32"/>
  <c r="BL31" i="32"/>
  <c r="BK31" i="32"/>
  <c r="BJ31" i="32"/>
  <c r="BI31" i="32"/>
  <c r="BH31" i="32"/>
  <c r="BG31" i="32"/>
  <c r="BF31" i="32"/>
  <c r="BE31" i="32"/>
  <c r="BD31" i="32"/>
  <c r="BC31" i="32"/>
  <c r="BB31" i="32"/>
  <c r="BA31" i="32"/>
  <c r="AZ31" i="32"/>
  <c r="AY31" i="32"/>
  <c r="AX31" i="32"/>
  <c r="AW31" i="32"/>
  <c r="AV31" i="32"/>
  <c r="AU31" i="32"/>
  <c r="AT31" i="32"/>
  <c r="AS31" i="32"/>
  <c r="AR31" i="32"/>
  <c r="AQ31"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D31" i="32"/>
  <c r="C31" i="32"/>
  <c r="B31" i="32"/>
  <c r="BS30" i="32"/>
  <c r="BR30" i="32"/>
  <c r="BQ30" i="32"/>
  <c r="BP30" i="32"/>
  <c r="BO30" i="32"/>
  <c r="BN30" i="32"/>
  <c r="BM30" i="32"/>
  <c r="BL30" i="32"/>
  <c r="BK30" i="32"/>
  <c r="BJ30" i="32"/>
  <c r="BI30" i="32"/>
  <c r="BH30" i="32"/>
  <c r="BG30" i="32"/>
  <c r="BF30" i="32"/>
  <c r="BE30" i="32"/>
  <c r="BD30" i="32"/>
  <c r="BC30" i="32"/>
  <c r="BB30" i="32"/>
  <c r="BA30" i="32"/>
  <c r="AZ30" i="32"/>
  <c r="AY30" i="32"/>
  <c r="AX30" i="32"/>
  <c r="AW30" i="32"/>
  <c r="AV30" i="32"/>
  <c r="AU30" i="32"/>
  <c r="AT30" i="32"/>
  <c r="AS30" i="32"/>
  <c r="AR30" i="32"/>
  <c r="AQ30"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D30" i="32"/>
  <c r="C30" i="32"/>
  <c r="B30" i="32"/>
  <c r="BS29" i="32"/>
  <c r="BR29" i="32"/>
  <c r="BQ29" i="32"/>
  <c r="BP29" i="32"/>
  <c r="BO29" i="32"/>
  <c r="BN29" i="32"/>
  <c r="BM29" i="32"/>
  <c r="BL29" i="32"/>
  <c r="BK29" i="32"/>
  <c r="BJ29" i="32"/>
  <c r="BI29" i="32"/>
  <c r="BH29" i="32"/>
  <c r="BG29" i="32"/>
  <c r="BF29" i="32"/>
  <c r="BE29" i="32"/>
  <c r="BD29" i="32"/>
  <c r="BC29" i="32"/>
  <c r="BB29" i="32"/>
  <c r="BA29" i="32"/>
  <c r="AZ29" i="32"/>
  <c r="AY29" i="32"/>
  <c r="AX29" i="32"/>
  <c r="AW29" i="32"/>
  <c r="AV29" i="32"/>
  <c r="AU29" i="32"/>
  <c r="AT29" i="32"/>
  <c r="AS29" i="32"/>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D29" i="32"/>
  <c r="C29" i="32"/>
  <c r="B29" i="32"/>
  <c r="BS26" i="32"/>
  <c r="BR26" i="32"/>
  <c r="BQ26" i="32"/>
  <c r="BP26" i="32"/>
  <c r="BO26" i="32"/>
  <c r="BN26" i="32"/>
  <c r="BM26" i="32"/>
  <c r="BL26" i="32"/>
  <c r="BK26" i="32"/>
  <c r="BJ26" i="32"/>
  <c r="BI26" i="32"/>
  <c r="BH26" i="32"/>
  <c r="BG26" i="32"/>
  <c r="BF26" i="32"/>
  <c r="BE26" i="32"/>
  <c r="BD26" i="32"/>
  <c r="BC26" i="32"/>
  <c r="BB26" i="32"/>
  <c r="BA26" i="32"/>
  <c r="AZ26" i="32"/>
  <c r="AY26" i="32"/>
  <c r="AX26" i="32"/>
  <c r="AW26" i="32"/>
  <c r="AV26" i="32"/>
  <c r="AU26" i="32"/>
  <c r="AT26" i="32"/>
  <c r="AS26" i="32"/>
  <c r="AR26" i="32"/>
  <c r="AQ26"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D26" i="32"/>
  <c r="C26" i="32"/>
  <c r="B26" i="32"/>
  <c r="BS25" i="32"/>
  <c r="BR25" i="32"/>
  <c r="BQ25" i="32"/>
  <c r="BP25" i="32"/>
  <c r="BO25" i="32"/>
  <c r="BN25" i="32"/>
  <c r="BM25" i="32"/>
  <c r="BL25" i="32"/>
  <c r="BK25" i="32"/>
  <c r="BJ25" i="32"/>
  <c r="BI25" i="32"/>
  <c r="BH25" i="32"/>
  <c r="BG25" i="32"/>
  <c r="BF25" i="32"/>
  <c r="BE25" i="32"/>
  <c r="BD25" i="32"/>
  <c r="BC25" i="32"/>
  <c r="BB25" i="32"/>
  <c r="BA25" i="32"/>
  <c r="AZ25" i="32"/>
  <c r="AY25" i="32"/>
  <c r="AX25" i="32"/>
  <c r="AW25" i="32"/>
  <c r="AV25" i="32"/>
  <c r="AU25" i="32"/>
  <c r="AT25" i="32"/>
  <c r="AS25" i="32"/>
  <c r="AR25" i="32"/>
  <c r="AQ25"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D25" i="32"/>
  <c r="C25" i="32"/>
  <c r="B25" i="32"/>
  <c r="BS24" i="32"/>
  <c r="BR24" i="32"/>
  <c r="BQ24" i="32"/>
  <c r="BP24" i="32"/>
  <c r="BO24" i="32"/>
  <c r="BN24" i="32"/>
  <c r="BM24" i="32"/>
  <c r="BL24" i="32"/>
  <c r="BK24" i="32"/>
  <c r="BJ24" i="32"/>
  <c r="BI24" i="32"/>
  <c r="BH24" i="32"/>
  <c r="BG24" i="32"/>
  <c r="BF24" i="32"/>
  <c r="BE24" i="32"/>
  <c r="BD24" i="32"/>
  <c r="BC24" i="32"/>
  <c r="BB24" i="32"/>
  <c r="BA24" i="32"/>
  <c r="AZ24" i="32"/>
  <c r="AY24" i="32"/>
  <c r="AX24" i="32"/>
  <c r="AW24" i="32"/>
  <c r="AV24" i="32"/>
  <c r="AU24" i="32"/>
  <c r="AT24" i="32"/>
  <c r="AS24" i="32"/>
  <c r="AR24" i="32"/>
  <c r="AQ24"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C24" i="32"/>
  <c r="B24" i="32"/>
  <c r="BS21" i="32"/>
  <c r="BR21" i="32"/>
  <c r="BQ21" i="32"/>
  <c r="BP21" i="32"/>
  <c r="BO21" i="32"/>
  <c r="BN21" i="32"/>
  <c r="BM21" i="32"/>
  <c r="BL21" i="32"/>
  <c r="BK21" i="32"/>
  <c r="BJ21" i="32"/>
  <c r="BI21" i="32"/>
  <c r="BH21" i="32"/>
  <c r="BG21" i="32"/>
  <c r="BF21" i="32"/>
  <c r="BE21" i="32"/>
  <c r="BD21" i="32"/>
  <c r="BC21" i="32"/>
  <c r="BB21" i="32"/>
  <c r="BA21" i="32"/>
  <c r="AZ21" i="32"/>
  <c r="AY21" i="32"/>
  <c r="AX21" i="32"/>
  <c r="AW21" i="32"/>
  <c r="AV21" i="32"/>
  <c r="AU21" i="32"/>
  <c r="AT21" i="32"/>
  <c r="AS21" i="32"/>
  <c r="AR21" i="32"/>
  <c r="AQ21"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C21" i="32"/>
  <c r="B21" i="32"/>
  <c r="BS13" i="32"/>
  <c r="BR13" i="32"/>
  <c r="BQ13" i="32"/>
  <c r="BP13" i="32"/>
  <c r="BO13" i="32"/>
  <c r="BN13" i="32"/>
  <c r="BM13" i="32"/>
  <c r="BL13" i="32"/>
  <c r="BK13" i="32"/>
  <c r="BJ13" i="32"/>
  <c r="BI13" i="32"/>
  <c r="BH13" i="32"/>
  <c r="BG13" i="32"/>
  <c r="BF13" i="32"/>
  <c r="BE13" i="32"/>
  <c r="BD13" i="32"/>
  <c r="BC13" i="32"/>
  <c r="BB13" i="32"/>
  <c r="BA13" i="32"/>
  <c r="AZ13" i="32"/>
  <c r="AY13" i="32"/>
  <c r="AX13" i="32"/>
  <c r="AW13" i="32"/>
  <c r="AV13" i="32"/>
  <c r="AU13" i="32"/>
  <c r="AT13" i="32"/>
  <c r="AS13" i="32"/>
  <c r="AR13" i="32"/>
  <c r="AQ13"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C13" i="32"/>
  <c r="B13" i="32"/>
  <c r="C85" i="31" l="1"/>
  <c r="N84" i="31"/>
  <c r="AB81" i="31"/>
  <c r="AA81" i="31"/>
  <c r="Z81" i="31"/>
  <c r="Y81" i="31"/>
  <c r="X81" i="31"/>
  <c r="W81" i="31"/>
  <c r="V81" i="31"/>
  <c r="U81" i="31"/>
  <c r="T81" i="31"/>
  <c r="S81" i="31"/>
  <c r="R81" i="31"/>
  <c r="Q81" i="31"/>
  <c r="P81" i="31"/>
  <c r="O81" i="31"/>
  <c r="N81" i="31"/>
  <c r="M81" i="31"/>
  <c r="L81" i="31"/>
  <c r="K81" i="31"/>
  <c r="J81" i="31"/>
  <c r="I81" i="31"/>
  <c r="H81" i="31"/>
  <c r="G81" i="31"/>
  <c r="F81" i="31"/>
  <c r="E81" i="31"/>
  <c r="D81" i="31"/>
  <c r="C81" i="31"/>
  <c r="B81" i="31"/>
  <c r="X80" i="31"/>
  <c r="H80" i="31"/>
  <c r="AB79" i="31"/>
  <c r="AA79" i="31"/>
  <c r="Z79" i="31"/>
  <c r="Y79" i="31"/>
  <c r="X79" i="31"/>
  <c r="W79" i="31"/>
  <c r="V79" i="31"/>
  <c r="U79" i="31"/>
  <c r="T79" i="31"/>
  <c r="S79" i="31"/>
  <c r="R79" i="31"/>
  <c r="Q79" i="31"/>
  <c r="P79" i="31"/>
  <c r="O79" i="31"/>
  <c r="N79" i="31"/>
  <c r="M79" i="31"/>
  <c r="L79" i="31"/>
  <c r="K79" i="31"/>
  <c r="J79" i="31"/>
  <c r="I79" i="31"/>
  <c r="H79" i="31"/>
  <c r="G79" i="31"/>
  <c r="F79" i="31"/>
  <c r="E79" i="31"/>
  <c r="D79" i="31"/>
  <c r="C79" i="31"/>
  <c r="B79" i="31"/>
  <c r="AB78" i="31"/>
  <c r="AA78" i="31"/>
  <c r="Z78" i="31"/>
  <c r="Y78" i="31"/>
  <c r="X78" i="31"/>
  <c r="W78" i="31"/>
  <c r="V78" i="31"/>
  <c r="U78" i="31"/>
  <c r="T78" i="31"/>
  <c r="S78" i="31"/>
  <c r="R78" i="31"/>
  <c r="Q78" i="31"/>
  <c r="P78" i="31"/>
  <c r="O78" i="31"/>
  <c r="N78" i="31"/>
  <c r="M78" i="31"/>
  <c r="L78" i="31"/>
  <c r="K78" i="31"/>
  <c r="J78" i="31"/>
  <c r="I78" i="31"/>
  <c r="H78" i="31"/>
  <c r="G78" i="31"/>
  <c r="F78" i="31"/>
  <c r="E78" i="31"/>
  <c r="D78" i="31"/>
  <c r="C78" i="31"/>
  <c r="B78" i="31"/>
  <c r="AB77" i="31"/>
  <c r="AA77" i="31"/>
  <c r="Z77" i="31"/>
  <c r="Y77" i="31"/>
  <c r="X77" i="31"/>
  <c r="W77" i="31"/>
  <c r="V77" i="31"/>
  <c r="U77" i="31"/>
  <c r="T77" i="31"/>
  <c r="S77" i="31"/>
  <c r="R77" i="31"/>
  <c r="Q77" i="31"/>
  <c r="P77" i="31"/>
  <c r="O77" i="31"/>
  <c r="N77" i="31"/>
  <c r="M77" i="31"/>
  <c r="L77" i="31"/>
  <c r="K77" i="31"/>
  <c r="J77" i="31"/>
  <c r="I77" i="31"/>
  <c r="H77" i="31"/>
  <c r="G77" i="31"/>
  <c r="F77" i="31"/>
  <c r="E77" i="31"/>
  <c r="D77" i="31"/>
  <c r="C77" i="31"/>
  <c r="B77" i="31"/>
  <c r="AB76" i="31"/>
  <c r="AA76" i="31"/>
  <c r="Z76" i="31"/>
  <c r="Y76" i="31"/>
  <c r="X76" i="31"/>
  <c r="W76" i="31"/>
  <c r="V76" i="31"/>
  <c r="U76" i="31"/>
  <c r="T76" i="31"/>
  <c r="S76" i="31"/>
  <c r="R76" i="31"/>
  <c r="Q76" i="31"/>
  <c r="P76" i="31"/>
  <c r="O76" i="31"/>
  <c r="N76" i="31"/>
  <c r="M76" i="31"/>
  <c r="L76" i="31"/>
  <c r="K76" i="31"/>
  <c r="J76" i="31"/>
  <c r="I76" i="31"/>
  <c r="H76" i="31"/>
  <c r="G76" i="31"/>
  <c r="F76" i="31"/>
  <c r="E76" i="31"/>
  <c r="D76" i="31"/>
  <c r="C76" i="31"/>
  <c r="B76" i="31"/>
  <c r="AB75" i="31"/>
  <c r="AA75" i="31"/>
  <c r="Z75" i="31"/>
  <c r="Y75" i="31"/>
  <c r="X75" i="31"/>
  <c r="W75" i="31"/>
  <c r="V75" i="31"/>
  <c r="U75" i="31"/>
  <c r="T75" i="31"/>
  <c r="S75" i="31"/>
  <c r="R75" i="31"/>
  <c r="Q75" i="31"/>
  <c r="P75" i="31"/>
  <c r="O75" i="31"/>
  <c r="N75" i="31"/>
  <c r="M75" i="31"/>
  <c r="L75" i="31"/>
  <c r="K75" i="31"/>
  <c r="J75" i="31"/>
  <c r="I75" i="31"/>
  <c r="H75" i="31"/>
  <c r="G75" i="31"/>
  <c r="F75" i="31"/>
  <c r="E75" i="31"/>
  <c r="D75" i="31"/>
  <c r="C75" i="31"/>
  <c r="B75" i="31"/>
  <c r="AB74" i="31"/>
  <c r="AA74" i="31"/>
  <c r="Z74" i="31"/>
  <c r="Y74" i="31"/>
  <c r="X74" i="31"/>
  <c r="W74" i="31"/>
  <c r="V74" i="31"/>
  <c r="U74" i="31"/>
  <c r="T74" i="31"/>
  <c r="S74" i="31"/>
  <c r="R74" i="31"/>
  <c r="Q74" i="31"/>
  <c r="P74" i="31"/>
  <c r="O74" i="31"/>
  <c r="N74" i="31"/>
  <c r="M74" i="31"/>
  <c r="L74" i="31"/>
  <c r="K74" i="31"/>
  <c r="J74" i="31"/>
  <c r="I74" i="31"/>
  <c r="H74" i="31"/>
  <c r="G74" i="31"/>
  <c r="F74" i="31"/>
  <c r="E74" i="31"/>
  <c r="D74" i="31"/>
  <c r="C74" i="31"/>
  <c r="B74" i="31"/>
  <c r="AB73" i="31"/>
  <c r="AA73" i="31"/>
  <c r="Z73" i="31"/>
  <c r="Y73" i="31"/>
  <c r="X73" i="31"/>
  <c r="W73" i="31"/>
  <c r="V73" i="31"/>
  <c r="U73" i="31"/>
  <c r="T73" i="31"/>
  <c r="S73" i="31"/>
  <c r="R73" i="31"/>
  <c r="Q73" i="31"/>
  <c r="P73" i="31"/>
  <c r="O73" i="31"/>
  <c r="N73" i="31"/>
  <c r="M73" i="31"/>
  <c r="L73" i="31"/>
  <c r="K73" i="31"/>
  <c r="J73" i="31"/>
  <c r="I73" i="31"/>
  <c r="H73" i="31"/>
  <c r="G73" i="31"/>
  <c r="F73" i="31"/>
  <c r="E73" i="31"/>
  <c r="D73" i="31"/>
  <c r="C73" i="31"/>
  <c r="B73" i="31"/>
  <c r="AB72" i="31"/>
  <c r="AB80" i="31" s="1"/>
  <c r="AA72" i="31"/>
  <c r="Z72" i="31"/>
  <c r="Y72" i="31"/>
  <c r="X72" i="31"/>
  <c r="W72" i="31"/>
  <c r="V72" i="31"/>
  <c r="U72" i="31"/>
  <c r="T72" i="31"/>
  <c r="T80" i="31" s="1"/>
  <c r="S72" i="31"/>
  <c r="R72" i="31"/>
  <c r="Q72" i="31"/>
  <c r="P72" i="31"/>
  <c r="P80" i="31" s="1"/>
  <c r="O72" i="31"/>
  <c r="N72" i="31"/>
  <c r="M72" i="31"/>
  <c r="L72" i="31"/>
  <c r="L80" i="31" s="1"/>
  <c r="K72" i="31"/>
  <c r="J72" i="31"/>
  <c r="I72" i="31"/>
  <c r="H72" i="31"/>
  <c r="G72" i="31"/>
  <c r="F72" i="31"/>
  <c r="E72" i="31"/>
  <c r="D72" i="31"/>
  <c r="D80" i="31" s="1"/>
  <c r="C72" i="31"/>
  <c r="B72" i="31"/>
  <c r="AB71" i="31"/>
  <c r="AA71" i="31"/>
  <c r="Z71" i="31"/>
  <c r="Y71" i="31"/>
  <c r="X71" i="31"/>
  <c r="W71" i="31"/>
  <c r="V71" i="31"/>
  <c r="U71" i="31"/>
  <c r="T71" i="31"/>
  <c r="S71" i="31"/>
  <c r="R71" i="31"/>
  <c r="Q71" i="31"/>
  <c r="P71" i="31"/>
  <c r="O71" i="31"/>
  <c r="N71" i="31"/>
  <c r="M71" i="31"/>
  <c r="L71" i="31"/>
  <c r="K71" i="31"/>
  <c r="J71" i="31"/>
  <c r="I71" i="31"/>
  <c r="H71" i="31"/>
  <c r="G71" i="31"/>
  <c r="F71" i="31"/>
  <c r="E71" i="31"/>
  <c r="D71" i="31"/>
  <c r="C71" i="31"/>
  <c r="B71" i="31"/>
  <c r="AB70" i="31"/>
  <c r="AA70" i="31"/>
  <c r="Z70" i="31"/>
  <c r="Z80" i="31" s="1"/>
  <c r="Y70" i="31"/>
  <c r="X70" i="31"/>
  <c r="W70" i="31"/>
  <c r="V70" i="31"/>
  <c r="V80" i="31" s="1"/>
  <c r="U70" i="31"/>
  <c r="T70" i="31"/>
  <c r="S70" i="31"/>
  <c r="R70" i="31"/>
  <c r="R80" i="31" s="1"/>
  <c r="Q70" i="31"/>
  <c r="P70" i="31"/>
  <c r="O70" i="31"/>
  <c r="N70" i="31"/>
  <c r="N80" i="31" s="1"/>
  <c r="M70" i="31"/>
  <c r="L70" i="31"/>
  <c r="K70" i="31"/>
  <c r="J70" i="31"/>
  <c r="J80" i="31" s="1"/>
  <c r="I70" i="31"/>
  <c r="H70" i="31"/>
  <c r="G70" i="31"/>
  <c r="F70" i="31"/>
  <c r="F80" i="31" s="1"/>
  <c r="E70" i="31"/>
  <c r="D70" i="31"/>
  <c r="C70" i="31"/>
  <c r="B70" i="31"/>
  <c r="B80" i="31" s="1"/>
  <c r="AB66" i="31"/>
  <c r="AA66" i="31"/>
  <c r="Z66" i="31"/>
  <c r="Y66" i="31"/>
  <c r="X66" i="31"/>
  <c r="W66" i="31"/>
  <c r="V66" i="31"/>
  <c r="U66" i="31"/>
  <c r="T66" i="31"/>
  <c r="S66" i="31"/>
  <c r="R66" i="31"/>
  <c r="Q66" i="31"/>
  <c r="P66" i="31"/>
  <c r="O66" i="31"/>
  <c r="N66" i="31"/>
  <c r="M66" i="31"/>
  <c r="L66" i="31"/>
  <c r="K66" i="31"/>
  <c r="J66" i="31"/>
  <c r="I66" i="31"/>
  <c r="H66" i="31"/>
  <c r="G66" i="31"/>
  <c r="F66" i="31"/>
  <c r="E66" i="31"/>
  <c r="D66" i="31"/>
  <c r="C66" i="31"/>
  <c r="B66" i="31"/>
  <c r="AB56" i="31"/>
  <c r="AA56" i="31"/>
  <c r="Z56" i="31"/>
  <c r="Y56" i="31"/>
  <c r="X56" i="31"/>
  <c r="W56" i="31"/>
  <c r="V56" i="31"/>
  <c r="U56" i="31"/>
  <c r="T56" i="31"/>
  <c r="S56" i="31"/>
  <c r="R56" i="31"/>
  <c r="Q56" i="31"/>
  <c r="P56" i="31"/>
  <c r="O56" i="31"/>
  <c r="N56" i="31"/>
  <c r="M56" i="31"/>
  <c r="L56" i="31"/>
  <c r="K56" i="31"/>
  <c r="J56" i="31"/>
  <c r="I56" i="31"/>
  <c r="H56" i="31"/>
  <c r="G56" i="31"/>
  <c r="F56" i="31"/>
  <c r="E56" i="31"/>
  <c r="D56" i="31"/>
  <c r="C56" i="31"/>
  <c r="B56" i="31"/>
  <c r="AB44" i="31"/>
  <c r="AA44" i="31"/>
  <c r="Z44" i="31"/>
  <c r="Y44" i="31"/>
  <c r="X44" i="31"/>
  <c r="W44" i="31"/>
  <c r="V44" i="31"/>
  <c r="U44" i="31"/>
  <c r="T44" i="31"/>
  <c r="S44" i="31"/>
  <c r="R44" i="31"/>
  <c r="Q44" i="31"/>
  <c r="P44" i="31"/>
  <c r="O44" i="31"/>
  <c r="N44" i="31"/>
  <c r="M44" i="31"/>
  <c r="L44" i="31"/>
  <c r="K44" i="31"/>
  <c r="J44" i="31"/>
  <c r="I44" i="31"/>
  <c r="H44" i="31"/>
  <c r="G44" i="31"/>
  <c r="F44" i="31"/>
  <c r="E44" i="31"/>
  <c r="D44" i="31"/>
  <c r="C44" i="31"/>
  <c r="B44" i="31"/>
  <c r="N43" i="31"/>
  <c r="AB42" i="31"/>
  <c r="AA42" i="31"/>
  <c r="Z42" i="31"/>
  <c r="Y42" i="31"/>
  <c r="X42" i="31"/>
  <c r="W42" i="31"/>
  <c r="V42" i="31"/>
  <c r="U42" i="31"/>
  <c r="T42" i="31"/>
  <c r="S42" i="31"/>
  <c r="R42" i="31"/>
  <c r="Q42" i="31"/>
  <c r="P42" i="31"/>
  <c r="O42" i="31"/>
  <c r="N42" i="31"/>
  <c r="M42" i="31"/>
  <c r="L42" i="31"/>
  <c r="K42" i="31"/>
  <c r="J42" i="31"/>
  <c r="I42" i="31"/>
  <c r="H42" i="31"/>
  <c r="G42" i="31"/>
  <c r="F42" i="31"/>
  <c r="E42" i="31"/>
  <c r="D42" i="31"/>
  <c r="C42" i="31"/>
  <c r="B42" i="31"/>
  <c r="AB41" i="31"/>
  <c r="AB86" i="31" s="1"/>
  <c r="AA41" i="31"/>
  <c r="Z41" i="31"/>
  <c r="Y41" i="31"/>
  <c r="X41" i="31"/>
  <c r="X86" i="31" s="1"/>
  <c r="W41" i="31"/>
  <c r="V41" i="31"/>
  <c r="U41" i="31"/>
  <c r="T41" i="31"/>
  <c r="T86" i="31" s="1"/>
  <c r="S41" i="31"/>
  <c r="R41" i="31"/>
  <c r="Q41" i="31"/>
  <c r="P41" i="31"/>
  <c r="P86" i="31" s="1"/>
  <c r="O41" i="31"/>
  <c r="N41" i="31"/>
  <c r="M41" i="31"/>
  <c r="L41" i="31"/>
  <c r="L86" i="31" s="1"/>
  <c r="K41" i="31"/>
  <c r="J41" i="31"/>
  <c r="I41" i="31"/>
  <c r="H41" i="31"/>
  <c r="H86" i="31" s="1"/>
  <c r="G41" i="31"/>
  <c r="F41" i="31"/>
  <c r="E41" i="31"/>
  <c r="D41" i="31"/>
  <c r="D86" i="31" s="1"/>
  <c r="C41" i="31"/>
  <c r="B41" i="31"/>
  <c r="AB40" i="31"/>
  <c r="AA40" i="31"/>
  <c r="Z40" i="31"/>
  <c r="Y40" i="31"/>
  <c r="X40" i="31"/>
  <c r="W40" i="31"/>
  <c r="V40" i="31"/>
  <c r="U40" i="31"/>
  <c r="T40" i="31"/>
  <c r="S40" i="31"/>
  <c r="R40" i="31"/>
  <c r="Q40" i="31"/>
  <c r="P40" i="31"/>
  <c r="O40" i="31"/>
  <c r="N40" i="31"/>
  <c r="M40" i="31"/>
  <c r="L40" i="31"/>
  <c r="K40" i="31"/>
  <c r="J40" i="31"/>
  <c r="I40" i="31"/>
  <c r="H40" i="31"/>
  <c r="G40" i="31"/>
  <c r="F40" i="31"/>
  <c r="E40" i="31"/>
  <c r="D40" i="31"/>
  <c r="C40" i="31"/>
  <c r="B40" i="31"/>
  <c r="AB39" i="31"/>
  <c r="AA39" i="31"/>
  <c r="Z39" i="31"/>
  <c r="Z86" i="31" s="1"/>
  <c r="Y39" i="31"/>
  <c r="X39" i="31"/>
  <c r="W39" i="31"/>
  <c r="V39" i="31"/>
  <c r="V86" i="31" s="1"/>
  <c r="U39" i="31"/>
  <c r="T39" i="31"/>
  <c r="S39" i="31"/>
  <c r="R39" i="31"/>
  <c r="R86" i="31" s="1"/>
  <c r="Q39" i="31"/>
  <c r="P39" i="31"/>
  <c r="O39" i="31"/>
  <c r="N39" i="31"/>
  <c r="N86" i="31" s="1"/>
  <c r="M39" i="31"/>
  <c r="L39" i="31"/>
  <c r="K39" i="31"/>
  <c r="J39" i="31"/>
  <c r="J86" i="31" s="1"/>
  <c r="I39" i="31"/>
  <c r="H39" i="31"/>
  <c r="G39" i="31"/>
  <c r="F39" i="31"/>
  <c r="F86" i="31" s="1"/>
  <c r="E39" i="31"/>
  <c r="D39" i="31"/>
  <c r="C39" i="31"/>
  <c r="B39" i="31"/>
  <c r="B86" i="31" s="1"/>
  <c r="AB38" i="31"/>
  <c r="AA38" i="31"/>
  <c r="Z38" i="31"/>
  <c r="Y38" i="31"/>
  <c r="X38" i="31"/>
  <c r="W38" i="31"/>
  <c r="V38" i="31"/>
  <c r="U38" i="31"/>
  <c r="T38" i="31"/>
  <c r="S38" i="31"/>
  <c r="R38" i="31"/>
  <c r="Q38" i="31"/>
  <c r="P38" i="31"/>
  <c r="O38" i="31"/>
  <c r="N38" i="31"/>
  <c r="M38" i="31"/>
  <c r="L38" i="31"/>
  <c r="K38" i="31"/>
  <c r="J38" i="31"/>
  <c r="I38" i="31"/>
  <c r="H38" i="31"/>
  <c r="G38" i="31"/>
  <c r="F38" i="31"/>
  <c r="E38" i="31"/>
  <c r="D38" i="31"/>
  <c r="C38" i="31"/>
  <c r="B38" i="31"/>
  <c r="AB37" i="31"/>
  <c r="AA37" i="31"/>
  <c r="Z37" i="31"/>
  <c r="Y37" i="31"/>
  <c r="X37" i="31"/>
  <c r="W37" i="31"/>
  <c r="V37" i="31"/>
  <c r="U37" i="31"/>
  <c r="T37" i="31"/>
  <c r="S37" i="31"/>
  <c r="R37" i="31"/>
  <c r="Q37" i="31"/>
  <c r="P37" i="31"/>
  <c r="O37" i="31"/>
  <c r="N37" i="31"/>
  <c r="M37" i="31"/>
  <c r="L37" i="31"/>
  <c r="K37" i="31"/>
  <c r="J37" i="31"/>
  <c r="I37" i="31"/>
  <c r="H37" i="31"/>
  <c r="G37" i="31"/>
  <c r="F37" i="31"/>
  <c r="E37" i="31"/>
  <c r="D37" i="31"/>
  <c r="C37" i="31"/>
  <c r="B37" i="31"/>
  <c r="AB36" i="31"/>
  <c r="AA36" i="31"/>
  <c r="AA85" i="31" s="1"/>
  <c r="Z36" i="31"/>
  <c r="Z85" i="31" s="1"/>
  <c r="Y36" i="31"/>
  <c r="X36" i="31"/>
  <c r="W36" i="31"/>
  <c r="W85" i="31" s="1"/>
  <c r="V36" i="31"/>
  <c r="V85" i="31" s="1"/>
  <c r="U36" i="31"/>
  <c r="T36" i="31"/>
  <c r="S36" i="31"/>
  <c r="S85" i="31" s="1"/>
  <c r="R36" i="31"/>
  <c r="R85" i="31" s="1"/>
  <c r="Q36" i="31"/>
  <c r="P36" i="31"/>
  <c r="O36" i="31"/>
  <c r="O85" i="31" s="1"/>
  <c r="N36" i="31"/>
  <c r="N85" i="31" s="1"/>
  <c r="M36" i="31"/>
  <c r="L36" i="31"/>
  <c r="K36" i="31"/>
  <c r="K85" i="31" s="1"/>
  <c r="J36" i="31"/>
  <c r="J85" i="31" s="1"/>
  <c r="I36" i="31"/>
  <c r="H36" i="31"/>
  <c r="G36" i="31"/>
  <c r="G85" i="31" s="1"/>
  <c r="F36" i="31"/>
  <c r="F85" i="31" s="1"/>
  <c r="E36" i="31"/>
  <c r="D36" i="31"/>
  <c r="C36" i="31"/>
  <c r="B36" i="31"/>
  <c r="B85" i="31" s="1"/>
  <c r="AB35" i="31"/>
  <c r="AA35" i="31"/>
  <c r="Z35" i="31"/>
  <c r="Z84" i="31" s="1"/>
  <c r="Z87" i="31" s="1"/>
  <c r="Y35" i="31"/>
  <c r="X35" i="31"/>
  <c r="W35" i="31"/>
  <c r="V35" i="31"/>
  <c r="V84" i="31" s="1"/>
  <c r="V87" i="31" s="1"/>
  <c r="U35" i="31"/>
  <c r="T35" i="31"/>
  <c r="S35" i="31"/>
  <c r="R35" i="31"/>
  <c r="R43" i="31" s="1"/>
  <c r="Q35" i="31"/>
  <c r="P35" i="31"/>
  <c r="O35" i="31"/>
  <c r="N35" i="31"/>
  <c r="M35" i="31"/>
  <c r="L35" i="31"/>
  <c r="K35" i="31"/>
  <c r="J35" i="31"/>
  <c r="J84" i="31" s="1"/>
  <c r="J87" i="31" s="1"/>
  <c r="I35" i="31"/>
  <c r="H35" i="31"/>
  <c r="G35" i="31"/>
  <c r="F35" i="31"/>
  <c r="F84" i="31" s="1"/>
  <c r="F87" i="31" s="1"/>
  <c r="E35" i="31"/>
  <c r="D35" i="31"/>
  <c r="C35" i="31"/>
  <c r="B35" i="31"/>
  <c r="B84" i="31" s="1"/>
  <c r="B87" i="31" s="1"/>
  <c r="AB34" i="31"/>
  <c r="AA34" i="31"/>
  <c r="Z34" i="31"/>
  <c r="Y34" i="31"/>
  <c r="X34" i="31"/>
  <c r="W34" i="31"/>
  <c r="V34" i="31"/>
  <c r="U34" i="31"/>
  <c r="T34" i="31"/>
  <c r="S34" i="31"/>
  <c r="R34" i="31"/>
  <c r="Q34" i="31"/>
  <c r="P34" i="31"/>
  <c r="O34" i="31"/>
  <c r="N34" i="31"/>
  <c r="M34" i="31"/>
  <c r="L34" i="31"/>
  <c r="K34" i="31"/>
  <c r="J34" i="31"/>
  <c r="I34" i="31"/>
  <c r="H34" i="31"/>
  <c r="G34" i="31"/>
  <c r="F34" i="31"/>
  <c r="E34" i="31"/>
  <c r="D34" i="31"/>
  <c r="C34" i="31"/>
  <c r="B34" i="31"/>
  <c r="AB33" i="31"/>
  <c r="AA33" i="31"/>
  <c r="Z33" i="31"/>
  <c r="Y33" i="31"/>
  <c r="X33" i="31"/>
  <c r="W33" i="31"/>
  <c r="V33" i="31"/>
  <c r="U33" i="31"/>
  <c r="T33" i="31"/>
  <c r="S33" i="31"/>
  <c r="R33" i="31"/>
  <c r="Q33" i="31"/>
  <c r="P33" i="31"/>
  <c r="O33" i="31"/>
  <c r="N33" i="31"/>
  <c r="M33" i="31"/>
  <c r="L33" i="31"/>
  <c r="K33" i="31"/>
  <c r="J33" i="31"/>
  <c r="I33" i="31"/>
  <c r="H33" i="31"/>
  <c r="G33" i="31"/>
  <c r="F33" i="31"/>
  <c r="E33" i="31"/>
  <c r="D33" i="31"/>
  <c r="C33" i="31"/>
  <c r="B33" i="31"/>
  <c r="AB32" i="31"/>
  <c r="AA32" i="31"/>
  <c r="Z32" i="31"/>
  <c r="Y32" i="31"/>
  <c r="X32" i="31"/>
  <c r="W32" i="31"/>
  <c r="V32" i="31"/>
  <c r="U32" i="31"/>
  <c r="T32" i="31"/>
  <c r="S32" i="31"/>
  <c r="R32" i="31"/>
  <c r="Q32" i="31"/>
  <c r="P32" i="31"/>
  <c r="O32" i="31"/>
  <c r="N32" i="31"/>
  <c r="M32" i="31"/>
  <c r="L32" i="31"/>
  <c r="K32" i="31"/>
  <c r="J32" i="31"/>
  <c r="I32" i="31"/>
  <c r="H32" i="31"/>
  <c r="G32" i="31"/>
  <c r="F32" i="31"/>
  <c r="E32" i="31"/>
  <c r="D32" i="31"/>
  <c r="C32" i="31"/>
  <c r="B32" i="31"/>
  <c r="AB28" i="31"/>
  <c r="AA28" i="31"/>
  <c r="Z28" i="31"/>
  <c r="Y28" i="31"/>
  <c r="X28" i="31"/>
  <c r="W28" i="31"/>
  <c r="V28" i="31"/>
  <c r="U28" i="31"/>
  <c r="T28" i="31"/>
  <c r="S28" i="31"/>
  <c r="R28" i="31"/>
  <c r="Q28" i="31"/>
  <c r="P28" i="31"/>
  <c r="O28" i="31"/>
  <c r="N28" i="31"/>
  <c r="M28" i="31"/>
  <c r="L28" i="31"/>
  <c r="K28" i="31"/>
  <c r="J28" i="31"/>
  <c r="I28" i="31"/>
  <c r="H28" i="31"/>
  <c r="G28" i="31"/>
  <c r="F28" i="31"/>
  <c r="E28" i="31"/>
  <c r="D28" i="31"/>
  <c r="C28" i="31"/>
  <c r="B2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G84" i="31" l="1"/>
  <c r="G87" i="31" s="1"/>
  <c r="G43" i="31"/>
  <c r="O84" i="31"/>
  <c r="O43" i="31"/>
  <c r="W43" i="31"/>
  <c r="W84" i="31"/>
  <c r="W87" i="31" s="1"/>
  <c r="B43" i="31"/>
  <c r="R84" i="31"/>
  <c r="R87" i="31" s="1"/>
  <c r="D84" i="31"/>
  <c r="D87" i="31" s="1"/>
  <c r="H84" i="31"/>
  <c r="H87" i="31" s="1"/>
  <c r="L84" i="31"/>
  <c r="P84" i="31"/>
  <c r="P87" i="31" s="1"/>
  <c r="T84" i="31"/>
  <c r="T87" i="31" s="1"/>
  <c r="X84" i="31"/>
  <c r="X87" i="31" s="1"/>
  <c r="AB84" i="31"/>
  <c r="D85" i="31"/>
  <c r="H85" i="31"/>
  <c r="L85" i="31"/>
  <c r="P85" i="31"/>
  <c r="T85" i="31"/>
  <c r="X85" i="31"/>
  <c r="AB85" i="31"/>
  <c r="C86" i="31"/>
  <c r="G86" i="31"/>
  <c r="K86" i="31"/>
  <c r="O86" i="31"/>
  <c r="S86" i="31"/>
  <c r="W86" i="31"/>
  <c r="AA86" i="31"/>
  <c r="E86" i="31"/>
  <c r="I86" i="31"/>
  <c r="M86" i="31"/>
  <c r="Q86" i="31"/>
  <c r="U86" i="31"/>
  <c r="Y86" i="31"/>
  <c r="F43" i="31"/>
  <c r="V43" i="31"/>
  <c r="C80" i="31"/>
  <c r="G80" i="31"/>
  <c r="K80" i="31"/>
  <c r="O80" i="31"/>
  <c r="S80" i="31"/>
  <c r="W80" i="31"/>
  <c r="AA80" i="31"/>
  <c r="E80" i="31"/>
  <c r="I80" i="31"/>
  <c r="M80" i="31"/>
  <c r="Q80" i="31"/>
  <c r="U80" i="31"/>
  <c r="Y80" i="31"/>
  <c r="N87" i="31"/>
  <c r="C84" i="31"/>
  <c r="C87" i="31" s="1"/>
  <c r="C43" i="31"/>
  <c r="K84" i="31"/>
  <c r="K87" i="31" s="1"/>
  <c r="K43" i="31"/>
  <c r="S84" i="31"/>
  <c r="S87" i="31" s="1"/>
  <c r="S43" i="31"/>
  <c r="AA84" i="31"/>
  <c r="AA87" i="31" s="1"/>
  <c r="AA43" i="31"/>
  <c r="E84" i="31"/>
  <c r="I84" i="31"/>
  <c r="I87" i="31" s="1"/>
  <c r="M84" i="31"/>
  <c r="M87" i="31" s="1"/>
  <c r="Q84" i="31"/>
  <c r="U84" i="31"/>
  <c r="Y84" i="31"/>
  <c r="Y87" i="31" s="1"/>
  <c r="E85" i="31"/>
  <c r="I85" i="31"/>
  <c r="M85" i="31"/>
  <c r="Q85" i="31"/>
  <c r="U85" i="31"/>
  <c r="Y85" i="31"/>
  <c r="J43" i="31"/>
  <c r="Z43" i="31"/>
  <c r="D43" i="31"/>
  <c r="H43" i="31"/>
  <c r="L43" i="31"/>
  <c r="P43" i="31"/>
  <c r="T43" i="31"/>
  <c r="X43" i="31"/>
  <c r="AB43" i="31"/>
  <c r="E43" i="31"/>
  <c r="I43" i="31"/>
  <c r="M43" i="31"/>
  <c r="Q43" i="31"/>
  <c r="U43" i="31"/>
  <c r="Y43" i="31"/>
  <c r="U87" i="31" l="1"/>
  <c r="E87" i="31"/>
  <c r="Q87" i="31"/>
  <c r="AB87" i="31"/>
  <c r="L87" i="31"/>
  <c r="O87" i="31"/>
  <c r="BQ31" i="29" l="1"/>
  <c r="BP31" i="29"/>
  <c r="BO31" i="29"/>
  <c r="BN31" i="29"/>
  <c r="BM31" i="29"/>
  <c r="BL31" i="29"/>
  <c r="BK31" i="29"/>
  <c r="BJ31" i="29"/>
  <c r="BI31" i="29"/>
  <c r="BH31" i="29"/>
  <c r="BG31" i="29"/>
  <c r="BF31" i="29"/>
  <c r="BE31" i="29"/>
  <c r="BD31" i="29"/>
  <c r="BC31" i="29"/>
  <c r="BB31" i="29"/>
  <c r="BA31" i="29"/>
  <c r="AZ31" i="29"/>
  <c r="AY31" i="29"/>
  <c r="AX31" i="29"/>
  <c r="AW31" i="29"/>
  <c r="AV31" i="29"/>
  <c r="AU31" i="29"/>
  <c r="AT31" i="29"/>
  <c r="AS31" i="29"/>
  <c r="AR31" i="29"/>
  <c r="AQ31" i="29"/>
  <c r="AP31" i="29"/>
  <c r="AO31" i="29"/>
  <c r="AN31" i="29"/>
  <c r="AM31" i="29"/>
  <c r="AL31" i="29"/>
  <c r="AK31" i="29"/>
  <c r="AJ31" i="29"/>
  <c r="AI31" i="29"/>
  <c r="AH31" i="29"/>
  <c r="AG31" i="29"/>
  <c r="AF31" i="29"/>
  <c r="AE31" i="29"/>
  <c r="AD31" i="29"/>
  <c r="AC31" i="29"/>
  <c r="AB31" i="29"/>
  <c r="AA31" i="29"/>
  <c r="Z31" i="29"/>
  <c r="Y31" i="29"/>
  <c r="X31" i="29"/>
  <c r="W31" i="29"/>
  <c r="V31" i="29"/>
  <c r="U31" i="29"/>
  <c r="T31" i="29"/>
  <c r="S31" i="29"/>
  <c r="R31" i="29"/>
  <c r="Q31" i="29"/>
  <c r="P31" i="29"/>
  <c r="O31" i="29"/>
  <c r="N31" i="29"/>
  <c r="M31" i="29"/>
  <c r="L31" i="29"/>
  <c r="K31" i="29"/>
  <c r="J31" i="29"/>
  <c r="I31" i="29"/>
  <c r="H31" i="29"/>
  <c r="G31" i="29"/>
  <c r="F31" i="29"/>
  <c r="E31" i="29"/>
  <c r="D31" i="29"/>
  <c r="C31" i="29"/>
  <c r="B31" i="29"/>
  <c r="BQ30" i="29"/>
  <c r="BP30" i="29"/>
  <c r="BO30" i="29"/>
  <c r="BN30" i="29"/>
  <c r="BM30" i="29"/>
  <c r="BL30" i="29"/>
  <c r="BK30" i="29"/>
  <c r="BJ30" i="29"/>
  <c r="BI30" i="29"/>
  <c r="BH30" i="29"/>
  <c r="BG30" i="29"/>
  <c r="BF30" i="29"/>
  <c r="BE30" i="29"/>
  <c r="BD30" i="29"/>
  <c r="BC30" i="29"/>
  <c r="BB30" i="29"/>
  <c r="BA30" i="29"/>
  <c r="AZ30" i="29"/>
  <c r="AY30" i="29"/>
  <c r="AX30" i="29"/>
  <c r="AW30" i="29"/>
  <c r="AV30" i="29"/>
  <c r="AU30" i="29"/>
  <c r="AT30" i="29"/>
  <c r="AS30" i="29"/>
  <c r="AR30" i="29"/>
  <c r="AQ30" i="29"/>
  <c r="AP30" i="29"/>
  <c r="AO30" i="29"/>
  <c r="AN30" i="29"/>
  <c r="AM30" i="29"/>
  <c r="AL30" i="29"/>
  <c r="AK30" i="29"/>
  <c r="AJ30" i="29"/>
  <c r="AI30" i="29"/>
  <c r="AH30" i="29"/>
  <c r="AG30" i="29"/>
  <c r="AF30" i="29"/>
  <c r="AE30" i="29"/>
  <c r="AD30" i="29"/>
  <c r="AC30" i="29"/>
  <c r="AB30" i="29"/>
  <c r="AA30" i="29"/>
  <c r="Z30" i="29"/>
  <c r="Y30" i="29"/>
  <c r="X30" i="29"/>
  <c r="W30" i="29"/>
  <c r="V30" i="29"/>
  <c r="U30" i="29"/>
  <c r="T30" i="29"/>
  <c r="S30" i="29"/>
  <c r="R30" i="29"/>
  <c r="Q30" i="29"/>
  <c r="P30" i="29"/>
  <c r="O30" i="29"/>
  <c r="N30" i="29"/>
  <c r="M30" i="29"/>
  <c r="L30" i="29"/>
  <c r="K30" i="29"/>
  <c r="J30" i="29"/>
  <c r="I30" i="29"/>
  <c r="H30" i="29"/>
  <c r="G30" i="29"/>
  <c r="F30" i="29"/>
  <c r="E30" i="29"/>
  <c r="D30" i="29"/>
  <c r="C30" i="29"/>
  <c r="B30" i="29"/>
  <c r="BQ29" i="29"/>
  <c r="BP29" i="29"/>
  <c r="BO29" i="29"/>
  <c r="BN29" i="29"/>
  <c r="BM29" i="29"/>
  <c r="BL29" i="29"/>
  <c r="BK29" i="29"/>
  <c r="BJ29" i="29"/>
  <c r="BI29" i="29"/>
  <c r="BH29" i="29"/>
  <c r="BG29" i="29"/>
  <c r="BF29" i="29"/>
  <c r="BE29" i="29"/>
  <c r="BD29" i="29"/>
  <c r="BC29" i="29"/>
  <c r="BB29" i="29"/>
  <c r="BA29" i="29"/>
  <c r="AZ29" i="29"/>
  <c r="AY29" i="29"/>
  <c r="AX29" i="29"/>
  <c r="AW29" i="29"/>
  <c r="AV29" i="29"/>
  <c r="AU29" i="29"/>
  <c r="AT29" i="29"/>
  <c r="AS29" i="29"/>
  <c r="AR29" i="29"/>
  <c r="AQ29" i="29"/>
  <c r="AP29" i="29"/>
  <c r="AO29" i="29"/>
  <c r="AN29" i="29"/>
  <c r="AM29" i="29"/>
  <c r="AL29" i="29"/>
  <c r="AK29" i="29"/>
  <c r="AJ29" i="29"/>
  <c r="AI29" i="29"/>
  <c r="AH29" i="29"/>
  <c r="AG29" i="29"/>
  <c r="AF29" i="29"/>
  <c r="AE29" i="29"/>
  <c r="AD29" i="29"/>
  <c r="AC29" i="29"/>
  <c r="AB29" i="29"/>
  <c r="AA29" i="29"/>
  <c r="Z29" i="29"/>
  <c r="Y29" i="29"/>
  <c r="X29" i="29"/>
  <c r="W29" i="29"/>
  <c r="V29" i="29"/>
  <c r="U29" i="29"/>
  <c r="T29" i="29"/>
  <c r="S29" i="29"/>
  <c r="R29" i="29"/>
  <c r="Q29" i="29"/>
  <c r="P29" i="29"/>
  <c r="O29" i="29"/>
  <c r="N29" i="29"/>
  <c r="M29" i="29"/>
  <c r="L29" i="29"/>
  <c r="K29" i="29"/>
  <c r="J29" i="29"/>
  <c r="I29" i="29"/>
  <c r="H29" i="29"/>
  <c r="G29" i="29"/>
  <c r="F29" i="29"/>
  <c r="E29" i="29"/>
  <c r="D29" i="29"/>
  <c r="C29" i="29"/>
  <c r="B29" i="29"/>
  <c r="BQ26" i="29"/>
  <c r="BP26" i="29"/>
  <c r="BO26" i="29"/>
  <c r="BN26" i="29"/>
  <c r="BM26" i="29"/>
  <c r="BL26" i="29"/>
  <c r="BK26" i="29"/>
  <c r="BJ26" i="29"/>
  <c r="BI26" i="29"/>
  <c r="BH26" i="29"/>
  <c r="BG26" i="29"/>
  <c r="BF26" i="29"/>
  <c r="BE26" i="29"/>
  <c r="BD26" i="29"/>
  <c r="BC26" i="29"/>
  <c r="BB26" i="29"/>
  <c r="BA26" i="29"/>
  <c r="AZ26" i="29"/>
  <c r="AY26" i="29"/>
  <c r="AX26" i="29"/>
  <c r="AW26" i="29"/>
  <c r="AV26" i="29"/>
  <c r="AU26" i="29"/>
  <c r="AT26" i="29"/>
  <c r="AS26" i="29"/>
  <c r="AR26" i="29"/>
  <c r="AQ26" i="29"/>
  <c r="AP26" i="29"/>
  <c r="AO26" i="29"/>
  <c r="AN26" i="29"/>
  <c r="AM26" i="29"/>
  <c r="AL26" i="29"/>
  <c r="AK26" i="29"/>
  <c r="AJ26" i="29"/>
  <c r="AI26" i="29"/>
  <c r="AH26" i="29"/>
  <c r="AG26" i="29"/>
  <c r="AF26" i="29"/>
  <c r="AE26" i="29"/>
  <c r="AD26" i="29"/>
  <c r="AC26" i="29"/>
  <c r="AB26" i="29"/>
  <c r="AA26" i="29"/>
  <c r="Z26" i="29"/>
  <c r="Y26" i="29"/>
  <c r="X26" i="29"/>
  <c r="W26" i="29"/>
  <c r="V26" i="29"/>
  <c r="U26" i="29"/>
  <c r="T26" i="29"/>
  <c r="S26" i="29"/>
  <c r="R26" i="29"/>
  <c r="Q26" i="29"/>
  <c r="P26" i="29"/>
  <c r="O26" i="29"/>
  <c r="N26" i="29"/>
  <c r="M26" i="29"/>
  <c r="L26" i="29"/>
  <c r="K26" i="29"/>
  <c r="J26" i="29"/>
  <c r="I26" i="29"/>
  <c r="H26" i="29"/>
  <c r="G26" i="29"/>
  <c r="F26" i="29"/>
  <c r="E26" i="29"/>
  <c r="D26" i="29"/>
  <c r="C26" i="29"/>
  <c r="B26"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J25" i="29"/>
  <c r="I25" i="29"/>
  <c r="H25" i="29"/>
  <c r="G25" i="29"/>
  <c r="F25" i="29"/>
  <c r="E25" i="29"/>
  <c r="D25" i="29"/>
  <c r="C25" i="29"/>
  <c r="B25" i="29"/>
  <c r="BQ24" i="29"/>
  <c r="BP24" i="29"/>
  <c r="BO24" i="29"/>
  <c r="BN24" i="29"/>
  <c r="BM24" i="29"/>
  <c r="BL24" i="29"/>
  <c r="BK24" i="29"/>
  <c r="BJ24" i="29"/>
  <c r="BI24" i="29"/>
  <c r="BH24" i="29"/>
  <c r="BG24" i="29"/>
  <c r="BF24" i="29"/>
  <c r="BE24" i="29"/>
  <c r="BD24" i="29"/>
  <c r="BC24" i="29"/>
  <c r="BB24" i="29"/>
  <c r="BA24" i="29"/>
  <c r="AZ24" i="29"/>
  <c r="AY24" i="29"/>
  <c r="AX24" i="29"/>
  <c r="AW24" i="29"/>
  <c r="AV24" i="29"/>
  <c r="AU24" i="29"/>
  <c r="AT24" i="29"/>
  <c r="AS24" i="29"/>
  <c r="AR24" i="29"/>
  <c r="AQ24" i="29"/>
  <c r="AP24" i="29"/>
  <c r="AO24" i="29"/>
  <c r="AN24" i="29"/>
  <c r="AM24" i="29"/>
  <c r="AL24" i="29"/>
  <c r="AK24" i="29"/>
  <c r="AJ24" i="29"/>
  <c r="AI24" i="29"/>
  <c r="AH24" i="29"/>
  <c r="AG24" i="29"/>
  <c r="AF24" i="29"/>
  <c r="AE24" i="29"/>
  <c r="AD24" i="29"/>
  <c r="AC24" i="29"/>
  <c r="AB24" i="29"/>
  <c r="AA24" i="29"/>
  <c r="Z24" i="29"/>
  <c r="Y24" i="29"/>
  <c r="X24" i="29"/>
  <c r="W24" i="29"/>
  <c r="V24" i="29"/>
  <c r="U24" i="29"/>
  <c r="T24" i="29"/>
  <c r="S24" i="29"/>
  <c r="R24" i="29"/>
  <c r="Q24" i="29"/>
  <c r="P24" i="29"/>
  <c r="O24" i="29"/>
  <c r="N24" i="29"/>
  <c r="M24" i="29"/>
  <c r="L24" i="29"/>
  <c r="K24" i="29"/>
  <c r="J24" i="29"/>
  <c r="I24" i="29"/>
  <c r="H24" i="29"/>
  <c r="G24" i="29"/>
  <c r="F24" i="29"/>
  <c r="E24" i="29"/>
  <c r="D24" i="29"/>
  <c r="C24" i="29"/>
  <c r="B24"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J21" i="29"/>
  <c r="I21" i="29"/>
  <c r="H21" i="29"/>
  <c r="G21" i="29"/>
  <c r="F21" i="29"/>
  <c r="E21" i="29"/>
  <c r="D21" i="29"/>
  <c r="C21" i="29"/>
  <c r="B21" i="29"/>
  <c r="BQ13" i="29"/>
  <c r="BP13" i="29"/>
  <c r="BO13" i="29"/>
  <c r="BN13" i="29"/>
  <c r="BM13" i="29"/>
  <c r="BL13" i="29"/>
  <c r="BK13" i="29"/>
  <c r="BJ13" i="29"/>
  <c r="BI13" i="29"/>
  <c r="BH13" i="29"/>
  <c r="BG13" i="29"/>
  <c r="BF13" i="29"/>
  <c r="BE13" i="29"/>
  <c r="BD13" i="29"/>
  <c r="BC13" i="29"/>
  <c r="BB13" i="29"/>
  <c r="BA13" i="29"/>
  <c r="AZ13" i="29"/>
  <c r="AY13" i="29"/>
  <c r="AX13" i="29"/>
  <c r="AW13" i="29"/>
  <c r="AV13" i="29"/>
  <c r="AU13" i="29"/>
  <c r="AT13"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T13" i="29"/>
  <c r="S13" i="29"/>
  <c r="R13" i="29"/>
  <c r="Q13" i="29"/>
  <c r="P13" i="29"/>
  <c r="O13" i="29"/>
  <c r="N13" i="29"/>
  <c r="M13" i="29"/>
  <c r="L13" i="29"/>
  <c r="K13" i="29"/>
  <c r="J13" i="29"/>
  <c r="I13" i="29"/>
  <c r="H13" i="29"/>
  <c r="G13" i="29"/>
  <c r="F13" i="29"/>
  <c r="E13" i="29"/>
  <c r="D13" i="29"/>
  <c r="C13" i="29"/>
  <c r="B13" i="29"/>
  <c r="BR31" i="27" l="1"/>
  <c r="BQ31" i="27"/>
  <c r="BP31" i="27"/>
  <c r="BO31" i="27"/>
  <c r="BN31" i="27"/>
  <c r="BM31" i="27"/>
  <c r="BL31" i="27"/>
  <c r="BK31" i="27"/>
  <c r="BJ31" i="27"/>
  <c r="BI31" i="27"/>
  <c r="BH31" i="27"/>
  <c r="BG31" i="27"/>
  <c r="BF31" i="27"/>
  <c r="BE31" i="27"/>
  <c r="BD31" i="27"/>
  <c r="BC31" i="27"/>
  <c r="BB31" i="27"/>
  <c r="BA31" i="27"/>
  <c r="AZ31" i="27"/>
  <c r="AY31" i="27"/>
  <c r="AX31" i="27"/>
  <c r="AW31" i="27"/>
  <c r="AV31" i="27"/>
  <c r="AU31" i="27"/>
  <c r="AT31" i="27"/>
  <c r="AS31" i="27"/>
  <c r="AR31" i="27"/>
  <c r="AQ31" i="27"/>
  <c r="AP31" i="27"/>
  <c r="AO31" i="27"/>
  <c r="AN31" i="27"/>
  <c r="AM31" i="27"/>
  <c r="AL31" i="27"/>
  <c r="AK31" i="27"/>
  <c r="AJ31" i="27"/>
  <c r="AI31" i="27"/>
  <c r="AH31" i="27"/>
  <c r="AG31" i="27"/>
  <c r="AF31" i="27"/>
  <c r="AE31" i="27"/>
  <c r="AD31" i="27"/>
  <c r="AC31" i="27"/>
  <c r="AB31" i="27"/>
  <c r="AA31" i="27"/>
  <c r="Z31" i="27"/>
  <c r="Y31" i="27"/>
  <c r="X31" i="27"/>
  <c r="W31" i="27"/>
  <c r="V31" i="27"/>
  <c r="U31" i="27"/>
  <c r="T31" i="27"/>
  <c r="S31" i="27"/>
  <c r="R31" i="27"/>
  <c r="Q31" i="27"/>
  <c r="P31" i="27"/>
  <c r="O31" i="27"/>
  <c r="N31" i="27"/>
  <c r="M31" i="27"/>
  <c r="L31" i="27"/>
  <c r="K31" i="27"/>
  <c r="J31" i="27"/>
  <c r="I31" i="27"/>
  <c r="H31" i="27"/>
  <c r="G31" i="27"/>
  <c r="F31" i="27"/>
  <c r="E31" i="27"/>
  <c r="D31" i="27"/>
  <c r="C31" i="27"/>
  <c r="B31" i="27"/>
  <c r="BR30" i="27"/>
  <c r="BQ30" i="27"/>
  <c r="BP30" i="27"/>
  <c r="BO30" i="27"/>
  <c r="BN30" i="27"/>
  <c r="BM30" i="27"/>
  <c r="BL30" i="27"/>
  <c r="BK30" i="27"/>
  <c r="BJ30" i="27"/>
  <c r="BI30" i="27"/>
  <c r="BH30" i="27"/>
  <c r="BG30" i="27"/>
  <c r="BF30" i="27"/>
  <c r="BE30" i="27"/>
  <c r="BD30" i="27"/>
  <c r="BC30" i="27"/>
  <c r="BB30" i="27"/>
  <c r="BA30" i="27"/>
  <c r="AZ30" i="27"/>
  <c r="AY30" i="27"/>
  <c r="AX30" i="27"/>
  <c r="AW30" i="27"/>
  <c r="AV30" i="27"/>
  <c r="AU30" i="27"/>
  <c r="AT30" i="27"/>
  <c r="AS30" i="27"/>
  <c r="AR30" i="27"/>
  <c r="AQ30" i="27"/>
  <c r="AP30" i="27"/>
  <c r="AO30" i="27"/>
  <c r="AN30" i="27"/>
  <c r="AM30" i="27"/>
  <c r="AL30" i="27"/>
  <c r="AK30" i="27"/>
  <c r="AJ30" i="27"/>
  <c r="AI30" i="27"/>
  <c r="AH30" i="27"/>
  <c r="AG30" i="27"/>
  <c r="AF30" i="27"/>
  <c r="AE30" i="27"/>
  <c r="AD30" i="27"/>
  <c r="AC30" i="27"/>
  <c r="AB30" i="27"/>
  <c r="AA30" i="27"/>
  <c r="Z30" i="27"/>
  <c r="Y30" i="27"/>
  <c r="X30" i="27"/>
  <c r="W30" i="27"/>
  <c r="V30" i="27"/>
  <c r="U30" i="27"/>
  <c r="T30" i="27"/>
  <c r="S30" i="27"/>
  <c r="R30" i="27"/>
  <c r="Q30" i="27"/>
  <c r="P30" i="27"/>
  <c r="O30" i="27"/>
  <c r="N30" i="27"/>
  <c r="M30" i="27"/>
  <c r="L30" i="27"/>
  <c r="K30" i="27"/>
  <c r="J30" i="27"/>
  <c r="I30" i="27"/>
  <c r="H30" i="27"/>
  <c r="G30" i="27"/>
  <c r="F30" i="27"/>
  <c r="E30" i="27"/>
  <c r="D30" i="27"/>
  <c r="C30" i="27"/>
  <c r="B30" i="27"/>
  <c r="BR29" i="27"/>
  <c r="BQ29" i="27"/>
  <c r="BP29" i="27"/>
  <c r="BO29" i="27"/>
  <c r="BN29" i="27"/>
  <c r="BM29" i="27"/>
  <c r="BL29" i="27"/>
  <c r="BK29" i="27"/>
  <c r="BJ29" i="27"/>
  <c r="BI29" i="27"/>
  <c r="BH29" i="27"/>
  <c r="BG29" i="27"/>
  <c r="BF29" i="27"/>
  <c r="BE29" i="27"/>
  <c r="BD29" i="27"/>
  <c r="BC29" i="27"/>
  <c r="BB29" i="27"/>
  <c r="BA29" i="27"/>
  <c r="AZ29" i="27"/>
  <c r="AY29" i="27"/>
  <c r="AX29" i="27"/>
  <c r="AW29" i="27"/>
  <c r="AV29" i="27"/>
  <c r="AU29" i="27"/>
  <c r="AT29" i="27"/>
  <c r="AS29" i="27"/>
  <c r="AR29" i="27"/>
  <c r="AQ29" i="27"/>
  <c r="AP29" i="27"/>
  <c r="AO29" i="27"/>
  <c r="AN29" i="27"/>
  <c r="AM29" i="27"/>
  <c r="AL29" i="27"/>
  <c r="AK29" i="27"/>
  <c r="AJ29" i="27"/>
  <c r="AI29" i="27"/>
  <c r="AH29" i="27"/>
  <c r="AG29" i="27"/>
  <c r="AF29" i="27"/>
  <c r="AE29" i="27"/>
  <c r="AD29" i="27"/>
  <c r="AC29" i="27"/>
  <c r="AB29" i="27"/>
  <c r="AA29" i="27"/>
  <c r="Z29" i="27"/>
  <c r="Y29" i="27"/>
  <c r="X29" i="27"/>
  <c r="W29" i="27"/>
  <c r="V29" i="27"/>
  <c r="U29" i="27"/>
  <c r="T29" i="27"/>
  <c r="S29" i="27"/>
  <c r="R29" i="27"/>
  <c r="Q29" i="27"/>
  <c r="P29" i="27"/>
  <c r="O29" i="27"/>
  <c r="N29" i="27"/>
  <c r="M29" i="27"/>
  <c r="L29" i="27"/>
  <c r="K29" i="27"/>
  <c r="J29" i="27"/>
  <c r="I29" i="27"/>
  <c r="H29" i="27"/>
  <c r="G29" i="27"/>
  <c r="F29" i="27"/>
  <c r="E29" i="27"/>
  <c r="D29" i="27"/>
  <c r="C29" i="27"/>
  <c r="B29" i="27"/>
  <c r="BR26" i="27"/>
  <c r="BQ26" i="27"/>
  <c r="BP26" i="27"/>
  <c r="BO26" i="27"/>
  <c r="BN26" i="27"/>
  <c r="BM26" i="27"/>
  <c r="BL26" i="27"/>
  <c r="BK26" i="27"/>
  <c r="BJ26" i="27"/>
  <c r="BI26" i="27"/>
  <c r="BH26" i="27"/>
  <c r="BG26" i="27"/>
  <c r="BF26" i="27"/>
  <c r="BE26" i="27"/>
  <c r="BD26" i="27"/>
  <c r="BC26" i="27"/>
  <c r="BB26" i="27"/>
  <c r="BA26" i="27"/>
  <c r="AZ26" i="27"/>
  <c r="AY26" i="27"/>
  <c r="AX26" i="27"/>
  <c r="AW26" i="27"/>
  <c r="AV26" i="27"/>
  <c r="AU26" i="27"/>
  <c r="AT26" i="27"/>
  <c r="AS26" i="27"/>
  <c r="AR26" i="27"/>
  <c r="AQ26" i="27"/>
  <c r="AP26" i="27"/>
  <c r="AO26" i="27"/>
  <c r="AN26" i="27"/>
  <c r="AM26" i="27"/>
  <c r="AL26" i="27"/>
  <c r="AK26" i="27"/>
  <c r="AJ26" i="27"/>
  <c r="AI26" i="27"/>
  <c r="AH26" i="27"/>
  <c r="AG26" i="27"/>
  <c r="AF26" i="27"/>
  <c r="AE26" i="27"/>
  <c r="AD26" i="27"/>
  <c r="AC26" i="27"/>
  <c r="AB26" i="27"/>
  <c r="AA26" i="27"/>
  <c r="Z26" i="27"/>
  <c r="Y26" i="27"/>
  <c r="X26" i="27"/>
  <c r="W26" i="27"/>
  <c r="V26" i="27"/>
  <c r="U26" i="27"/>
  <c r="T26" i="27"/>
  <c r="S26" i="27"/>
  <c r="R26" i="27"/>
  <c r="Q26" i="27"/>
  <c r="P26" i="27"/>
  <c r="O26" i="27"/>
  <c r="N26" i="27"/>
  <c r="M26" i="27"/>
  <c r="L26" i="27"/>
  <c r="K26" i="27"/>
  <c r="J26" i="27"/>
  <c r="I26" i="27"/>
  <c r="H26" i="27"/>
  <c r="G26" i="27"/>
  <c r="F26" i="27"/>
  <c r="E26" i="27"/>
  <c r="D26" i="27"/>
  <c r="C26" i="27"/>
  <c r="B26" i="27"/>
  <c r="BR25" i="27"/>
  <c r="BQ25" i="27"/>
  <c r="BP25" i="27"/>
  <c r="BO25" i="27"/>
  <c r="BN25" i="27"/>
  <c r="BM25" i="27"/>
  <c r="BL25" i="27"/>
  <c r="BK25" i="27"/>
  <c r="BJ25" i="27"/>
  <c r="BI25" i="27"/>
  <c r="BH25" i="27"/>
  <c r="BG25" i="27"/>
  <c r="BF25" i="27"/>
  <c r="BE25" i="27"/>
  <c r="BD25" i="27"/>
  <c r="BC25" i="27"/>
  <c r="BB25" i="27"/>
  <c r="BA25" i="27"/>
  <c r="AZ25" i="27"/>
  <c r="AY25" i="27"/>
  <c r="AX25" i="27"/>
  <c r="AW25" i="27"/>
  <c r="AV25" i="27"/>
  <c r="AU25" i="27"/>
  <c r="AT25" i="27"/>
  <c r="AS25" i="27"/>
  <c r="AR25" i="27"/>
  <c r="AQ25" i="27"/>
  <c r="AP25" i="27"/>
  <c r="AO25" i="27"/>
  <c r="AN25" i="27"/>
  <c r="AM25" i="27"/>
  <c r="AL25" i="27"/>
  <c r="AK25" i="27"/>
  <c r="AJ25"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C25" i="27"/>
  <c r="B25" i="27"/>
  <c r="BR24" i="27"/>
  <c r="BQ24" i="27"/>
  <c r="BP24" i="27"/>
  <c r="BO24" i="27"/>
  <c r="BN24" i="27"/>
  <c r="BM24" i="27"/>
  <c r="BL24" i="27"/>
  <c r="BK24" i="27"/>
  <c r="BJ24" i="27"/>
  <c r="BI24" i="27"/>
  <c r="BH24" i="27"/>
  <c r="BG24" i="27"/>
  <c r="BF24" i="27"/>
  <c r="BE24" i="27"/>
  <c r="BD24" i="27"/>
  <c r="BC24" i="27"/>
  <c r="BB24" i="27"/>
  <c r="BA24" i="27"/>
  <c r="AZ24" i="27"/>
  <c r="AY24" i="27"/>
  <c r="AX24" i="27"/>
  <c r="AW24" i="27"/>
  <c r="AV24" i="27"/>
  <c r="AU24" i="27"/>
  <c r="AT24" i="27"/>
  <c r="AS24" i="27"/>
  <c r="AR24" i="27"/>
  <c r="AQ24" i="27"/>
  <c r="AP24" i="27"/>
  <c r="AO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B24" i="27"/>
  <c r="BR21" i="27"/>
  <c r="BQ21" i="27"/>
  <c r="BP21" i="27"/>
  <c r="BO21" i="27"/>
  <c r="BN21" i="27"/>
  <c r="BM21" i="27"/>
  <c r="BL21" i="27"/>
  <c r="BK21" i="27"/>
  <c r="BJ21" i="27"/>
  <c r="BI21" i="27"/>
  <c r="BH21" i="27"/>
  <c r="BG21" i="27"/>
  <c r="BF21" i="27"/>
  <c r="BE21" i="27"/>
  <c r="BD21" i="27"/>
  <c r="BC21" i="27"/>
  <c r="BB21" i="27"/>
  <c r="BA21" i="27"/>
  <c r="AZ21" i="27"/>
  <c r="AY21" i="27"/>
  <c r="AX21" i="27"/>
  <c r="AW21" i="27"/>
  <c r="AV21" i="27"/>
  <c r="AU21" i="27"/>
  <c r="AT21" i="27"/>
  <c r="AS21" i="27"/>
  <c r="AR21" i="27"/>
  <c r="AQ21" i="27"/>
  <c r="AP21" i="27"/>
  <c r="AO21"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B21" i="27"/>
  <c r="BR13" i="27"/>
  <c r="BQ13" i="27"/>
  <c r="BP13" i="27"/>
  <c r="BO13" i="27"/>
  <c r="BN13" i="27"/>
  <c r="BM13" i="27"/>
  <c r="BL13" i="27"/>
  <c r="BK13" i="27"/>
  <c r="BJ13" i="27"/>
  <c r="BI13" i="27"/>
  <c r="BH13" i="27"/>
  <c r="BG13" i="27"/>
  <c r="BF13" i="27"/>
  <c r="BE13" i="27"/>
  <c r="BD13" i="27"/>
  <c r="BC13" i="27"/>
  <c r="BB13" i="27"/>
  <c r="BA13" i="27"/>
  <c r="AZ13" i="27"/>
  <c r="AY13" i="27"/>
  <c r="AX13" i="27"/>
  <c r="AW13" i="27"/>
  <c r="AV13" i="27"/>
  <c r="AU13" i="27"/>
  <c r="AT13" i="27"/>
  <c r="AS13" i="27"/>
  <c r="AR13" i="27"/>
  <c r="AQ13" i="27"/>
  <c r="AP13" i="27"/>
  <c r="AO13"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B13" i="27"/>
  <c r="BS24" i="23" l="1"/>
  <c r="AC87" i="5" l="1"/>
  <c r="AC86" i="5"/>
  <c r="AC85" i="5"/>
  <c r="AC84" i="5"/>
  <c r="BS31" i="23"/>
  <c r="BS30" i="23"/>
  <c r="BS29" i="23"/>
  <c r="BS26" i="23"/>
  <c r="BS25" i="23"/>
  <c r="BS21" i="23"/>
  <c r="BS13" i="23"/>
  <c r="BR24" i="23" l="1"/>
  <c r="BR21" i="23" l="1"/>
  <c r="BR13" i="23"/>
  <c r="BR31" i="23"/>
  <c r="BR30" i="23"/>
  <c r="BR29" i="23"/>
  <c r="BR26" i="23"/>
  <c r="BR25" i="23"/>
  <c r="BQ31" i="23" l="1"/>
  <c r="BQ30" i="23"/>
  <c r="BQ29" i="23"/>
  <c r="BQ26" i="23"/>
  <c r="BQ25" i="23"/>
  <c r="BQ24" i="23"/>
  <c r="BQ21" i="23"/>
  <c r="BQ13" i="23"/>
  <c r="C29" i="23" l="1"/>
  <c r="D29" i="23"/>
  <c r="E29" i="23"/>
  <c r="F29" i="23"/>
  <c r="G29" i="23"/>
  <c r="H29" i="23"/>
  <c r="I29" i="23"/>
  <c r="J29" i="23"/>
  <c r="K29" i="23"/>
  <c r="L29" i="23"/>
  <c r="M29" i="23"/>
  <c r="N29" i="23"/>
  <c r="O29" i="23"/>
  <c r="P29" i="23"/>
  <c r="Q29" i="23"/>
  <c r="R29" i="23"/>
  <c r="S29" i="23"/>
  <c r="T29"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V29" i="23"/>
  <c r="AW29" i="23"/>
  <c r="AX29" i="23"/>
  <c r="AY29" i="23"/>
  <c r="AZ29" i="23"/>
  <c r="BA29" i="23"/>
  <c r="BB29" i="23"/>
  <c r="BC29" i="23"/>
  <c r="BD29" i="23"/>
  <c r="BE29" i="23"/>
  <c r="BF29" i="23"/>
  <c r="BG29" i="23"/>
  <c r="BH29" i="23"/>
  <c r="BI29" i="23"/>
  <c r="BJ29" i="23"/>
  <c r="BK29" i="23"/>
  <c r="BL29" i="23"/>
  <c r="BM29" i="23"/>
  <c r="BN29" i="23"/>
  <c r="BO29" i="23"/>
  <c r="BP29" i="23"/>
  <c r="C30" i="23"/>
  <c r="D30" i="23"/>
  <c r="E30" i="23"/>
  <c r="F30" i="23"/>
  <c r="G30" i="23"/>
  <c r="H30" i="23"/>
  <c r="I30" i="23"/>
  <c r="J30" i="23"/>
  <c r="K30" i="23"/>
  <c r="L30" i="23"/>
  <c r="M30" i="23"/>
  <c r="N30" i="23"/>
  <c r="O30" i="23"/>
  <c r="P30" i="23"/>
  <c r="Q30" i="23"/>
  <c r="R30" i="23"/>
  <c r="S30" i="23"/>
  <c r="T30" i="23"/>
  <c r="U30" i="23"/>
  <c r="V30" i="23"/>
  <c r="W30" i="23"/>
  <c r="X30" i="23"/>
  <c r="Y30" i="23"/>
  <c r="Z30" i="23"/>
  <c r="AA30" i="23"/>
  <c r="AB30" i="23"/>
  <c r="AC30" i="23"/>
  <c r="AD30" i="23"/>
  <c r="AE30" i="23"/>
  <c r="AF30" i="23"/>
  <c r="AG30" i="23"/>
  <c r="AH30" i="23"/>
  <c r="AI30" i="23"/>
  <c r="AJ30" i="23"/>
  <c r="AK30" i="23"/>
  <c r="AL30" i="23"/>
  <c r="AM30" i="23"/>
  <c r="AN30" i="23"/>
  <c r="AO30" i="23"/>
  <c r="AP30" i="23"/>
  <c r="AQ30" i="23"/>
  <c r="AR30" i="23"/>
  <c r="AS30" i="23"/>
  <c r="AT30" i="23"/>
  <c r="AU30" i="23"/>
  <c r="AV30" i="23"/>
  <c r="AW30" i="23"/>
  <c r="AX30" i="23"/>
  <c r="AY30" i="23"/>
  <c r="AZ30" i="23"/>
  <c r="BA30" i="23"/>
  <c r="BB30" i="23"/>
  <c r="BC30" i="23"/>
  <c r="BD30" i="23"/>
  <c r="BE30" i="23"/>
  <c r="BF30" i="23"/>
  <c r="BG30" i="23"/>
  <c r="BH30" i="23"/>
  <c r="BI30" i="23"/>
  <c r="BJ30" i="23"/>
  <c r="BK30" i="23"/>
  <c r="BL30" i="23"/>
  <c r="BM30" i="23"/>
  <c r="BN30" i="23"/>
  <c r="BO30" i="23"/>
  <c r="BP30" i="23"/>
  <c r="C31" i="23"/>
  <c r="D31" i="23"/>
  <c r="E31" i="23"/>
  <c r="F31" i="23"/>
  <c r="G31" i="23"/>
  <c r="H31" i="23"/>
  <c r="I31" i="23"/>
  <c r="J31" i="23"/>
  <c r="K31" i="23"/>
  <c r="L31" i="23"/>
  <c r="M31" i="23"/>
  <c r="N31" i="23"/>
  <c r="O31" i="23"/>
  <c r="P31" i="23"/>
  <c r="Q31" i="23"/>
  <c r="R31" i="23"/>
  <c r="S31" i="23"/>
  <c r="T31" i="23"/>
  <c r="U31" i="23"/>
  <c r="V31" i="23"/>
  <c r="W31" i="23"/>
  <c r="X31" i="23"/>
  <c r="Y31" i="23"/>
  <c r="Z31" i="23"/>
  <c r="AA31" i="23"/>
  <c r="AB31" i="23"/>
  <c r="AC31" i="23"/>
  <c r="AD31" i="23"/>
  <c r="AE31" i="23"/>
  <c r="AF31" i="23"/>
  <c r="AG31" i="23"/>
  <c r="AH31" i="23"/>
  <c r="AI31" i="23"/>
  <c r="AJ31" i="23"/>
  <c r="AK31" i="23"/>
  <c r="AL31" i="23"/>
  <c r="AM31" i="23"/>
  <c r="AN31" i="23"/>
  <c r="AO31" i="23"/>
  <c r="AP31" i="23"/>
  <c r="AQ31" i="23"/>
  <c r="AR31" i="23"/>
  <c r="AS31" i="23"/>
  <c r="AT31" i="23"/>
  <c r="AU31" i="23"/>
  <c r="AV31" i="23"/>
  <c r="AW31" i="23"/>
  <c r="AX31" i="23"/>
  <c r="AY31" i="23"/>
  <c r="AZ31" i="23"/>
  <c r="BA31" i="23"/>
  <c r="BB31" i="23"/>
  <c r="BC31" i="23"/>
  <c r="BD31" i="23"/>
  <c r="BE31" i="23"/>
  <c r="BF31" i="23"/>
  <c r="BG31" i="23"/>
  <c r="BH31" i="23"/>
  <c r="BI31" i="23"/>
  <c r="BJ31" i="23"/>
  <c r="BK31" i="23"/>
  <c r="BL31" i="23"/>
  <c r="BM31" i="23"/>
  <c r="BN31" i="23"/>
  <c r="BO31" i="23"/>
  <c r="BP31" i="23"/>
  <c r="B31" i="23"/>
  <c r="B30" i="23"/>
  <c r="B29" i="23"/>
  <c r="B24" i="23"/>
  <c r="C24" i="23"/>
  <c r="D24" i="23"/>
  <c r="E24" i="23"/>
  <c r="F24" i="23"/>
  <c r="G24" i="23"/>
  <c r="H24" i="23"/>
  <c r="I24" i="23"/>
  <c r="J24" i="23"/>
  <c r="K24" i="23"/>
  <c r="L24" i="23"/>
  <c r="M24" i="23"/>
  <c r="N24" i="23"/>
  <c r="O24" i="23"/>
  <c r="P24" i="23"/>
  <c r="Q24" i="23"/>
  <c r="R24" i="23"/>
  <c r="S24" i="23"/>
  <c r="T24"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V24" i="23"/>
  <c r="AW24" i="23"/>
  <c r="AX24" i="23"/>
  <c r="AY24" i="23"/>
  <c r="AZ24" i="23"/>
  <c r="BA24" i="23"/>
  <c r="BB24" i="23"/>
  <c r="BC24" i="23"/>
  <c r="BD24" i="23"/>
  <c r="BE24" i="23"/>
  <c r="BF24" i="23"/>
  <c r="BG24" i="23"/>
  <c r="BH24" i="23"/>
  <c r="BI24" i="23"/>
  <c r="BJ24" i="23"/>
  <c r="BK24" i="23"/>
  <c r="BL24" i="23"/>
  <c r="BM24" i="23"/>
  <c r="BN24" i="23"/>
  <c r="BO24" i="23"/>
  <c r="BP24" i="23"/>
  <c r="B25" i="23"/>
  <c r="C25" i="23"/>
  <c r="D25" i="23"/>
  <c r="E25" i="23"/>
  <c r="F25" i="23"/>
  <c r="G25" i="23"/>
  <c r="H25" i="23"/>
  <c r="I25" i="23"/>
  <c r="J25" i="23"/>
  <c r="K25" i="23"/>
  <c r="L25" i="23"/>
  <c r="M25" i="23"/>
  <c r="N25" i="23"/>
  <c r="O25" i="23"/>
  <c r="P25" i="23"/>
  <c r="Q25" i="23"/>
  <c r="R25" i="23"/>
  <c r="S25" i="23"/>
  <c r="T25" i="23"/>
  <c r="U25" i="23"/>
  <c r="V25" i="23"/>
  <c r="W25" i="23"/>
  <c r="X25" i="23"/>
  <c r="Y25" i="23"/>
  <c r="Z25" i="23"/>
  <c r="AA25" i="23"/>
  <c r="AB25" i="23"/>
  <c r="AC25" i="23"/>
  <c r="AD25" i="23"/>
  <c r="AE25" i="23"/>
  <c r="AF25" i="23"/>
  <c r="AG25" i="23"/>
  <c r="AH25" i="23"/>
  <c r="AI25" i="23"/>
  <c r="AJ25" i="23"/>
  <c r="AK25" i="23"/>
  <c r="AL25" i="23"/>
  <c r="AM25" i="23"/>
  <c r="AN25" i="23"/>
  <c r="AO25" i="23"/>
  <c r="AP25" i="23"/>
  <c r="AQ25" i="23"/>
  <c r="AR25" i="23"/>
  <c r="AS25" i="23"/>
  <c r="AT25" i="23"/>
  <c r="AU25" i="23"/>
  <c r="AV25" i="23"/>
  <c r="AW25" i="23"/>
  <c r="AX25" i="23"/>
  <c r="AY25" i="23"/>
  <c r="AZ25" i="23"/>
  <c r="BA25" i="23"/>
  <c r="BB25" i="23"/>
  <c r="BC25" i="23"/>
  <c r="BD25" i="23"/>
  <c r="BE25" i="23"/>
  <c r="BF25" i="23"/>
  <c r="BG25" i="23"/>
  <c r="BH25" i="23"/>
  <c r="BI25" i="23"/>
  <c r="BJ25" i="23"/>
  <c r="BK25" i="23"/>
  <c r="BL25" i="23"/>
  <c r="BM25" i="23"/>
  <c r="BN25" i="23"/>
  <c r="BO25" i="23"/>
  <c r="BP25" i="23"/>
  <c r="B26" i="23"/>
  <c r="C26" i="23"/>
  <c r="D26" i="23"/>
  <c r="E26" i="23"/>
  <c r="F26" i="23"/>
  <c r="G26" i="23"/>
  <c r="H26" i="23"/>
  <c r="I26" i="23"/>
  <c r="J26" i="23"/>
  <c r="K26" i="23"/>
  <c r="L26" i="23"/>
  <c r="M26" i="23"/>
  <c r="N26" i="23"/>
  <c r="O26" i="23"/>
  <c r="P26" i="23"/>
  <c r="Q26" i="23"/>
  <c r="R26" i="23"/>
  <c r="S26" i="23"/>
  <c r="T26" i="23"/>
  <c r="U26" i="23"/>
  <c r="V26" i="23"/>
  <c r="W26" i="23"/>
  <c r="X26" i="23"/>
  <c r="Y26" i="23"/>
  <c r="Z26" i="23"/>
  <c r="AA26" i="23"/>
  <c r="AB26" i="23"/>
  <c r="AC26" i="23"/>
  <c r="AD26" i="23"/>
  <c r="AE26" i="23"/>
  <c r="AF26" i="23"/>
  <c r="AG26" i="23"/>
  <c r="AH26" i="23"/>
  <c r="AI26" i="23"/>
  <c r="AJ26" i="23"/>
  <c r="AK26" i="23"/>
  <c r="AL26" i="23"/>
  <c r="AM26" i="23"/>
  <c r="AN26" i="23"/>
  <c r="AO26" i="23"/>
  <c r="AP26" i="23"/>
  <c r="AQ26" i="23"/>
  <c r="AR26" i="23"/>
  <c r="AS26" i="23"/>
  <c r="AT26" i="23"/>
  <c r="AU26" i="23"/>
  <c r="AV26" i="23"/>
  <c r="AW26" i="23"/>
  <c r="AX26" i="23"/>
  <c r="AY26" i="23"/>
  <c r="AZ26" i="23"/>
  <c r="BA26" i="23"/>
  <c r="BB26" i="23"/>
  <c r="BC26" i="23"/>
  <c r="BD26" i="23"/>
  <c r="BE26" i="23"/>
  <c r="BF26" i="23"/>
  <c r="BG26" i="23"/>
  <c r="BH26" i="23"/>
  <c r="BI26" i="23"/>
  <c r="BJ26" i="23"/>
  <c r="BK26" i="23"/>
  <c r="BL26" i="23"/>
  <c r="BM26" i="23"/>
  <c r="BN26" i="23"/>
  <c r="BO26" i="23"/>
  <c r="BP26" i="23"/>
  <c r="BP21" i="23" l="1"/>
  <c r="BP13" i="23"/>
  <c r="AB84" i="5" l="1"/>
  <c r="AB86" i="5"/>
  <c r="AB85" i="5"/>
  <c r="BO21" i="23"/>
  <c r="BO13" i="23"/>
  <c r="AB87" i="5" l="1"/>
  <c r="BN21" i="23"/>
  <c r="BN13" i="23"/>
  <c r="U84" i="5" l="1"/>
  <c r="M84" i="5"/>
  <c r="T85" i="5"/>
  <c r="E84" i="5"/>
  <c r="Y84" i="5"/>
  <c r="I84" i="5"/>
  <c r="Q84" i="5"/>
  <c r="W84" i="5"/>
  <c r="S84" i="5"/>
  <c r="O84" i="5"/>
  <c r="K84" i="5"/>
  <c r="G84" i="5"/>
  <c r="C84" i="5"/>
  <c r="AA84" i="5"/>
  <c r="AA86" i="5"/>
  <c r="AA85" i="5"/>
  <c r="D85" i="5"/>
  <c r="K86" i="5"/>
  <c r="Z86" i="5"/>
  <c r="V86" i="5"/>
  <c r="R86" i="5"/>
  <c r="N86" i="5"/>
  <c r="J86" i="5"/>
  <c r="F86" i="5"/>
  <c r="B86" i="5"/>
  <c r="W86" i="5"/>
  <c r="S86" i="5"/>
  <c r="O86" i="5"/>
  <c r="G86" i="5"/>
  <c r="C86" i="5"/>
  <c r="L85" i="5"/>
  <c r="Y85" i="5"/>
  <c r="U85" i="5"/>
  <c r="Q85" i="5"/>
  <c r="M85" i="5"/>
  <c r="I85" i="5"/>
  <c r="E85" i="5"/>
  <c r="Z85" i="5"/>
  <c r="V85" i="5"/>
  <c r="R85" i="5"/>
  <c r="N85" i="5"/>
  <c r="J85" i="5"/>
  <c r="F85" i="5"/>
  <c r="B85" i="5"/>
  <c r="X86" i="5"/>
  <c r="T86" i="5"/>
  <c r="P86" i="5"/>
  <c r="L86" i="5"/>
  <c r="H86" i="5"/>
  <c r="D86" i="5"/>
  <c r="W85" i="5"/>
  <c r="S85" i="5"/>
  <c r="O85" i="5"/>
  <c r="K85" i="5"/>
  <c r="G85" i="5"/>
  <c r="C85" i="5"/>
  <c r="X85" i="5"/>
  <c r="P85" i="5"/>
  <c r="H85" i="5"/>
  <c r="Y86" i="5"/>
  <c r="U86" i="5"/>
  <c r="Q86" i="5"/>
  <c r="M86" i="5"/>
  <c r="I86" i="5"/>
  <c r="E86" i="5"/>
  <c r="X84" i="5"/>
  <c r="T84" i="5"/>
  <c r="P84" i="5"/>
  <c r="L84" i="5"/>
  <c r="H84" i="5"/>
  <c r="D84" i="5"/>
  <c r="Z84" i="5"/>
  <c r="V84" i="5"/>
  <c r="R84" i="5"/>
  <c r="N84" i="5"/>
  <c r="J84" i="5"/>
  <c r="F84" i="5"/>
  <c r="B84" i="5"/>
  <c r="AA87" i="5" l="1"/>
  <c r="U87" i="5"/>
  <c r="E87" i="5"/>
  <c r="C87" i="5"/>
  <c r="S87" i="5"/>
  <c r="Y87" i="5"/>
  <c r="K87" i="5"/>
  <c r="L87" i="5"/>
  <c r="Q87" i="5"/>
  <c r="J87" i="5"/>
  <c r="Z87" i="5"/>
  <c r="D87" i="5"/>
  <c r="M87" i="5"/>
  <c r="G87" i="5"/>
  <c r="W87" i="5"/>
  <c r="I87" i="5"/>
  <c r="O87" i="5"/>
  <c r="N87" i="5"/>
  <c r="T87" i="5"/>
  <c r="F87" i="5"/>
  <c r="V87" i="5"/>
  <c r="P87" i="5"/>
  <c r="B87" i="5"/>
  <c r="R87" i="5"/>
  <c r="H87" i="5"/>
  <c r="X87" i="5"/>
  <c r="BM21" i="23" l="1"/>
  <c r="BM13" i="23"/>
  <c r="BL21" i="23" l="1"/>
  <c r="BL13" i="23"/>
  <c r="BK21" i="23" l="1"/>
  <c r="BK13" i="23"/>
  <c r="BJ21" i="23" l="1"/>
  <c r="BJ13" i="23"/>
  <c r="BI21" i="23" l="1"/>
  <c r="BI13" i="23"/>
  <c r="BH21" i="23" l="1"/>
  <c r="BH13" i="23"/>
  <c r="B13" i="23" l="1"/>
  <c r="C13" i="23"/>
  <c r="D13" i="23"/>
  <c r="E13" i="23"/>
  <c r="F13" i="23"/>
  <c r="G13" i="23"/>
  <c r="H13" i="23"/>
  <c r="I13" i="23"/>
  <c r="J13" i="23"/>
  <c r="K13" i="23"/>
  <c r="L13" i="23"/>
  <c r="M13" i="23"/>
  <c r="N13" i="23"/>
  <c r="O13" i="23"/>
  <c r="P13" i="23"/>
  <c r="Q13" i="23"/>
  <c r="R13" i="23"/>
  <c r="S13" i="23"/>
  <c r="T13" i="23"/>
  <c r="U13" i="23"/>
  <c r="V13" i="23"/>
  <c r="W13" i="23"/>
  <c r="X13" i="23"/>
  <c r="Y13" i="23"/>
  <c r="Z13" i="23"/>
  <c r="AA13" i="23"/>
  <c r="AB13" i="23"/>
  <c r="AC13" i="23"/>
  <c r="AD13" i="23"/>
  <c r="AE13" i="23"/>
  <c r="AF13" i="23"/>
  <c r="AG13" i="23"/>
  <c r="AH13" i="23"/>
  <c r="AI13" i="23"/>
  <c r="AJ13" i="23"/>
  <c r="AK13" i="23"/>
  <c r="AL13" i="23"/>
  <c r="AM13" i="23"/>
  <c r="AN13" i="23"/>
  <c r="AO13" i="23"/>
  <c r="AP13" i="23"/>
  <c r="AQ13" i="23"/>
  <c r="AR13" i="23"/>
  <c r="AS13" i="23"/>
  <c r="AT13" i="23"/>
  <c r="AU13" i="23"/>
  <c r="AV13" i="23"/>
  <c r="AW13" i="23"/>
  <c r="AX13" i="23"/>
  <c r="AY13" i="23"/>
  <c r="AZ13" i="23"/>
  <c r="BA13" i="23"/>
  <c r="BB13" i="23"/>
  <c r="BC13" i="23"/>
  <c r="BD13" i="23"/>
  <c r="BE13" i="23"/>
  <c r="BF13" i="23"/>
  <c r="BG13" i="23"/>
  <c r="BF21" i="23"/>
  <c r="BE21" i="23"/>
  <c r="BD21" i="23"/>
  <c r="BC21" i="23"/>
  <c r="BB21" i="23"/>
  <c r="BA21" i="23"/>
  <c r="AZ21" i="23"/>
  <c r="AY21" i="23"/>
  <c r="AX21" i="23"/>
  <c r="AW21" i="23"/>
  <c r="AV21" i="23"/>
  <c r="AU21" i="23"/>
  <c r="AT21" i="23"/>
  <c r="AS21" i="23"/>
  <c r="AR21" i="23"/>
  <c r="AQ21" i="23"/>
  <c r="AP21" i="23"/>
  <c r="AO21" i="23"/>
  <c r="AN21" i="23"/>
  <c r="AM21" i="23"/>
  <c r="AL21" i="23"/>
  <c r="AK21" i="23"/>
  <c r="AJ21" i="23"/>
  <c r="AI21" i="23"/>
  <c r="AH21" i="23"/>
  <c r="AG21" i="23"/>
  <c r="AF21" i="23"/>
  <c r="AE21" i="23"/>
  <c r="AD21" i="23"/>
  <c r="AC21" i="23"/>
  <c r="AB21" i="23"/>
  <c r="AA21" i="23"/>
  <c r="Z21" i="23"/>
  <c r="Y21" i="23"/>
  <c r="X21" i="23"/>
  <c r="W21" i="23"/>
  <c r="V21" i="23"/>
  <c r="U21" i="23"/>
  <c r="T21" i="23"/>
  <c r="S21" i="23"/>
  <c r="R21" i="23"/>
  <c r="Q21" i="23"/>
  <c r="P21" i="23"/>
  <c r="O21" i="23"/>
  <c r="N21" i="23"/>
  <c r="M21" i="23"/>
  <c r="L21" i="23"/>
  <c r="K21" i="23"/>
  <c r="J21" i="23"/>
  <c r="I21" i="23"/>
  <c r="H21" i="23"/>
  <c r="G21" i="23"/>
  <c r="F21" i="23"/>
  <c r="E21" i="23"/>
  <c r="D21" i="23"/>
  <c r="C21" i="23"/>
  <c r="B21" i="23"/>
  <c r="BG21" i="23"/>
  <c r="I37" i="21" l="1"/>
  <c r="G37" i="21"/>
  <c r="F37" i="21"/>
  <c r="D37" i="21"/>
  <c r="I36" i="21"/>
  <c r="G36" i="21"/>
  <c r="F36" i="21"/>
  <c r="D36" i="21"/>
  <c r="I35" i="21"/>
  <c r="G35" i="21"/>
  <c r="F35" i="21"/>
  <c r="D35" i="21"/>
  <c r="I34" i="21"/>
  <c r="G34" i="21"/>
  <c r="F34" i="21"/>
  <c r="D34" i="21"/>
  <c r="I33" i="21"/>
  <c r="G33" i="21"/>
  <c r="F33" i="21"/>
  <c r="D33" i="21"/>
  <c r="I32" i="21"/>
  <c r="G32" i="21"/>
  <c r="F32" i="21"/>
  <c r="D32" i="21"/>
  <c r="I31" i="21"/>
  <c r="G31" i="21"/>
  <c r="F31" i="21"/>
  <c r="D31" i="21"/>
  <c r="I30" i="21"/>
  <c r="G30" i="21"/>
  <c r="F30" i="21"/>
  <c r="D30" i="21"/>
  <c r="I29" i="21"/>
  <c r="G29" i="21"/>
  <c r="F29" i="21"/>
  <c r="D29" i="21"/>
  <c r="I28" i="21"/>
  <c r="G28" i="21"/>
  <c r="F28" i="21"/>
  <c r="D28" i="21"/>
  <c r="I27" i="21"/>
  <c r="G27" i="21"/>
  <c r="F27" i="21"/>
  <c r="D27" i="21"/>
  <c r="I26" i="21"/>
  <c r="G26" i="21"/>
  <c r="F26" i="21"/>
  <c r="D26" i="21"/>
  <c r="I25" i="21"/>
  <c r="G25" i="21"/>
  <c r="F25" i="21"/>
  <c r="D25" i="21"/>
  <c r="I24" i="21"/>
  <c r="G24" i="21"/>
  <c r="F24" i="21"/>
  <c r="D24" i="21"/>
  <c r="I21" i="21"/>
  <c r="G21" i="21"/>
  <c r="F21" i="21"/>
  <c r="D21" i="21"/>
  <c r="I20" i="21"/>
  <c r="G20" i="21"/>
  <c r="F20" i="21"/>
  <c r="D20" i="21"/>
  <c r="I19" i="21"/>
  <c r="G19" i="21"/>
  <c r="F19" i="21"/>
  <c r="D19" i="21"/>
  <c r="I18" i="21"/>
  <c r="G18" i="21"/>
  <c r="F18" i="21"/>
  <c r="D18" i="21"/>
  <c r="I17" i="21"/>
  <c r="G17" i="21"/>
  <c r="F17" i="21"/>
  <c r="D17" i="21"/>
  <c r="I16" i="21"/>
  <c r="G16" i="21"/>
  <c r="F16" i="21"/>
  <c r="D16" i="21"/>
  <c r="I15" i="21"/>
  <c r="G15" i="21"/>
  <c r="F15" i="21"/>
  <c r="D15" i="21"/>
  <c r="I14" i="21"/>
  <c r="G14" i="21"/>
  <c r="F14" i="21"/>
  <c r="D14" i="21"/>
  <c r="I13" i="21"/>
  <c r="G13" i="21"/>
  <c r="F13" i="21"/>
  <c r="D13" i="21"/>
  <c r="I12" i="21"/>
  <c r="G12" i="21"/>
  <c r="F12" i="21"/>
  <c r="D12" i="21"/>
  <c r="I11" i="21"/>
  <c r="G11" i="21"/>
  <c r="F11" i="21"/>
  <c r="D11" i="21"/>
  <c r="I10" i="21"/>
  <c r="G10" i="21"/>
  <c r="F10" i="21"/>
  <c r="D10" i="21"/>
  <c r="I9" i="21"/>
  <c r="G9" i="21"/>
  <c r="F9" i="21"/>
  <c r="D9" i="21"/>
  <c r="I8" i="21"/>
  <c r="G8" i="21"/>
  <c r="F8" i="21"/>
  <c r="D8" i="21"/>
  <c r="I5" i="21"/>
  <c r="K4" i="21"/>
  <c r="K29" i="21"/>
  <c r="J4" i="21"/>
  <c r="E4" i="21"/>
  <c r="E18" i="21"/>
  <c r="J37" i="21"/>
  <c r="J36" i="21"/>
  <c r="J35" i="21"/>
  <c r="J34" i="21"/>
  <c r="J33" i="21"/>
  <c r="J32" i="21"/>
  <c r="J31" i="21"/>
  <c r="J30" i="21"/>
  <c r="J29" i="21"/>
  <c r="J28" i="21"/>
  <c r="J27" i="21"/>
  <c r="J26" i="21"/>
  <c r="J25" i="21"/>
  <c r="J24" i="21"/>
  <c r="J40" i="21"/>
  <c r="J21" i="21"/>
  <c r="J20" i="21"/>
  <c r="J19" i="21"/>
  <c r="L4" i="21"/>
  <c r="J5" i="21"/>
  <c r="E8" i="21"/>
  <c r="J8" i="21"/>
  <c r="E9" i="21"/>
  <c r="J9" i="21"/>
  <c r="E10" i="21"/>
  <c r="J10" i="21"/>
  <c r="E11" i="21"/>
  <c r="J11" i="21"/>
  <c r="E12" i="21"/>
  <c r="J12" i="21"/>
  <c r="E13" i="21"/>
  <c r="J13" i="21"/>
  <c r="E14" i="21"/>
  <c r="J14" i="21"/>
  <c r="K43" i="21"/>
  <c r="E15" i="21"/>
  <c r="J15" i="21"/>
  <c r="E16" i="21"/>
  <c r="J16" i="21"/>
  <c r="E17" i="21"/>
  <c r="J17" i="21"/>
  <c r="J18" i="21"/>
  <c r="K19" i="21"/>
  <c r="K20" i="21"/>
  <c r="K21" i="21"/>
  <c r="K24" i="21"/>
  <c r="K25" i="21"/>
  <c r="K26" i="21"/>
  <c r="K27" i="21"/>
  <c r="K28" i="21"/>
  <c r="E37" i="21"/>
  <c r="E36" i="21"/>
  <c r="E35" i="21"/>
  <c r="E34" i="21"/>
  <c r="E33" i="21"/>
  <c r="E32" i="21"/>
  <c r="E31" i="21"/>
  <c r="E30" i="21"/>
  <c r="E29" i="21"/>
  <c r="E28" i="21"/>
  <c r="E27" i="21"/>
  <c r="E26" i="21"/>
  <c r="E25" i="21"/>
  <c r="E24" i="21"/>
  <c r="E21" i="21"/>
  <c r="E20" i="21"/>
  <c r="E19" i="21"/>
  <c r="K37" i="21"/>
  <c r="K36" i="21"/>
  <c r="K35" i="21"/>
  <c r="K48" i="21"/>
  <c r="K34" i="21"/>
  <c r="K33" i="21"/>
  <c r="K32" i="21"/>
  <c r="K30" i="21"/>
  <c r="K31" i="21"/>
  <c r="K5" i="21"/>
  <c r="K8" i="21"/>
  <c r="K9" i="21"/>
  <c r="K10" i="21"/>
  <c r="K11" i="21"/>
  <c r="K12" i="21"/>
  <c r="K13" i="21"/>
  <c r="K14" i="21"/>
  <c r="K15" i="21"/>
  <c r="K16" i="21"/>
  <c r="K17" i="21"/>
  <c r="K18" i="21"/>
  <c r="I40" i="21"/>
  <c r="I41" i="21"/>
  <c r="I42" i="21"/>
  <c r="I43" i="21"/>
  <c r="I44" i="21"/>
  <c r="I45" i="21"/>
  <c r="I46" i="21"/>
  <c r="I48" i="21"/>
  <c r="K45" i="21"/>
  <c r="K41" i="21"/>
  <c r="J41" i="21"/>
  <c r="J43" i="21"/>
  <c r="J45" i="21"/>
  <c r="J46" i="21"/>
  <c r="J48" i="21"/>
  <c r="K44" i="21"/>
  <c r="K46" i="21"/>
  <c r="K42" i="21"/>
  <c r="K40" i="21"/>
  <c r="L37" i="21"/>
  <c r="L36" i="21"/>
  <c r="L35" i="21"/>
  <c r="L34" i="21"/>
  <c r="L33" i="21"/>
  <c r="L32" i="21"/>
  <c r="L31" i="21"/>
  <c r="L30" i="21"/>
  <c r="L29" i="21"/>
  <c r="L28" i="21"/>
  <c r="L27" i="21"/>
  <c r="L26" i="21"/>
  <c r="L25" i="21"/>
  <c r="L24" i="21"/>
  <c r="L21" i="21"/>
  <c r="L20" i="21"/>
  <c r="L19" i="21"/>
  <c r="M4" i="21"/>
  <c r="L18" i="21"/>
  <c r="L17" i="21"/>
  <c r="L16" i="21"/>
  <c r="L15" i="21"/>
  <c r="L14" i="21"/>
  <c r="L13" i="21"/>
  <c r="L12" i="21"/>
  <c r="L11" i="21"/>
  <c r="L10" i="21"/>
  <c r="L9" i="21"/>
  <c r="L8" i="21"/>
  <c r="L5" i="21"/>
  <c r="J42" i="21"/>
  <c r="J44" i="21"/>
  <c r="L41" i="21"/>
  <c r="L43" i="21"/>
  <c r="L45" i="21"/>
  <c r="L46" i="21"/>
  <c r="L48" i="21"/>
  <c r="M37" i="21"/>
  <c r="M36" i="21"/>
  <c r="M35" i="21"/>
  <c r="M34" i="21"/>
  <c r="M33" i="21"/>
  <c r="M32" i="21"/>
  <c r="M31" i="21"/>
  <c r="M30" i="21"/>
  <c r="M29" i="21"/>
  <c r="M28" i="21"/>
  <c r="M27" i="21"/>
  <c r="M26" i="21"/>
  <c r="M25" i="21"/>
  <c r="M24" i="21"/>
  <c r="M21" i="21"/>
  <c r="M20" i="21"/>
  <c r="M19" i="21"/>
  <c r="M18" i="21"/>
  <c r="M17" i="21"/>
  <c r="M16" i="21"/>
  <c r="M15" i="21"/>
  <c r="M14" i="21"/>
  <c r="M13" i="21"/>
  <c r="M12" i="21"/>
  <c r="M11" i="21"/>
  <c r="M10" i="21"/>
  <c r="M9" i="21"/>
  <c r="M8" i="21"/>
  <c r="M5" i="21"/>
  <c r="N4" i="21"/>
  <c r="L40" i="21"/>
  <c r="L42" i="21"/>
  <c r="L44" i="21"/>
  <c r="M41" i="21"/>
  <c r="M43" i="21"/>
  <c r="M45" i="21"/>
  <c r="M46" i="21"/>
  <c r="M48" i="21"/>
  <c r="N37" i="21"/>
  <c r="N36" i="21"/>
  <c r="N35" i="21"/>
  <c r="N34" i="21"/>
  <c r="N33" i="21"/>
  <c r="N32" i="21"/>
  <c r="N31" i="21"/>
  <c r="N30" i="21"/>
  <c r="N29" i="21"/>
  <c r="N28" i="21"/>
  <c r="N27" i="21"/>
  <c r="N26" i="21"/>
  <c r="N25" i="21"/>
  <c r="N24" i="21"/>
  <c r="N21" i="21"/>
  <c r="N20" i="21"/>
  <c r="N19" i="21"/>
  <c r="N18" i="21"/>
  <c r="O4" i="21"/>
  <c r="N17" i="21"/>
  <c r="N16" i="21"/>
  <c r="N15" i="21"/>
  <c r="N14" i="21"/>
  <c r="N13" i="21"/>
  <c r="N12" i="21"/>
  <c r="N11" i="21"/>
  <c r="N10" i="21"/>
  <c r="N9" i="21"/>
  <c r="N8" i="21"/>
  <c r="N5" i="21"/>
  <c r="M40" i="21"/>
  <c r="M42" i="21"/>
  <c r="M44" i="21"/>
  <c r="O37" i="21"/>
  <c r="O36" i="21"/>
  <c r="O35" i="21"/>
  <c r="O34" i="21"/>
  <c r="O33" i="21"/>
  <c r="O32" i="21"/>
  <c r="O31" i="21"/>
  <c r="O30" i="21"/>
  <c r="O17" i="21"/>
  <c r="O16" i="21"/>
  <c r="O15" i="21"/>
  <c r="O14" i="21"/>
  <c r="O13" i="21"/>
  <c r="O12" i="21"/>
  <c r="O11" i="21"/>
  <c r="O10" i="21"/>
  <c r="O9" i="21"/>
  <c r="O8" i="21"/>
  <c r="O5" i="21"/>
  <c r="O29" i="21"/>
  <c r="O28" i="21"/>
  <c r="O27" i="21"/>
  <c r="O26" i="21"/>
  <c r="O25" i="21"/>
  <c r="O24" i="21"/>
  <c r="O21" i="21"/>
  <c r="O20" i="21"/>
  <c r="O19" i="21"/>
  <c r="O18" i="21"/>
  <c r="P4" i="21"/>
  <c r="N41" i="21"/>
  <c r="N43" i="21"/>
  <c r="N45" i="21"/>
  <c r="N46" i="21"/>
  <c r="N48" i="21"/>
  <c r="N40" i="21"/>
  <c r="N42" i="21"/>
  <c r="N44" i="21"/>
  <c r="P37" i="21"/>
  <c r="P36" i="21"/>
  <c r="P35" i="21"/>
  <c r="P34" i="21"/>
  <c r="P33" i="21"/>
  <c r="P32" i="21"/>
  <c r="P31" i="21"/>
  <c r="P30" i="21"/>
  <c r="P29" i="21"/>
  <c r="P28" i="21"/>
  <c r="P27" i="21"/>
  <c r="P26" i="21"/>
  <c r="P25" i="21"/>
  <c r="P24" i="21"/>
  <c r="P21" i="21"/>
  <c r="P20" i="21"/>
  <c r="P19" i="21"/>
  <c r="P18" i="21"/>
  <c r="Q4" i="21"/>
  <c r="P17" i="21"/>
  <c r="P16" i="21"/>
  <c r="P15" i="21"/>
  <c r="P14" i="21"/>
  <c r="P13" i="21"/>
  <c r="P12" i="21"/>
  <c r="P11" i="21"/>
  <c r="P10" i="21"/>
  <c r="P9" i="21"/>
  <c r="P8" i="21"/>
  <c r="P5" i="21"/>
  <c r="Q37" i="21"/>
  <c r="Q36" i="21"/>
  <c r="Q35" i="21"/>
  <c r="Q34" i="21"/>
  <c r="Q33" i="21"/>
  <c r="Q32" i="21"/>
  <c r="Q31" i="21"/>
  <c r="Q30" i="21"/>
  <c r="Q29" i="21"/>
  <c r="Q28" i="21"/>
  <c r="Q27" i="21"/>
  <c r="Q26" i="21"/>
  <c r="Q25" i="21"/>
  <c r="Q24" i="21"/>
  <c r="Q21" i="21"/>
  <c r="Q20" i="21"/>
  <c r="Q19" i="21"/>
  <c r="Q18" i="21"/>
  <c r="Q17" i="21"/>
  <c r="Q16" i="21"/>
  <c r="Q15" i="21"/>
  <c r="Q14" i="21"/>
  <c r="Q13" i="21"/>
  <c r="Q12" i="21"/>
  <c r="Q11" i="21"/>
  <c r="Q10" i="21"/>
  <c r="Q9" i="21"/>
  <c r="Q8" i="21"/>
  <c r="Q5" i="21"/>
  <c r="R4" i="21"/>
  <c r="R37" i="21"/>
  <c r="R36" i="21"/>
  <c r="R35" i="21"/>
  <c r="R34" i="21"/>
  <c r="R33" i="21"/>
  <c r="R32" i="21"/>
  <c r="R31" i="21"/>
  <c r="R30" i="21"/>
  <c r="R29" i="21"/>
  <c r="R28" i="21"/>
  <c r="R27" i="21"/>
  <c r="R26" i="21"/>
  <c r="R25" i="21"/>
  <c r="R24" i="21"/>
  <c r="R21" i="21"/>
  <c r="R20" i="21"/>
  <c r="R19" i="21"/>
  <c r="R18" i="21"/>
  <c r="S4" i="21"/>
  <c r="R17" i="21"/>
  <c r="R16" i="21"/>
  <c r="R15" i="21"/>
  <c r="R14" i="21"/>
  <c r="R13" i="21"/>
  <c r="R12" i="21"/>
  <c r="R11" i="21"/>
  <c r="R10" i="21"/>
  <c r="R9" i="21"/>
  <c r="R8" i="21"/>
  <c r="R5" i="21"/>
  <c r="S37" i="21"/>
  <c r="S36" i="21"/>
  <c r="S35" i="21"/>
  <c r="S34" i="21"/>
  <c r="S33" i="21"/>
  <c r="S32" i="21"/>
  <c r="S31" i="21"/>
  <c r="S30" i="21"/>
  <c r="S17" i="21"/>
  <c r="S16" i="21"/>
  <c r="S15" i="21"/>
  <c r="S14" i="21"/>
  <c r="S13" i="21"/>
  <c r="S12" i="21"/>
  <c r="S11" i="21"/>
  <c r="S10" i="21"/>
  <c r="S9" i="21"/>
  <c r="S8" i="21"/>
  <c r="S5" i="21"/>
  <c r="S29" i="21"/>
  <c r="S28" i="21"/>
  <c r="S27" i="21"/>
  <c r="S26" i="21"/>
  <c r="S25" i="21"/>
  <c r="S24" i="21"/>
  <c r="S21" i="21"/>
  <c r="S20" i="21"/>
  <c r="S19" i="21"/>
  <c r="S18" i="21"/>
  <c r="T4" i="21"/>
  <c r="T37" i="21"/>
  <c r="T36" i="21"/>
  <c r="T35" i="21"/>
  <c r="T34" i="21"/>
  <c r="T33" i="21"/>
  <c r="T32" i="21"/>
  <c r="T31" i="21"/>
  <c r="T30" i="21"/>
  <c r="T29" i="21"/>
  <c r="T28" i="21"/>
  <c r="T27" i="21"/>
  <c r="T26" i="21"/>
  <c r="T25" i="21"/>
  <c r="T24" i="21"/>
  <c r="T21" i="21"/>
  <c r="T20" i="21"/>
  <c r="T19" i="21"/>
  <c r="T18" i="21"/>
  <c r="T17" i="21"/>
  <c r="T16" i="21"/>
  <c r="T15" i="21"/>
  <c r="T14" i="21"/>
  <c r="T13" i="21"/>
  <c r="T12" i="21"/>
  <c r="T11" i="21"/>
  <c r="T10" i="21"/>
  <c r="T9" i="21"/>
  <c r="T8" i="21"/>
  <c r="T5" i="21"/>
  <c r="U4" i="21"/>
  <c r="U37" i="21"/>
  <c r="U36" i="21"/>
  <c r="U35" i="21"/>
  <c r="U34" i="21"/>
  <c r="U33" i="21"/>
  <c r="U32" i="21"/>
  <c r="U31" i="21"/>
  <c r="U30" i="21"/>
  <c r="U29" i="21"/>
  <c r="U28" i="21"/>
  <c r="U27" i="21"/>
  <c r="U26" i="21"/>
  <c r="U25" i="21"/>
  <c r="U24" i="21"/>
  <c r="U21" i="21"/>
  <c r="U20" i="21"/>
  <c r="U19" i="21"/>
  <c r="U18" i="21"/>
  <c r="U17" i="21"/>
  <c r="U16" i="21"/>
  <c r="U15" i="21"/>
  <c r="U14" i="21"/>
  <c r="U13" i="21"/>
  <c r="U12" i="21"/>
  <c r="U11" i="21"/>
  <c r="U10" i="21"/>
  <c r="U9" i="21"/>
  <c r="U8" i="21"/>
  <c r="U5" i="21"/>
  <c r="V4" i="21"/>
  <c r="V37" i="21"/>
  <c r="V36" i="21"/>
  <c r="V35" i="21"/>
  <c r="V34" i="21"/>
  <c r="V33" i="21"/>
  <c r="V32" i="21"/>
  <c r="V31" i="21"/>
  <c r="V30" i="21"/>
  <c r="V29" i="21"/>
  <c r="V28" i="21"/>
  <c r="V27" i="21"/>
  <c r="V26" i="21"/>
  <c r="V25" i="21"/>
  <c r="V24" i="21"/>
  <c r="V21" i="21"/>
  <c r="V20" i="21"/>
  <c r="V19" i="21"/>
  <c r="V18" i="21"/>
  <c r="V17" i="21"/>
  <c r="V16" i="21"/>
  <c r="V15" i="21"/>
  <c r="V14" i="21"/>
  <c r="V13" i="21"/>
  <c r="V12" i="21"/>
  <c r="V11" i="21"/>
  <c r="V10" i="21"/>
  <c r="V9" i="21"/>
  <c r="V8" i="21"/>
  <c r="V5" i="21"/>
  <c r="F8" i="9"/>
  <c r="F9" i="9"/>
  <c r="F10" i="9"/>
  <c r="F11" i="9"/>
  <c r="F12" i="9"/>
  <c r="F13" i="9"/>
  <c r="F14" i="9"/>
  <c r="F15" i="9"/>
  <c r="F16" i="9"/>
  <c r="F17" i="9"/>
  <c r="F18" i="9"/>
  <c r="F19" i="9"/>
  <c r="F20" i="9"/>
  <c r="F23" i="9"/>
  <c r="F24" i="9"/>
  <c r="F25" i="9"/>
  <c r="F26" i="9"/>
  <c r="F27" i="9"/>
  <c r="F28" i="9"/>
  <c r="F29" i="9"/>
  <c r="F30" i="9"/>
  <c r="F31" i="9"/>
  <c r="F32" i="9"/>
  <c r="F33" i="9"/>
  <c r="F34" i="9"/>
  <c r="F35" i="9"/>
  <c r="D8" i="9"/>
  <c r="D9" i="9"/>
  <c r="H32" i="9"/>
  <c r="H44" i="9"/>
  <c r="H33" i="9"/>
  <c r="H45" i="9"/>
  <c r="H34" i="9"/>
  <c r="H35" i="9"/>
  <c r="H31" i="9"/>
  <c r="H30" i="9"/>
  <c r="H43" i="9"/>
  <c r="H29" i="9"/>
  <c r="H42" i="9"/>
  <c r="H28" i="9"/>
  <c r="H41" i="9"/>
  <c r="H27" i="9"/>
  <c r="H40" i="9"/>
  <c r="H26" i="9"/>
  <c r="H25" i="9"/>
  <c r="H24" i="9"/>
  <c r="H39" i="9"/>
  <c r="H23" i="9"/>
  <c r="H38" i="9"/>
  <c r="H20" i="9"/>
  <c r="H19" i="9"/>
  <c r="H18" i="9"/>
  <c r="H17" i="9"/>
  <c r="H16" i="9"/>
  <c r="H15" i="9"/>
  <c r="H14" i="9"/>
  <c r="H13" i="9"/>
  <c r="H12" i="9"/>
  <c r="H11" i="9"/>
  <c r="H10" i="9"/>
  <c r="H9" i="9"/>
  <c r="H8" i="9"/>
  <c r="H5" i="9"/>
  <c r="I4" i="9"/>
  <c r="I11" i="9"/>
  <c r="I32" i="9"/>
  <c r="I44" i="9"/>
  <c r="I33" i="9"/>
  <c r="I45" i="9"/>
  <c r="D32" i="9"/>
  <c r="D34" i="9"/>
  <c r="D33" i="9"/>
  <c r="D35" i="9"/>
  <c r="E4" i="9"/>
  <c r="E12" i="9"/>
  <c r="I5" i="9"/>
  <c r="E8" i="9"/>
  <c r="E10" i="9"/>
  <c r="D11" i="9"/>
  <c r="I12" i="9"/>
  <c r="D13" i="9"/>
  <c r="E14" i="9"/>
  <c r="I14" i="9"/>
  <c r="D15" i="9"/>
  <c r="I16" i="9"/>
  <c r="D17" i="9"/>
  <c r="E18" i="9"/>
  <c r="I18" i="9"/>
  <c r="D19" i="9"/>
  <c r="E20" i="9"/>
  <c r="I20" i="9"/>
  <c r="D23" i="9"/>
  <c r="E24" i="9"/>
  <c r="I24" i="9"/>
  <c r="D25" i="9"/>
  <c r="E26" i="9"/>
  <c r="I26" i="9"/>
  <c r="D27" i="9"/>
  <c r="E28" i="9"/>
  <c r="I28" i="9"/>
  <c r="I41" i="9"/>
  <c r="D29" i="9"/>
  <c r="E30" i="9"/>
  <c r="I30" i="9"/>
  <c r="I43" i="9"/>
  <c r="D31" i="9"/>
  <c r="E9" i="9"/>
  <c r="D10" i="9"/>
  <c r="E11" i="9"/>
  <c r="D12" i="9"/>
  <c r="E13" i="9"/>
  <c r="I13" i="9"/>
  <c r="D14" i="9"/>
  <c r="E15" i="9"/>
  <c r="I15" i="9"/>
  <c r="D16" i="9"/>
  <c r="E17" i="9"/>
  <c r="I17" i="9"/>
  <c r="D18" i="9"/>
  <c r="E19" i="9"/>
  <c r="I19" i="9"/>
  <c r="D20" i="9"/>
  <c r="E23" i="9"/>
  <c r="I23" i="9"/>
  <c r="D24" i="9"/>
  <c r="E25" i="9"/>
  <c r="I25" i="9"/>
  <c r="D26" i="9"/>
  <c r="E27" i="9"/>
  <c r="I27" i="9"/>
  <c r="I40" i="9"/>
  <c r="D28" i="9"/>
  <c r="E29" i="9"/>
  <c r="I29" i="9"/>
  <c r="I42" i="9"/>
  <c r="D30" i="9"/>
  <c r="E31" i="9"/>
  <c r="I31" i="9"/>
  <c r="E33" i="9"/>
  <c r="E35" i="9"/>
  <c r="E32" i="9"/>
  <c r="E34" i="9"/>
  <c r="E16" i="9"/>
  <c r="I10" i="9"/>
  <c r="I8" i="9"/>
  <c r="I38" i="9"/>
  <c r="I9" i="9"/>
  <c r="I39" i="9"/>
  <c r="J4" i="9"/>
  <c r="I35" i="9"/>
  <c r="I34" i="9"/>
  <c r="J8" i="9"/>
  <c r="J12" i="9"/>
  <c r="J14" i="9"/>
  <c r="J16" i="9"/>
  <c r="J18" i="9"/>
  <c r="J20" i="9"/>
  <c r="J24" i="9"/>
  <c r="J26" i="9"/>
  <c r="J28" i="9"/>
  <c r="J41" i="9"/>
  <c r="J30" i="9"/>
  <c r="J43" i="9"/>
  <c r="J33" i="9"/>
  <c r="J45" i="9"/>
  <c r="J32" i="9"/>
  <c r="J23" i="9"/>
  <c r="J38" i="9"/>
  <c r="J17" i="9"/>
  <c r="J13" i="9"/>
  <c r="J9" i="9"/>
  <c r="J25" i="9"/>
  <c r="J27" i="9"/>
  <c r="J40" i="9"/>
  <c r="J29" i="9"/>
  <c r="J31" i="9"/>
  <c r="J10" i="9"/>
  <c r="K4" i="9"/>
  <c r="J35" i="9"/>
  <c r="J34" i="9"/>
  <c r="J19" i="9"/>
  <c r="J15" i="9"/>
  <c r="J11" i="9"/>
  <c r="J5" i="9"/>
  <c r="J42" i="9"/>
  <c r="J39" i="9"/>
  <c r="K31" i="9"/>
  <c r="K27" i="9"/>
  <c r="K23" i="9"/>
  <c r="K17" i="9"/>
  <c r="K13" i="9"/>
  <c r="K9" i="9"/>
  <c r="L4" i="9"/>
  <c r="K28" i="9"/>
  <c r="K24" i="9"/>
  <c r="K39" i="9"/>
  <c r="K18" i="9"/>
  <c r="K14" i="9"/>
  <c r="K10" i="9"/>
  <c r="K32" i="9"/>
  <c r="K44" i="9"/>
  <c r="K33" i="9"/>
  <c r="K45" i="9"/>
  <c r="K29" i="9"/>
  <c r="K25" i="9"/>
  <c r="K19" i="9"/>
  <c r="K15" i="9"/>
  <c r="K11" i="9"/>
  <c r="K5" i="9"/>
  <c r="K30" i="9"/>
  <c r="K26" i="9"/>
  <c r="K20" i="9"/>
  <c r="K16" i="9"/>
  <c r="K12" i="9"/>
  <c r="K8" i="9"/>
  <c r="K34" i="9"/>
  <c r="K35" i="9"/>
  <c r="J44" i="9"/>
  <c r="K41" i="9"/>
  <c r="K40" i="9"/>
  <c r="K43" i="9"/>
  <c r="K42" i="9"/>
  <c r="L33" i="9"/>
  <c r="L32" i="9"/>
  <c r="L30" i="9"/>
  <c r="L43" i="9"/>
  <c r="L26" i="9"/>
  <c r="L20" i="9"/>
  <c r="L16" i="9"/>
  <c r="L12" i="9"/>
  <c r="L8" i="9"/>
  <c r="L29" i="9"/>
  <c r="L42" i="9"/>
  <c r="L25" i="9"/>
  <c r="L19" i="9"/>
  <c r="L15" i="9"/>
  <c r="L11" i="9"/>
  <c r="L5" i="9"/>
  <c r="L35" i="9"/>
  <c r="L34" i="9"/>
  <c r="L28" i="9"/>
  <c r="L41" i="9"/>
  <c r="L24" i="9"/>
  <c r="L18" i="9"/>
  <c r="L14" i="9"/>
  <c r="L10" i="9"/>
  <c r="L31" i="9"/>
  <c r="L27" i="9"/>
  <c r="L40" i="9"/>
  <c r="L23" i="9"/>
  <c r="L38" i="9"/>
  <c r="L17" i="9"/>
  <c r="L13" i="9"/>
  <c r="L9" i="9"/>
  <c r="M4" i="9"/>
  <c r="K38" i="9"/>
  <c r="M32" i="9"/>
  <c r="M33" i="9"/>
  <c r="M31" i="9"/>
  <c r="M27" i="9"/>
  <c r="M23" i="9"/>
  <c r="M17" i="9"/>
  <c r="M13" i="9"/>
  <c r="M9" i="9"/>
  <c r="N4" i="9"/>
  <c r="M28" i="9"/>
  <c r="M24" i="9"/>
  <c r="M39" i="9"/>
  <c r="M18" i="9"/>
  <c r="M14" i="9"/>
  <c r="M10" i="9"/>
  <c r="M34" i="9"/>
  <c r="M35" i="9"/>
  <c r="M29" i="9"/>
  <c r="M42" i="9"/>
  <c r="M25" i="9"/>
  <c r="M19" i="9"/>
  <c r="M15" i="9"/>
  <c r="M11" i="9"/>
  <c r="M5" i="9"/>
  <c r="M30" i="9"/>
  <c r="M43" i="9"/>
  <c r="M26" i="9"/>
  <c r="M20" i="9"/>
  <c r="M16" i="9"/>
  <c r="M12" i="9"/>
  <c r="M8" i="9"/>
  <c r="L39" i="9"/>
  <c r="L44" i="9"/>
  <c r="L45" i="9"/>
  <c r="M41" i="9"/>
  <c r="M40" i="9"/>
  <c r="M45" i="9"/>
  <c r="N33" i="9"/>
  <c r="N32" i="9"/>
  <c r="N30" i="9"/>
  <c r="N26" i="9"/>
  <c r="N20" i="9"/>
  <c r="N16" i="9"/>
  <c r="N12" i="9"/>
  <c r="N8" i="9"/>
  <c r="N29" i="9"/>
  <c r="N25" i="9"/>
  <c r="N19" i="9"/>
  <c r="N15" i="9"/>
  <c r="N11" i="9"/>
  <c r="N5" i="9"/>
  <c r="N35" i="9"/>
  <c r="N34" i="9"/>
  <c r="N28" i="9"/>
  <c r="N24" i="9"/>
  <c r="N18" i="9"/>
  <c r="N14" i="9"/>
  <c r="N10" i="9"/>
  <c r="N31" i="9"/>
  <c r="N27" i="9"/>
  <c r="N23" i="9"/>
  <c r="N17" i="9"/>
  <c r="N13" i="9"/>
  <c r="N9" i="9"/>
  <c r="O4" i="9"/>
  <c r="M38" i="9"/>
  <c r="M44" i="9"/>
  <c r="O32" i="9"/>
  <c r="O33" i="9"/>
  <c r="O31" i="9"/>
  <c r="O27" i="9"/>
  <c r="O23" i="9"/>
  <c r="O17" i="9"/>
  <c r="O13" i="9"/>
  <c r="O9" i="9"/>
  <c r="P4" i="9"/>
  <c r="O28" i="9"/>
  <c r="O24" i="9"/>
  <c r="O18" i="9"/>
  <c r="O14" i="9"/>
  <c r="O10" i="9"/>
  <c r="O34" i="9"/>
  <c r="O35" i="9"/>
  <c r="O29" i="9"/>
  <c r="O25" i="9"/>
  <c r="O19" i="9"/>
  <c r="O15" i="9"/>
  <c r="O11" i="9"/>
  <c r="O5" i="9"/>
  <c r="O30" i="9"/>
  <c r="O26" i="9"/>
  <c r="O20" i="9"/>
  <c r="O16" i="9"/>
  <c r="O12" i="9"/>
  <c r="O8" i="9"/>
  <c r="P33" i="9"/>
  <c r="P32" i="9"/>
  <c r="P30" i="9"/>
  <c r="P26" i="9"/>
  <c r="P20" i="9"/>
  <c r="P16" i="9"/>
  <c r="P12" i="9"/>
  <c r="P8" i="9"/>
  <c r="P29" i="9"/>
  <c r="P25" i="9"/>
  <c r="P19" i="9"/>
  <c r="P15" i="9"/>
  <c r="P11" i="9"/>
  <c r="P5" i="9"/>
  <c r="P35" i="9"/>
  <c r="P34" i="9"/>
  <c r="P28" i="9"/>
  <c r="P24" i="9"/>
  <c r="P18" i="9"/>
  <c r="P14" i="9"/>
  <c r="P10" i="9"/>
  <c r="P31" i="9"/>
  <c r="P27" i="9"/>
  <c r="P23" i="9"/>
  <c r="P17" i="9"/>
  <c r="P13" i="9"/>
  <c r="P9" i="9"/>
</calcChain>
</file>

<file path=xl/sharedStrings.xml><?xml version="1.0" encoding="utf-8"?>
<sst xmlns="http://schemas.openxmlformats.org/spreadsheetml/2006/main" count="753" uniqueCount="165">
  <si>
    <t>Total</t>
  </si>
  <si>
    <t xml:space="preserve">Total generation </t>
  </si>
  <si>
    <t>2nd quarter</t>
  </si>
  <si>
    <t>3rd quarter</t>
  </si>
  <si>
    <t>4th quarter</t>
  </si>
  <si>
    <t>1st quarter</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</si>
  <si>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</si>
  <si>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</si>
  <si>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</si>
  <si>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</si>
  <si>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</si>
  <si>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</si>
  <si>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</si>
  <si>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</si>
  <si>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</si>
  <si>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</si>
  <si>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</si>
  <si>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</si>
  <si>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Animal Biomass</t>
    </r>
    <r>
      <rPr>
        <vertAlign val="superscript"/>
        <sz val="10"/>
        <rFont val="Arial"/>
        <family val="2"/>
      </rPr>
      <t xml:space="preserve"> 2</t>
    </r>
  </si>
  <si>
    <r>
      <t>Plant Biomass</t>
    </r>
    <r>
      <rPr>
        <vertAlign val="superscript"/>
        <sz val="10"/>
        <rFont val="Arial"/>
        <family val="2"/>
      </rPr>
      <t xml:space="preserve"> 3</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</si>
  <si>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</si>
  <si>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</si>
  <si>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</si>
  <si>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Municipal solid waste combustion</t>
    </r>
    <r>
      <rPr>
        <vertAlign val="superscript"/>
        <sz val="10"/>
        <rFont val="Arial"/>
        <family val="2"/>
      </rPr>
      <t xml:space="preserve"> 7</t>
    </r>
  </si>
  <si>
    <r>
      <t>Animal Biomass</t>
    </r>
    <r>
      <rPr>
        <vertAlign val="superscript"/>
        <sz val="10"/>
        <rFont val="Arial"/>
        <family val="2"/>
      </rPr>
      <t xml:space="preserve"> 8</t>
    </r>
  </si>
  <si>
    <r>
      <t>Plant Biomass</t>
    </r>
    <r>
      <rPr>
        <vertAlign val="superscript"/>
        <sz val="10"/>
        <rFont val="Arial"/>
        <family val="2"/>
      </rPr>
      <t xml:space="preserve"> 9</t>
    </r>
  </si>
  <si>
    <r>
      <t>Non-biodegradable wastes</t>
    </r>
    <r>
      <rPr>
        <vertAlign val="superscript"/>
        <sz val="10"/>
        <rFont val="Arial"/>
        <family val="2"/>
      </rPr>
      <t xml:space="preserve"> 10</t>
    </r>
  </si>
  <si>
    <t>Year</t>
  </si>
  <si>
    <t>Quarter</t>
  </si>
  <si>
    <t>Annual!</t>
  </si>
  <si>
    <t>Quarter!</t>
  </si>
  <si>
    <t>Installed Capacity, by tariff type</t>
  </si>
  <si>
    <t>Offshore Wind</t>
  </si>
  <si>
    <t>Hydro</t>
  </si>
  <si>
    <t>Load Factors</t>
  </si>
  <si>
    <t>Animal Biomass</t>
  </si>
  <si>
    <t>Plant Biomass</t>
  </si>
  <si>
    <t>April</t>
  </si>
  <si>
    <t>May</t>
  </si>
  <si>
    <t>June</t>
  </si>
  <si>
    <t>July</t>
  </si>
  <si>
    <t>August</t>
  </si>
  <si>
    <t>September</t>
  </si>
  <si>
    <t>October</t>
  </si>
  <si>
    <t>November</t>
  </si>
  <si>
    <t>December</t>
  </si>
  <si>
    <t>January</t>
  </si>
  <si>
    <t>February</t>
  </si>
  <si>
    <t>March</t>
  </si>
  <si>
    <t>Great Britain</t>
  </si>
  <si>
    <t>TOTAL</t>
  </si>
  <si>
    <t>Northern Ireland</t>
  </si>
  <si>
    <t>United Kingdom</t>
  </si>
  <si>
    <t>Confirmed on Feed in Tariffs  &lt;= 50 kW</t>
  </si>
  <si>
    <t>Biodegradable municipal solid waste combustion</t>
  </si>
  <si>
    <t>Animal Biomass (non-AD) 2</t>
  </si>
  <si>
    <t>Anaerobic Digestion</t>
  </si>
  <si>
    <t>Plant Biomass 3</t>
  </si>
  <si>
    <t>Biodegradable municipal solid waste combustion 6, 7</t>
  </si>
  <si>
    <t>Animal Biomass (non-AD) 6, 8</t>
  </si>
  <si>
    <t>Plant Biomass 6, 9</t>
  </si>
  <si>
    <t>Solar photovoltaics deployment</t>
  </si>
  <si>
    <t>Renewables Obligation accredited</t>
  </si>
  <si>
    <t>CUMULATIVE COUNT</t>
  </si>
  <si>
    <t>Transfers from Renewables Obligation to Feed in Tariffs</t>
  </si>
  <si>
    <t>Total capacity</t>
  </si>
  <si>
    <t>Other Solar</t>
  </si>
  <si>
    <r>
      <t xml:space="preserve">CUMULATIVE CAPACITY (MW, </t>
    </r>
    <r>
      <rPr>
        <b/>
        <i/>
        <u/>
        <sz val="10"/>
        <rFont val="Arial"/>
        <family val="2"/>
      </rPr>
      <t>commissioned</t>
    </r>
    <r>
      <rPr>
        <b/>
        <u/>
        <sz val="10"/>
        <rFont val="Arial"/>
        <family val="2"/>
      </rPr>
      <t>, as at end of month)</t>
    </r>
  </si>
  <si>
    <t>ROO-FiT accredited (GB only)</t>
  </si>
  <si>
    <t>MCS registered (GB only)</t>
  </si>
  <si>
    <t>TOTAL UK</t>
  </si>
  <si>
    <t>Feed in Tariffs eligible</t>
  </si>
  <si>
    <t>MCS registered &lt;=50 kW</t>
  </si>
  <si>
    <t>ROOFIT accredited &gt;50 kW- 5 MW</t>
  </si>
  <si>
    <t>Other unaccredited</t>
  </si>
  <si>
    <t>Pre-2009 PV unaccredited estimate</t>
  </si>
  <si>
    <t>of which, RO ground-mounted</t>
  </si>
  <si>
    <t>Central Feed-in-tariff Register (CFR)</t>
  </si>
  <si>
    <t>Ofgem E-Serve &amp; ROCs database</t>
  </si>
  <si>
    <t>Raw data on solar PV installations registered for support under the Renewable Obligations (RO) scheme, as well as Renewable Obligations Certificates (ROCs) issued to generators, can be found on Ofgem's E-Serve ROCs database:</t>
  </si>
  <si>
    <t>Renewable Energy Planning Database (REPD)</t>
  </si>
  <si>
    <t>Contents</t>
  </si>
  <si>
    <t>Table 1</t>
  </si>
  <si>
    <t>Table 2</t>
  </si>
  <si>
    <t>Notes</t>
  </si>
  <si>
    <t>Background information and glossary</t>
  </si>
  <si>
    <t>Highlights</t>
  </si>
  <si>
    <t>Summary of latest figures and trends</t>
  </si>
  <si>
    <t>Installations confirmed on Ofgem's Central FIT Register (CFR) database. For more information on the CFR, visit:</t>
  </si>
  <si>
    <t xml:space="preserve">https://www.ofgem.gov.uk/environmental-programmes/feed-tariff-fit-scheme
</t>
  </si>
  <si>
    <t>Confirmed on Feed-in Tariffs</t>
  </si>
  <si>
    <r>
      <rPr>
        <b/>
        <sz val="12"/>
        <rFont val="Arial"/>
        <family val="2"/>
      </rPr>
      <t>For Great Britain</t>
    </r>
    <r>
      <rPr>
        <sz val="12"/>
        <rFont val="Arial"/>
        <family val="2"/>
      </rPr>
      <t xml:space="preserve">: Sites registered on the Microgeneration Certification Scheme (MCS) but not yet confirmed on the Feed in Tariff. 
</t>
    </r>
    <r>
      <rPr>
        <b/>
        <sz val="12"/>
        <rFont val="Arial"/>
        <family val="2"/>
      </rPr>
      <t>For Northern Ireland</t>
    </r>
    <r>
      <rPr>
        <sz val="12"/>
        <rFont val="Arial"/>
        <family val="2"/>
      </rPr>
      <t xml:space="preserve">: Sites registered on the MCS but not accredited on the Renewables Obligation. In Northern Ireland, all PV capacity sizes are eligible for support by the RO (including &lt;= 50 kW sites) as there is no Feed-in Tariff. </t>
    </r>
  </si>
  <si>
    <t>ROOFIT accredited &gt;50 kW - 5 MW</t>
  </si>
  <si>
    <t>Sites accredited under ROO-FIT but not yet confirmed on the CFR.</t>
  </si>
  <si>
    <t xml:space="preserve">In previous years, solar PV capacity was modelled. This figure represents the residual of this above what was commissioned under RO/FITs in 2009. 
</t>
  </si>
  <si>
    <t xml:space="preserve">Notes on Solar PV installation categories
</t>
  </si>
  <si>
    <t>Additional notes and links</t>
  </si>
  <si>
    <t xml:space="preserve">Commissioned' vs 'accredited' sites
</t>
  </si>
  <si>
    <t xml:space="preserve">These figures are produced according to when a site was commissioned, which can be several months before a site has gained accreditation under the Renewables Obligation (RO) or confirmation on the Feed in Tariff (FIT) scheme. As a result, these figures will differ from other statistics published on the DECC website (e.g. the monthly MCS and ROOFIT accreditation statistics).
</t>
  </si>
  <si>
    <t>https://www.gov.uk/government/statistics/statistical-releases-timetable-for-twelve-months-ahead</t>
  </si>
  <si>
    <t xml:space="preserve">In addition, the next publication dates for the monthly and quarterly statistics are shown on the front page of this publication (Contents). 
</t>
  </si>
  <si>
    <t xml:space="preserve">Due to lags in the data sources, there will often be revisions to data (for example, where a site is commissioned but not yet accredited on the RO or CFR until several months later). These revisions will be taken on at the next opportunity in the monthly figures, but will not be taken on in the quarterly figures until these are updated for the new quarter. The two timelines will be consistent when the quarterly table is updated. In other months, however, the monthly and quarterly figures will differ. The timetable for statistical publications in the next 12 months is published at: </t>
  </si>
  <si>
    <t>Methodology and sources</t>
  </si>
  <si>
    <t xml:space="preserve">https://www.gov.uk/government/statistics/energy-trends-september-2013-special-feature-articles-new-solar-photovoltaics-deployment-table
</t>
  </si>
  <si>
    <t>The solar deployment table was first published in the September 2013 edition of the Energy Trends statistical publication. For more information on the sources and methodology used, please see the special feature article:</t>
  </si>
  <si>
    <t xml:space="preserve">https://www.ofgem.gov.uk/environmental-programmes/feed-tariff-fit-scheme/feed-tariff-reports/installation-reports
</t>
  </si>
  <si>
    <t>The Central Feed-in Tariff Register (CFR) is produced by the Office for Gas and Electricity Markets (Ofgem). It provides data on the FIT schemes,and is a key data source for this table. Ofgem produces a quarterly installations report which shows the latest statistics from the CFR database, available at</t>
  </si>
  <si>
    <t xml:space="preserve">https://www.gov.uk/government/collections/feed-in-tariff-statistics
</t>
  </si>
  <si>
    <t>Feed-in Tariff statistics</t>
  </si>
  <si>
    <t>For additional data on deployment under the FIT scheme, including our monthly degression and quarterly sub-regional statistics, please see the FIT statistics webpage:</t>
  </si>
  <si>
    <t>Renewables Obligation Certificates (ROCs)</t>
  </si>
  <si>
    <t xml:space="preserve">Information on this is only available for RO sites commissioned from April 2013 onwards, since different RO bands have been in effect for ground-mounted and roof-mounted sites commissioned since that date. Also, this information is only available for those sites that have had Renewables Obligation Certificates (ROCs) issued.
</t>
  </si>
  <si>
    <t>For more data on ROCs, please see Table 6.4 of our Energy Trends statistical publication, available at:</t>
  </si>
  <si>
    <t xml:space="preserve">https://www.gov.uk/government/statistics/energy-trends-section-6-renewables
</t>
  </si>
  <si>
    <t xml:space="preserve">https://www.renewablesandchp.ofgem.gov.uk/Public/ReportManager.aspx?ReportVisibility=1&amp;ReportCategory=0
</t>
  </si>
  <si>
    <t>For data on renewable generation facilities that have been or are going through the planning process, please see the Renewable Energy Planning database, which is updated on a monthly basis:</t>
  </si>
  <si>
    <t xml:space="preserve">https://www.gov.uk/government/statistics/renewable-energy-planning-database-monthly-extract
</t>
  </si>
  <si>
    <t>Publication URN: 15D/430</t>
  </si>
  <si>
    <t>Confirmed on Feed in Tariffs  &gt;50 kW - 5 MW</t>
  </si>
  <si>
    <t>Summary - Total capacity installed by scheme (MW)</t>
  </si>
  <si>
    <t>Feed-in Tariffs</t>
  </si>
  <si>
    <t>Renewables Obligation</t>
  </si>
  <si>
    <t>CUMULATIVE CAPACITY (MW, commissioned as at end of month)</t>
  </si>
  <si>
    <r>
      <t>CUMULATIVE COUNT</t>
    </r>
    <r>
      <rPr>
        <b/>
        <u/>
        <vertAlign val="superscript"/>
        <sz val="10"/>
        <rFont val="Arial"/>
        <family val="2"/>
      </rPr>
      <t xml:space="preserve"> </t>
    </r>
  </si>
  <si>
    <t>Renewables Obligation accredited &gt;50 kW - 5 MW</t>
  </si>
  <si>
    <t>Renewables Obligation accredited &gt;5 MW</t>
  </si>
  <si>
    <t>Other unaccredited &gt;50kW - &lt;=5 MW</t>
  </si>
  <si>
    <t>Other unaccredited &gt;5 MW</t>
  </si>
  <si>
    <t>Pre-2009 PV unaccredited capacity estimate</t>
  </si>
  <si>
    <t>Renewables Obligation accredited &lt;=50 kW</t>
  </si>
  <si>
    <t>MCS (NI) registered &lt;=50 kW</t>
  </si>
  <si>
    <t>TOTAL CAPACITY INSTALLED, BY SCHEME</t>
  </si>
  <si>
    <t>monthly</t>
  </si>
  <si>
    <t>quarterly</t>
  </si>
  <si>
    <t>Solar Photovoltaics Deployment in the UK</t>
  </si>
  <si>
    <t>Solar photovoltaic deployment, monthly</t>
  </si>
  <si>
    <t>Solar photovoltaic deployment, quarterly</t>
  </si>
  <si>
    <t>TOTAL NUMBER OF INSTALLATIONS, BY SCHEME</t>
  </si>
  <si>
    <t xml:space="preserve">Capacity accredited under the Renewables Obligation (RO). Accredited capacity (measured in Declared Net Capacity, DNC) may differ from total installed capacity for some sites. In Great Britain, the RO supports sites above 50 kW capacity only.
</t>
  </si>
  <si>
    <t>Revisions to data and month-quarter consistency</t>
  </si>
  <si>
    <t xml:space="preserve">With enquiries concerning these tables, email fitstatistics@decc.gov.uk or contact Ellen Migo on 0300 068 6718. </t>
  </si>
  <si>
    <t>Other solar</t>
  </si>
  <si>
    <t xml:space="preserve">Overall solar PV capacity at the end of the third quarter of 2015 stood at 8,252 MW across 774,618 installations; an increase of 2.7 per cent in capacity and 6.3 per cent in number of installations since the previous quarter. 
</t>
  </si>
  <si>
    <t xml:space="preserve">Capacity commissioned and accredited under the Feed-in Tariff scheme (which only covers Great Britain) stood at 3,445 MW, an increase of 5.5 per cent from the previous quarter.
</t>
  </si>
  <si>
    <t>Other (unaccredited) solar capacity stood at 902 MW, an increase of 2.5 per cent from the previous quarter.</t>
  </si>
  <si>
    <t>The last three month's data is now also available in separate tabs in this workbook, covering previously published solar deployment summaries for Q2 2015.</t>
  </si>
  <si>
    <t>Unaccredited</t>
  </si>
  <si>
    <t xml:space="preserve">Capacity accredited under the Renewables Obligation stood at 3,905 MW, an increase of 0.4 per cent from the previous quarter. 
</t>
  </si>
  <si>
    <t xml:space="preserve">Includes other sites not yet accredited under FIT, RO or ROO-FIT, from the Renewable Energy Planning Database (REPD). Also includes any capacity installed at RO sites, in excess of the DNC figure given above. 
</t>
  </si>
  <si>
    <r>
      <t>Solar photovoltaics deployment</t>
    </r>
    <r>
      <rPr>
        <b/>
        <vertAlign val="superscript"/>
        <sz val="22"/>
        <rFont val="Arial"/>
        <family val="2"/>
      </rPr>
      <t>1</t>
    </r>
  </si>
  <si>
    <t xml:space="preserve">As of the end of November 2015, overall UK solar PV capacity stood at 8,437 MW across 815,505 installations. </t>
  </si>
  <si>
    <t xml:space="preserve">Capacity accredited under the Renewables Obligation stood at 3,946 MW across 15,182 installations. This represents 47 per cent of total solar capacity, and 2 per cent of all installations.
</t>
  </si>
  <si>
    <t xml:space="preserve">Capacity eligible for Feed in Tariffs (FITs, i.e. MCS, ROO-FIT and RO to FIT transfers) stood at 3,615 MW across 796,884 installations. This represents 43 per cent of total solar capacity, and 98 per cent of all installations.
</t>
  </si>
  <si>
    <t>Other solar capacity, at 876 MW, represented 10 per cent of total solar deployment.  This includes NI installations registered on MCS or marked as already live on the REPD but not yet registered on the RO, as well as an estimate of unaccredited solar capacity from before 2009.</t>
  </si>
  <si>
    <t xml:space="preserve">Installed capacity rose by 1 per cent (89 MW) since the end of October and by 67 per cent (3,385 MW) in the past twelve months. The total number of installations increased by 3 per cent (23,113) in November 2015, and by 28 per cent (177,933) since the end of November 2014. 
</t>
  </si>
  <si>
    <t>Latest month (November 2015) (Table 1)</t>
  </si>
  <si>
    <t>Monthly figures will be updated next on 28 January 2016.</t>
  </si>
  <si>
    <t xml:space="preserve">Quarterly figures will be updated next on 25 February 2016. </t>
  </si>
  <si>
    <t>Latest quarter (3rd quarter of 2015) (Table 2 - last updated in November 2015)</t>
  </si>
  <si>
    <t>Monthly - revisions</t>
  </si>
  <si>
    <t>This includes the last three monthly publications (September, October and November 2015) and the last quarterly table (up to end Q2 2015).</t>
  </si>
  <si>
    <t>Compared to our previous monthly report, we have revised the total solar deployment capacity up to end of October 2015 to 8,348 MW (from 8,315 MW) . This increase is largely due to installations being fully accredited on the ROO-FIT scheme in November that have commissioning dates earlier in the year so are only now showing up in our deployment figures.  Our previously three monthly reports are included in this workbook for comparison.</t>
  </si>
  <si>
    <r>
      <rPr>
        <vertAlign val="superscript"/>
        <sz val="10"/>
        <rFont val="Arial"/>
        <family val="2"/>
      </rPr>
      <t xml:space="preserve">1.  </t>
    </r>
    <r>
      <rPr>
        <sz val="10"/>
        <rFont val="Arial"/>
        <family val="2"/>
      </rPr>
      <t xml:space="preserve">Data are recorded on a Total Installed Capacity (TIC) basis, with the exception of the RO, which is recorded as Declared Net Capacity (DNC), typically a lower value.  Some of the difference in capacity of TIC minus DNC for &gt; 5 MW TIC installations that become accredited on the RO is captured in the "Other Solar" category.   </t>
    </r>
    <r>
      <rPr>
        <b/>
        <sz val="10"/>
        <rFont val="Arial"/>
        <family val="2"/>
      </rPr>
      <t>Data in quarterly Energy Trends table 6.1 show all capacity on a TIC basis, so will show a higher value.</t>
    </r>
  </si>
  <si>
    <t>NOTE</t>
  </si>
  <si>
    <r>
      <t xml:space="preserve">Data are recorded on a Total Installed Capacity (TIC) basis, with the exception of the RO, which is recorded as Declared Net Capacity (DNC), typically a lower value.  Some of the difference in capacity of TIC minus DNC for &gt; 5 MW TIC installations that become accredited on the RO is captured in the "Other Solar" category. However, some is not - we are working on a method to capture this.  </t>
    </r>
    <r>
      <rPr>
        <b/>
        <sz val="12"/>
        <rFont val="Arial"/>
        <family val="2"/>
      </rPr>
      <t>Data in quarterly Energy Trends table 6.1 show all capacity on a TIC basis, so will show a higher value.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</si>
</sst>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0;;;@"/>
    <numFmt numFmtId="165" formatCode="_-* #,##0_-;\-* #,##0_-;_-* &quot;-&quot;??_-;_-@_-"/>
    <numFmt numFmtId="166" formatCode="#,##0\ ;\-#,##0\ ;&quot;-&quot;\ "/>
    <numFmt numFmtId="167" formatCode="#,##0\r;\-#,##0\r;&quot;-&quot;\ "/>
    <numFmt numFmtId="168" formatCode="[$-809]d\ mmmm\ yyyy;@"/>
    <numFmt numFmtId="169" formatCode="0.0"/>
    <numFmt numFmtId="170" formatCode="[$-F800]dddd\,\ mmmm\ dd\,\ yyyy"/>
    <numFmt numFmtId="171" formatCode="mmmm\ yyyy"/>
    <numFmt numFmtId="172" formatCode="_-* #,##0.0_-;\-* #,##0.0_-;_-* &quot;-&quot;??_-;_-@_-"/>
    <numFmt numFmtId="173" formatCode="0.0%"/>
    <numFmt numFmtId="174" formatCode="#,##0.000000"/>
  </numFmts>
  <fonts count="33" x14ac:knownFonts="1">
    <font>
      <sz val="10"/>
      <name val="Arial"/>
    </font>
    <font>
      <sz val="11"/>
      <color theme="1"/>
      <name val="Calibri"/>
      <family val="2"/>
      <scheme val="minor"/>
    </font>
    <font>
      <b/>
      <sz val="8"/>
      <name val="Arial"/>
      <family val="2"/>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2"/>
      <name val="MS Sans Serif"/>
      <family val="2"/>
    </font>
    <font>
      <sz val="8.5"/>
      <name val="MS Sans Serif"/>
      <family val="2"/>
    </font>
    <font>
      <sz val="10"/>
      <name val="Arial"/>
      <family val="2"/>
    </font>
    <font>
      <sz val="10"/>
      <name val="Arial"/>
      <family val="2"/>
    </font>
    <font>
      <i/>
      <sz val="10"/>
      <name val="Arial"/>
      <family val="2"/>
    </font>
    <font>
      <b/>
      <u/>
      <sz val="10"/>
      <name val="Arial"/>
      <family val="2"/>
    </font>
    <font>
      <b/>
      <i/>
      <u/>
      <sz val="10"/>
      <name val="Arial"/>
      <family val="2"/>
    </font>
    <font>
      <b/>
      <u/>
      <vertAlign val="superscript"/>
      <sz val="10"/>
      <name val="Arial"/>
      <family val="2"/>
    </font>
    <font>
      <sz val="10"/>
      <color theme="1"/>
      <name val="Arial"/>
      <family val="2"/>
    </font>
    <font>
      <u/>
      <sz val="10"/>
      <color theme="10"/>
      <name val="Arial"/>
      <family val="2"/>
    </font>
    <font>
      <b/>
      <sz val="10"/>
      <color theme="1"/>
      <name val="Arial"/>
      <family val="2"/>
    </font>
    <font>
      <b/>
      <sz val="14"/>
      <color theme="1"/>
      <name val="Arial"/>
      <family val="2"/>
    </font>
    <font>
      <u/>
      <sz val="12"/>
      <color theme="10"/>
      <name val="Arial"/>
      <family val="2"/>
    </font>
    <font>
      <sz val="12"/>
      <name val="Arial"/>
      <family val="2"/>
    </font>
    <font>
      <b/>
      <sz val="12"/>
      <name val="Arial"/>
      <family val="2"/>
    </font>
    <font>
      <sz val="11"/>
      <color theme="1"/>
      <name val="Arial"/>
      <family val="2"/>
    </font>
    <font>
      <b/>
      <sz val="20"/>
      <name val="Arial"/>
      <family val="2"/>
    </font>
    <font>
      <sz val="12"/>
      <name val="Wingdings"/>
      <charset val="2"/>
    </font>
    <font>
      <u/>
      <sz val="11"/>
      <color theme="10"/>
      <name val="Calibri"/>
      <family val="2"/>
      <scheme val="minor"/>
    </font>
    <font>
      <sz val="14"/>
      <name val="Arial"/>
      <family val="2"/>
    </font>
    <font>
      <b/>
      <u/>
      <sz val="12"/>
      <name val="Arial"/>
      <family val="2"/>
    </font>
    <font>
      <sz val="12"/>
      <color rgb="FF0070C0"/>
      <name val="Arial"/>
      <family val="2"/>
    </font>
    <font>
      <b/>
      <vertAlign val="superscript"/>
      <sz val="22"/>
      <name val="Arial"/>
      <family val="2"/>
    </font>
  </fonts>
  <fills count="4">
    <fill>
      <patternFill patternType="none"/>
    </fill>
    <fill>
      <patternFill patternType="gray125"/>
    </fill>
    <fill>
      <patternFill patternType="solid">
        <fgColor indexed="10"/>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style="thin">
        <color indexed="64"/>
      </bottom>
      <diagonal/>
    </border>
    <border>
      <left style="thin">
        <color indexed="64"/>
      </left>
      <right/>
      <top style="double">
        <color indexed="64"/>
      </top>
      <bottom/>
      <diagonal/>
    </border>
    <border>
      <left style="thin">
        <color auto="1"/>
      </left>
      <right/>
      <top style="double">
        <color auto="1"/>
      </top>
      <bottom style="thin">
        <color indexed="64"/>
      </bottom>
      <diagonal/>
    </border>
    <border>
      <left/>
      <right/>
      <top style="double">
        <color auto="1"/>
      </top>
      <bottom style="thin">
        <color indexed="64"/>
      </bottom>
      <diagonal/>
    </border>
    <border>
      <left/>
      <right/>
      <top/>
      <bottom style="thin">
        <color indexed="64"/>
      </bottom>
      <diagonal/>
    </border>
  </borders>
  <cellStyleXfs count="17">
    <xf numFmtId="0" fontId="0" fillId="0" borderId="0"/>
    <xf numFmtId="43" fontId="1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9" fillId="0" borderId="0" applyNumberFormat="0" applyFill="0" applyBorder="0" applyAlignment="0" applyProtection="0">
      <alignment vertical="top"/>
      <protection locked="0"/>
    </xf>
    <xf numFmtId="0" fontId="4" fillId="0" borderId="0"/>
    <xf numFmtId="0" fontId="4" fillId="0" borderId="0"/>
    <xf numFmtId="9" fontId="12" fillId="0" borderId="0" applyFont="0" applyFill="0" applyBorder="0" applyAlignment="0" applyProtection="0"/>
    <xf numFmtId="9" fontId="4" fillId="0" borderId="0" applyFont="0" applyFill="0" applyBorder="0" applyAlignment="0" applyProtection="0"/>
    <xf numFmtId="0" fontId="4" fillId="0" borderId="0"/>
    <xf numFmtId="0" fontId="1" fillId="0" borderId="0"/>
    <xf numFmtId="0" fontId="23" fillId="0" borderId="0"/>
    <xf numFmtId="0" fontId="28" fillId="0" borderId="0" applyNumberFormat="0" applyFill="0" applyBorder="0" applyAlignment="0" applyProtection="0"/>
    <xf numFmtId="0" fontId="22" fillId="0" borderId="0" applyNumberFormat="0" applyFill="0" applyBorder="0" applyAlignment="0" applyProtection="0">
      <alignment vertical="top"/>
      <protection locked="0"/>
    </xf>
    <xf numFmtId="43" fontId="18" fillId="0" borderId="0" applyFont="0" applyFill="0" applyBorder="0" applyAlignment="0" applyProtection="0"/>
    <xf numFmtId="170" fontId="19" fillId="0" borderId="0" applyNumberFormat="0" applyFill="0" applyBorder="0" applyAlignment="0" applyProtection="0">
      <alignment vertical="top"/>
      <protection locked="0"/>
    </xf>
    <xf numFmtId="0" fontId="1" fillId="0" borderId="0"/>
  </cellStyleXfs>
  <cellXfs count="210">
    <xf numFmtId="0" fontId="0" fillId="0" borderId="0" xfId="0"/>
    <xf numFmtId="0" fontId="20" fillId="0" borderId="0" xfId="0" applyFont="1"/>
    <xf numFmtId="0" fontId="7" fillId="0" borderId="0" xfId="0" applyFont="1" applyFill="1" applyBorder="1" applyAlignment="1"/>
    <xf numFmtId="0" fontId="20" fillId="0" borderId="0" xfId="0" applyFont="1" applyAlignment="1"/>
    <xf numFmtId="0" fontId="4" fillId="0" borderId="0" xfId="0" applyFont="1" applyAlignment="1"/>
    <xf numFmtId="0" fontId="6" fillId="0" borderId="1" xfId="0" applyFont="1" applyBorder="1" applyAlignment="1"/>
    <xf numFmtId="0" fontId="4" fillId="0" borderId="2" xfId="0" applyFont="1" applyBorder="1" applyAlignment="1"/>
    <xf numFmtId="0" fontId="4" fillId="0" borderId="0" xfId="5"/>
    <xf numFmtId="0" fontId="4" fillId="2" borderId="3" xfId="5" applyFill="1" applyBorder="1"/>
    <xf numFmtId="0" fontId="4" fillId="2" borderId="4" xfId="5" applyFill="1" applyBorder="1"/>
    <xf numFmtId="0" fontId="4" fillId="2" borderId="5" xfId="5" applyFill="1" applyBorder="1"/>
    <xf numFmtId="0" fontId="4" fillId="2" borderId="6" xfId="5" applyFill="1" applyBorder="1"/>
    <xf numFmtId="0" fontId="20" fillId="0" borderId="0" xfId="5" applyFont="1"/>
    <xf numFmtId="167" fontId="11" fillId="0" borderId="0" xfId="0" applyNumberFormat="1" applyFont="1" applyFill="1" applyBorder="1"/>
    <xf numFmtId="166" fontId="11" fillId="0" borderId="0" xfId="0" applyNumberFormat="1" applyFont="1" applyFill="1" applyBorder="1"/>
    <xf numFmtId="0" fontId="4" fillId="0" borderId="0" xfId="6" applyFont="1" applyAlignment="1"/>
    <xf numFmtId="0" fontId="6" fillId="0" borderId="0" xfId="0" applyFont="1" applyFill="1" applyBorder="1" applyAlignment="1"/>
    <xf numFmtId="9" fontId="0" fillId="0" borderId="0" xfId="7" applyFont="1" applyAlignment="1"/>
    <xf numFmtId="0" fontId="4" fillId="0" borderId="0" xfId="6" applyFill="1" applyBorder="1"/>
    <xf numFmtId="0" fontId="4" fillId="0" borderId="0" xfId="5" applyFont="1" applyAlignment="1"/>
    <xf numFmtId="0" fontId="4" fillId="0" borderId="0" xfId="5" applyFont="1" applyBorder="1" applyAlignment="1"/>
    <xf numFmtId="0" fontId="4" fillId="0" borderId="0" xfId="5" applyFont="1" applyFill="1" applyBorder="1" applyAlignment="1"/>
    <xf numFmtId="0" fontId="6" fillId="0" borderId="1" xfId="5" applyFont="1" applyBorder="1" applyAlignment="1"/>
    <xf numFmtId="0" fontId="4" fillId="0" borderId="2" xfId="5" applyFont="1" applyBorder="1" applyAlignment="1"/>
    <xf numFmtId="0" fontId="7" fillId="0" borderId="0" xfId="5" applyFont="1" applyFill="1" applyBorder="1" applyAlignment="1"/>
    <xf numFmtId="0" fontId="20" fillId="0" borderId="0" xfId="5" applyFont="1" applyAlignment="1"/>
    <xf numFmtId="0" fontId="6" fillId="0" borderId="0" xfId="5" applyFont="1" applyFill="1" applyBorder="1" applyAlignment="1"/>
    <xf numFmtId="9" fontId="0" fillId="0" borderId="0" xfId="8" applyFont="1" applyAlignment="1"/>
    <xf numFmtId="167" fontId="11" fillId="0" borderId="0" xfId="5" applyNumberFormat="1" applyFont="1" applyFill="1" applyBorder="1"/>
    <xf numFmtId="166" fontId="11" fillId="0" borderId="0" xfId="5" applyNumberFormat="1" applyFont="1" applyFill="1" applyBorder="1"/>
    <xf numFmtId="0" fontId="10" fillId="3" borderId="0" xfId="5" applyFont="1" applyFill="1"/>
    <xf numFmtId="0" fontId="4" fillId="3" borderId="0" xfId="5" applyFill="1"/>
    <xf numFmtId="0" fontId="23" fillId="0" borderId="13" xfId="0" applyFont="1" applyBorder="1" applyAlignment="1">
      <alignment vertical="top" wrapText="1"/>
    </xf>
    <xf numFmtId="0" fontId="23" fillId="0" borderId="13" xfId="0" applyFont="1" applyBorder="1" applyAlignment="1">
      <alignment vertical="top"/>
    </xf>
    <xf numFmtId="0" fontId="23" fillId="0" borderId="0" xfId="0" applyFont="1" applyAlignment="1">
      <alignment wrapText="1"/>
    </xf>
    <xf numFmtId="0" fontId="23" fillId="0" borderId="15" xfId="0" applyFont="1" applyBorder="1" applyAlignment="1">
      <alignment vertical="top" wrapText="1"/>
    </xf>
    <xf numFmtId="0" fontId="23" fillId="0" borderId="13" xfId="0" applyFont="1" applyBorder="1" applyAlignment="1">
      <alignment horizontal="left" vertical="center" wrapText="1"/>
    </xf>
    <xf numFmtId="0" fontId="22" fillId="0" borderId="13" xfId="4" applyFont="1" applyBorder="1" applyAlignment="1" applyProtection="1">
      <alignment horizontal="left" vertical="top" wrapText="1"/>
    </xf>
    <xf numFmtId="0" fontId="24" fillId="0" borderId="12" xfId="0" applyFont="1" applyBorder="1" applyAlignment="1">
      <alignment horizontal="left" vertical="top" wrapText="1"/>
    </xf>
    <xf numFmtId="0" fontId="23" fillId="0" borderId="13" xfId="0" applyFont="1" applyBorder="1" applyAlignment="1">
      <alignment horizontal="left" vertical="top" wrapText="1"/>
    </xf>
    <xf numFmtId="0" fontId="23" fillId="0" borderId="13" xfId="0" applyFont="1" applyBorder="1" applyAlignment="1">
      <alignment wrapText="1"/>
    </xf>
    <xf numFmtId="0" fontId="22" fillId="0" borderId="13" xfId="4" applyFont="1" applyBorder="1" applyAlignment="1" applyProtection="1">
      <alignment vertical="top"/>
    </xf>
    <xf numFmtId="0" fontId="24" fillId="0" borderId="12" xfId="0" applyFont="1" applyBorder="1" applyAlignment="1">
      <alignment vertical="top" wrapText="1"/>
    </xf>
    <xf numFmtId="0" fontId="23" fillId="0" borderId="0" xfId="0" applyFont="1"/>
    <xf numFmtId="0" fontId="25" fillId="3" borderId="0" xfId="10" applyFont="1" applyFill="1"/>
    <xf numFmtId="0" fontId="23" fillId="3" borderId="0" xfId="11" applyFont="1" applyFill="1"/>
    <xf numFmtId="0" fontId="26" fillId="3" borderId="0" xfId="11" applyFont="1" applyFill="1" applyAlignment="1">
      <alignment horizontal="center"/>
    </xf>
    <xf numFmtId="0" fontId="4" fillId="3" borderId="0" xfId="11" applyFont="1" applyFill="1"/>
    <xf numFmtId="0" fontId="24" fillId="3" borderId="0" xfId="11" applyFont="1" applyFill="1"/>
    <xf numFmtId="0" fontId="27" fillId="3" borderId="0" xfId="11" applyFont="1" applyFill="1"/>
    <xf numFmtId="0" fontId="22" fillId="3" borderId="0" xfId="12" applyFont="1" applyFill="1" applyAlignment="1" applyProtection="1"/>
    <xf numFmtId="0" fontId="22" fillId="3" borderId="0" xfId="13" applyFont="1" applyFill="1" applyAlignment="1" applyProtection="1"/>
    <xf numFmtId="0" fontId="23" fillId="0" borderId="11" xfId="0" applyFont="1" applyBorder="1" applyAlignment="1">
      <alignment vertical="top" wrapText="1"/>
    </xf>
    <xf numFmtId="0" fontId="3" fillId="3" borderId="0" xfId="5" applyFont="1" applyFill="1" applyBorder="1" applyAlignment="1"/>
    <xf numFmtId="165" fontId="4" fillId="3" borderId="0" xfId="5" applyNumberFormat="1" applyFill="1"/>
    <xf numFmtId="0" fontId="21" fillId="3" borderId="0" xfId="5" applyFont="1" applyFill="1"/>
    <xf numFmtId="0" fontId="21" fillId="3" borderId="2" xfId="5" applyFont="1" applyFill="1" applyBorder="1"/>
    <xf numFmtId="0" fontId="4" fillId="3" borderId="2" xfId="5" applyFill="1" applyBorder="1"/>
    <xf numFmtId="0" fontId="4" fillId="3" borderId="0" xfId="5" applyFill="1" applyBorder="1"/>
    <xf numFmtId="0" fontId="15" fillId="3" borderId="0" xfId="5" applyFont="1" applyFill="1" applyBorder="1"/>
    <xf numFmtId="0" fontId="4" fillId="3" borderId="0" xfId="5" applyFont="1" applyFill="1" applyBorder="1"/>
    <xf numFmtId="165" fontId="0" fillId="3" borderId="0" xfId="2" applyNumberFormat="1" applyFont="1" applyFill="1" applyBorder="1"/>
    <xf numFmtId="0" fontId="18" fillId="3" borderId="0" xfId="5" applyFont="1" applyFill="1"/>
    <xf numFmtId="3" fontId="4" fillId="3" borderId="0" xfId="5" applyNumberFormat="1" applyFill="1"/>
    <xf numFmtId="9" fontId="20" fillId="3" borderId="0" xfId="8" applyFont="1" applyFill="1" applyBorder="1"/>
    <xf numFmtId="1" fontId="4" fillId="3" borderId="0" xfId="5" applyNumberFormat="1" applyFill="1"/>
    <xf numFmtId="0" fontId="0" fillId="0" borderId="0" xfId="0" applyAlignment="1">
      <alignment wrapText="1"/>
    </xf>
    <xf numFmtId="0" fontId="23" fillId="0" borderId="11" xfId="0" applyFont="1" applyBorder="1" applyAlignment="1">
      <alignment vertical="center" wrapText="1"/>
    </xf>
    <xf numFmtId="0" fontId="23" fillId="0" borderId="13" xfId="0" applyFont="1" applyBorder="1" applyAlignment="1">
      <alignment vertical="center" wrapText="1"/>
    </xf>
    <xf numFmtId="0" fontId="24" fillId="0" borderId="10" xfId="0" quotePrefix="1" applyFont="1" applyBorder="1" applyAlignment="1">
      <alignment vertical="top" wrapText="1"/>
    </xf>
    <xf numFmtId="0" fontId="23" fillId="0" borderId="12" xfId="0" applyFont="1" applyFill="1" applyBorder="1" applyAlignment="1">
      <alignment vertical="top"/>
    </xf>
    <xf numFmtId="0" fontId="23" fillId="0" borderId="14" xfId="0" applyFont="1" applyFill="1" applyBorder="1" applyAlignment="1">
      <alignment vertical="top"/>
    </xf>
    <xf numFmtId="0" fontId="24" fillId="0" borderId="10" xfId="0" applyFont="1" applyFill="1" applyBorder="1" applyAlignment="1">
      <alignment vertical="top"/>
    </xf>
    <xf numFmtId="0" fontId="24" fillId="0" borderId="12" xfId="0" applyFont="1" applyFill="1" applyBorder="1" applyAlignment="1">
      <alignment vertical="top"/>
    </xf>
    <xf numFmtId="0" fontId="24" fillId="0" borderId="14" xfId="0" applyFont="1" applyFill="1" applyBorder="1" applyAlignment="1">
      <alignment vertical="top"/>
    </xf>
    <xf numFmtId="0" fontId="23" fillId="0" borderId="12" xfId="0" applyFont="1" applyBorder="1" applyAlignment="1">
      <alignment horizontal="left" vertical="top" wrapText="1"/>
    </xf>
    <xf numFmtId="0" fontId="24" fillId="0" borderId="12" xfId="0" applyFont="1" applyFill="1" applyBorder="1" applyAlignment="1">
      <alignment horizontal="left" vertical="top"/>
    </xf>
    <xf numFmtId="0" fontId="23" fillId="0" borderId="12" xfId="0" applyFont="1" applyBorder="1" applyAlignment="1">
      <alignment vertical="top"/>
    </xf>
    <xf numFmtId="0" fontId="24" fillId="0" borderId="12" xfId="0" applyFont="1" applyBorder="1" applyAlignment="1">
      <alignment vertical="top"/>
    </xf>
    <xf numFmtId="0" fontId="24" fillId="0" borderId="12" xfId="0" applyFont="1" applyFill="1" applyBorder="1" applyAlignment="1">
      <alignment vertical="top" wrapText="1"/>
    </xf>
    <xf numFmtId="0" fontId="22" fillId="0" borderId="13" xfId="4" applyFont="1" applyBorder="1" applyAlignment="1" applyProtection="1">
      <alignment vertical="top" wrapText="1"/>
    </xf>
    <xf numFmtId="0" fontId="22" fillId="0" borderId="15" xfId="4" applyFont="1" applyBorder="1" applyAlignment="1" applyProtection="1">
      <alignment vertical="top" wrapText="1"/>
    </xf>
    <xf numFmtId="0" fontId="6" fillId="3" borderId="7" xfId="0" applyFont="1" applyFill="1" applyBorder="1"/>
    <xf numFmtId="0" fontId="0" fillId="3" borderId="0" xfId="0" applyFill="1" applyBorder="1"/>
    <xf numFmtId="0" fontId="6" fillId="3" borderId="0" xfId="0" applyFont="1" applyFill="1" applyBorder="1"/>
    <xf numFmtId="0" fontId="15" fillId="3" borderId="0" xfId="0" applyFont="1" applyFill="1" applyBorder="1"/>
    <xf numFmtId="0" fontId="4" fillId="3" borderId="0" xfId="0" applyFont="1" applyFill="1" applyBorder="1"/>
    <xf numFmtId="165" fontId="0" fillId="3" borderId="0" xfId="1" applyNumberFormat="1" applyFont="1" applyFill="1" applyBorder="1"/>
    <xf numFmtId="1" fontId="0" fillId="3" borderId="0" xfId="0" applyNumberFormat="1" applyFill="1" applyBorder="1"/>
    <xf numFmtId="165" fontId="6" fillId="3" borderId="0" xfId="1" applyNumberFormat="1" applyFont="1" applyFill="1" applyBorder="1"/>
    <xf numFmtId="0" fontId="14" fillId="3" borderId="0" xfId="0" applyFont="1" applyFill="1" applyBorder="1"/>
    <xf numFmtId="165" fontId="4" fillId="3" borderId="0" xfId="1" applyNumberFormat="1" applyFont="1" applyFill="1" applyBorder="1"/>
    <xf numFmtId="3" fontId="0" fillId="3" borderId="0" xfId="0" applyNumberFormat="1" applyFill="1" applyBorder="1"/>
    <xf numFmtId="169" fontId="0" fillId="3" borderId="0" xfId="0" applyNumberFormat="1" applyFill="1" applyBorder="1"/>
    <xf numFmtId="165" fontId="0" fillId="3" borderId="0" xfId="0" applyNumberFormat="1" applyFill="1" applyBorder="1"/>
    <xf numFmtId="3" fontId="0" fillId="3" borderId="0" xfId="1" applyNumberFormat="1" applyFont="1" applyFill="1" applyBorder="1"/>
    <xf numFmtId="1" fontId="6" fillId="3" borderId="0" xfId="0" applyNumberFormat="1" applyFont="1" applyFill="1" applyBorder="1"/>
    <xf numFmtId="0" fontId="4" fillId="3" borderId="0" xfId="0" applyFont="1" applyFill="1" applyBorder="1" applyAlignment="1">
      <alignment horizontal="left"/>
    </xf>
    <xf numFmtId="9" fontId="0" fillId="3" borderId="0" xfId="7" applyFont="1" applyFill="1" applyBorder="1"/>
    <xf numFmtId="169" fontId="0" fillId="3" borderId="0" xfId="7" applyNumberFormat="1" applyFont="1" applyFill="1" applyBorder="1"/>
    <xf numFmtId="0" fontId="9" fillId="3" borderId="0" xfId="0" applyFont="1" applyFill="1" applyBorder="1"/>
    <xf numFmtId="169" fontId="6" fillId="3" borderId="0" xfId="7" applyNumberFormat="1" applyFont="1" applyFill="1" applyBorder="1"/>
    <xf numFmtId="9" fontId="6" fillId="3" borderId="0" xfId="7" applyFont="1" applyFill="1" applyBorder="1"/>
    <xf numFmtId="0" fontId="6" fillId="3" borderId="16" xfId="0" applyFont="1" applyFill="1" applyBorder="1"/>
    <xf numFmtId="165" fontId="6" fillId="3" borderId="16" xfId="1" applyNumberFormat="1" applyFont="1" applyFill="1" applyBorder="1"/>
    <xf numFmtId="165" fontId="6" fillId="3" borderId="16" xfId="0" applyNumberFormat="1" applyFont="1" applyFill="1" applyBorder="1"/>
    <xf numFmtId="0" fontId="2" fillId="3" borderId="0" xfId="0" applyFont="1" applyFill="1" applyBorder="1"/>
    <xf numFmtId="164" fontId="6" fillId="3" borderId="0" xfId="0" applyNumberFormat="1" applyFont="1" applyFill="1" applyBorder="1" applyAlignment="1">
      <alignment horizontal="center"/>
    </xf>
    <xf numFmtId="0" fontId="2" fillId="3" borderId="0" xfId="0" applyFont="1" applyFill="1" applyBorder="1" applyAlignment="1">
      <alignment horizontal="center" vertical="center" wrapText="1"/>
    </xf>
    <xf numFmtId="0" fontId="2" fillId="3" borderId="0" xfId="0" applyNumberFormat="1" applyFont="1" applyFill="1" applyBorder="1" applyAlignment="1">
      <alignment horizontal="center" vertical="center" wrapText="1"/>
    </xf>
    <xf numFmtId="0" fontId="20" fillId="3" borderId="0" xfId="5" applyFont="1" applyFill="1" applyBorder="1"/>
    <xf numFmtId="0" fontId="20" fillId="3" borderId="0" xfId="5" applyFont="1" applyFill="1" applyBorder="1" applyAlignment="1">
      <alignment horizontal="right"/>
    </xf>
    <xf numFmtId="0" fontId="20" fillId="3" borderId="12" xfId="5" applyFont="1" applyFill="1" applyBorder="1" applyAlignment="1">
      <alignment horizontal="right"/>
    </xf>
    <xf numFmtId="0" fontId="4" fillId="3" borderId="12" xfId="5" applyFill="1" applyBorder="1"/>
    <xf numFmtId="165" fontId="0" fillId="3" borderId="12" xfId="2" applyNumberFormat="1" applyFont="1" applyFill="1" applyBorder="1"/>
    <xf numFmtId="3" fontId="4" fillId="3" borderId="12" xfId="5" applyNumberFormat="1" applyFill="1" applyBorder="1"/>
    <xf numFmtId="3" fontId="4" fillId="3" borderId="0" xfId="5" applyNumberFormat="1" applyFill="1" applyBorder="1"/>
    <xf numFmtId="165" fontId="4" fillId="3" borderId="12" xfId="5" applyNumberFormat="1" applyFill="1" applyBorder="1"/>
    <xf numFmtId="165" fontId="4" fillId="3" borderId="0" xfId="5" applyNumberFormat="1" applyFill="1" applyBorder="1"/>
    <xf numFmtId="9" fontId="4" fillId="3" borderId="0" xfId="7" applyFont="1" applyFill="1" applyBorder="1"/>
    <xf numFmtId="169" fontId="4" fillId="3" borderId="0" xfId="5" applyNumberFormat="1" applyFill="1" applyBorder="1"/>
    <xf numFmtId="169" fontId="4" fillId="3" borderId="12" xfId="5" applyNumberFormat="1" applyFill="1" applyBorder="1"/>
    <xf numFmtId="0" fontId="2" fillId="3" borderId="12" xfId="0" applyFont="1" applyFill="1" applyBorder="1" applyAlignment="1">
      <alignment horizontal="center" vertical="center" wrapText="1"/>
    </xf>
    <xf numFmtId="0" fontId="0" fillId="3" borderId="12" xfId="0" applyFill="1" applyBorder="1"/>
    <xf numFmtId="0" fontId="6" fillId="3" borderId="12" xfId="0" applyFont="1" applyFill="1" applyBorder="1"/>
    <xf numFmtId="165" fontId="0" fillId="3" borderId="12" xfId="1" applyNumberFormat="1" applyFont="1" applyFill="1" applyBorder="1"/>
    <xf numFmtId="165" fontId="6" fillId="3" borderId="8" xfId="1" applyNumberFormat="1" applyFont="1" applyFill="1" applyBorder="1"/>
    <xf numFmtId="165" fontId="6" fillId="3" borderId="12" xfId="1" applyNumberFormat="1" applyFont="1" applyFill="1" applyBorder="1"/>
    <xf numFmtId="165" fontId="4" fillId="3" borderId="12" xfId="1" applyNumberFormat="1" applyFont="1" applyFill="1" applyBorder="1"/>
    <xf numFmtId="165" fontId="0" fillId="3" borderId="12" xfId="0" applyNumberFormat="1" applyFill="1" applyBorder="1"/>
    <xf numFmtId="3" fontId="0" fillId="3" borderId="12" xfId="0" applyNumberFormat="1" applyFill="1" applyBorder="1"/>
    <xf numFmtId="165" fontId="6" fillId="3" borderId="8" xfId="0" applyNumberFormat="1" applyFont="1" applyFill="1" applyBorder="1"/>
    <xf numFmtId="0" fontId="20" fillId="3" borderId="0" xfId="0" applyFont="1" applyFill="1" applyBorder="1" applyAlignment="1">
      <alignment horizontal="right"/>
    </xf>
    <xf numFmtId="3" fontId="0" fillId="3" borderId="12" xfId="1" applyNumberFormat="1" applyFont="1" applyFill="1" applyBorder="1"/>
    <xf numFmtId="0" fontId="2" fillId="3" borderId="12" xfId="0" applyNumberFormat="1" applyFont="1" applyFill="1" applyBorder="1" applyAlignment="1">
      <alignment horizontal="center" vertical="center" wrapText="1"/>
    </xf>
    <xf numFmtId="0" fontId="20" fillId="3" borderId="12" xfId="0" applyFont="1" applyFill="1" applyBorder="1" applyAlignment="1">
      <alignment horizontal="right"/>
    </xf>
    <xf numFmtId="1" fontId="0" fillId="3" borderId="12" xfId="0" applyNumberFormat="1" applyFill="1" applyBorder="1"/>
    <xf numFmtId="0" fontId="6" fillId="3" borderId="16" xfId="5" applyFont="1" applyFill="1" applyBorder="1"/>
    <xf numFmtId="3" fontId="20" fillId="3" borderId="16" xfId="5" applyNumberFormat="1" applyFont="1" applyFill="1" applyBorder="1"/>
    <xf numFmtId="3" fontId="20" fillId="3" borderId="8" xfId="5" applyNumberFormat="1" applyFont="1" applyFill="1" applyBorder="1"/>
    <xf numFmtId="168" fontId="24" fillId="3" borderId="0" xfId="5" applyNumberFormat="1" applyFont="1" applyFill="1" applyAlignment="1">
      <alignment horizontal="right"/>
    </xf>
    <xf numFmtId="0" fontId="10" fillId="3" borderId="0" xfId="5" applyFont="1" applyFill="1" applyAlignment="1">
      <alignment vertical="top" wrapText="1"/>
    </xf>
    <xf numFmtId="1" fontId="4" fillId="3" borderId="0" xfId="5" applyNumberFormat="1" applyFill="1" applyBorder="1"/>
    <xf numFmtId="0" fontId="30" fillId="3" borderId="0" xfId="0" quotePrefix="1" applyFont="1" applyFill="1" applyAlignment="1">
      <alignment vertical="top" wrapText="1"/>
    </xf>
    <xf numFmtId="0" fontId="23" fillId="3" borderId="0" xfId="0" quotePrefix="1" applyFont="1" applyFill="1" applyAlignment="1">
      <alignment vertical="top" wrapText="1"/>
    </xf>
    <xf numFmtId="43" fontId="4" fillId="3" borderId="0" xfId="5" applyNumberFormat="1" applyFill="1" applyBorder="1"/>
    <xf numFmtId="168" fontId="23" fillId="3" borderId="0" xfId="5" applyNumberFormat="1" applyFont="1" applyFill="1" applyAlignment="1">
      <alignment vertical="top" wrapText="1"/>
    </xf>
    <xf numFmtId="43" fontId="4" fillId="3" borderId="0" xfId="5" applyNumberFormat="1" applyFill="1"/>
    <xf numFmtId="0" fontId="31" fillId="3" borderId="0" xfId="0" quotePrefix="1" applyFont="1" applyFill="1" applyAlignment="1">
      <alignment vertical="top" wrapText="1"/>
    </xf>
    <xf numFmtId="0" fontId="10" fillId="0" borderId="0" xfId="5" applyFont="1" applyFill="1"/>
    <xf numFmtId="169" fontId="4" fillId="3" borderId="0" xfId="5" applyNumberFormat="1" applyFill="1"/>
    <xf numFmtId="172" fontId="4" fillId="3" borderId="0" xfId="5" applyNumberFormat="1" applyFill="1"/>
    <xf numFmtId="9" fontId="4" fillId="3" borderId="0" xfId="8" applyFont="1" applyFill="1" applyBorder="1"/>
    <xf numFmtId="173" fontId="4" fillId="3" borderId="0" xfId="8" applyNumberFormat="1" applyFont="1" applyFill="1"/>
    <xf numFmtId="165" fontId="6" fillId="3" borderId="16" xfId="2" applyNumberFormat="1" applyFont="1" applyFill="1" applyBorder="1"/>
    <xf numFmtId="165" fontId="6" fillId="3" borderId="8" xfId="2" applyNumberFormat="1" applyFont="1" applyFill="1" applyBorder="1"/>
    <xf numFmtId="165" fontId="6" fillId="3" borderId="0" xfId="2" applyNumberFormat="1" applyFont="1" applyFill="1" applyBorder="1"/>
    <xf numFmtId="165" fontId="6" fillId="3" borderId="12" xfId="2" applyNumberFormat="1" applyFont="1" applyFill="1" applyBorder="1"/>
    <xf numFmtId="165" fontId="4" fillId="3" borderId="0" xfId="2" applyNumberFormat="1" applyFont="1" applyFill="1" applyBorder="1"/>
    <xf numFmtId="165" fontId="4" fillId="3" borderId="12" xfId="2" applyNumberFormat="1" applyFont="1" applyFill="1" applyBorder="1"/>
    <xf numFmtId="173" fontId="0" fillId="3" borderId="0" xfId="8" applyNumberFormat="1" applyFont="1" applyFill="1" applyBorder="1"/>
    <xf numFmtId="3" fontId="0" fillId="3" borderId="12" xfId="2" applyNumberFormat="1" applyFont="1" applyFill="1" applyBorder="1"/>
    <xf numFmtId="3" fontId="0" fillId="3" borderId="0" xfId="2" applyNumberFormat="1" applyFont="1" applyFill="1" applyBorder="1"/>
    <xf numFmtId="165" fontId="0" fillId="3" borderId="0" xfId="8" applyNumberFormat="1" applyFont="1" applyFill="1" applyBorder="1"/>
    <xf numFmtId="169" fontId="0" fillId="3" borderId="0" xfId="8" applyNumberFormat="1" applyFont="1" applyFill="1" applyBorder="1"/>
    <xf numFmtId="9" fontId="0" fillId="3" borderId="0" xfId="8" applyFont="1" applyFill="1" applyBorder="1"/>
    <xf numFmtId="1" fontId="0" fillId="3" borderId="0" xfId="8" applyNumberFormat="1" applyFont="1" applyFill="1" applyBorder="1"/>
    <xf numFmtId="169" fontId="6" fillId="3" borderId="0" xfId="8" applyNumberFormat="1" applyFont="1" applyFill="1" applyBorder="1"/>
    <xf numFmtId="9" fontId="6" fillId="3" borderId="0" xfId="8" applyFont="1" applyFill="1" applyBorder="1"/>
    <xf numFmtId="1" fontId="4" fillId="3" borderId="0" xfId="2" applyNumberFormat="1" applyFont="1" applyFill="1" applyBorder="1"/>
    <xf numFmtId="1" fontId="4" fillId="3" borderId="12" xfId="2" applyNumberFormat="1" applyFont="1" applyFill="1" applyBorder="1"/>
    <xf numFmtId="0" fontId="23" fillId="3" borderId="0" xfId="5" applyFont="1" applyFill="1" applyAlignment="1">
      <alignment vertical="top" wrapText="1"/>
    </xf>
    <xf numFmtId="0" fontId="30" fillId="3" borderId="0" xfId="5" applyFont="1" applyFill="1"/>
    <xf numFmtId="165" fontId="0" fillId="3" borderId="13" xfId="2" applyNumberFormat="1" applyFont="1" applyFill="1" applyBorder="1"/>
    <xf numFmtId="3" fontId="20" fillId="3" borderId="9" xfId="5" applyNumberFormat="1" applyFont="1" applyFill="1" applyBorder="1"/>
    <xf numFmtId="3" fontId="4" fillId="3" borderId="13" xfId="5" applyNumberFormat="1" applyFill="1" applyBorder="1"/>
    <xf numFmtId="165" fontId="4" fillId="3" borderId="13" xfId="5" applyNumberFormat="1" applyFill="1" applyBorder="1"/>
    <xf numFmtId="165" fontId="0" fillId="3" borderId="15" xfId="2" applyNumberFormat="1" applyFont="1" applyFill="1" applyBorder="1"/>
    <xf numFmtId="0" fontId="4" fillId="3" borderId="13" xfId="5" applyFill="1" applyBorder="1"/>
    <xf numFmtId="174" fontId="4" fillId="3" borderId="0" xfId="5" applyNumberFormat="1" applyFill="1" applyBorder="1"/>
    <xf numFmtId="0" fontId="20" fillId="3" borderId="7" xfId="5" applyFont="1" applyFill="1" applyBorder="1"/>
    <xf numFmtId="0" fontId="4" fillId="3" borderId="20" xfId="5" applyFont="1" applyFill="1" applyBorder="1"/>
    <xf numFmtId="0" fontId="20" fillId="3" borderId="20" xfId="5" applyFont="1" applyFill="1" applyBorder="1" applyAlignment="1">
      <alignment horizontal="right"/>
    </xf>
    <xf numFmtId="0" fontId="20" fillId="3" borderId="14" xfId="5" applyFont="1" applyFill="1" applyBorder="1" applyAlignment="1">
      <alignment horizontal="right"/>
    </xf>
    <xf numFmtId="0" fontId="26" fillId="3" borderId="0" xfId="11" applyFont="1" applyFill="1" applyAlignment="1">
      <alignment horizontal="center"/>
    </xf>
    <xf numFmtId="171" fontId="26" fillId="3" borderId="0" xfId="11" applyNumberFormat="1" applyFont="1" applyFill="1" applyAlignment="1">
      <alignment horizontal="center"/>
    </xf>
    <xf numFmtId="0" fontId="23" fillId="3" borderId="0" xfId="11" applyFont="1" applyFill="1" applyAlignment="1">
      <alignment horizontal="left"/>
    </xf>
    <xf numFmtId="0" fontId="20" fillId="3" borderId="17" xfId="5" applyFont="1" applyFill="1" applyBorder="1" applyAlignment="1">
      <alignment horizontal="center" wrapText="1"/>
    </xf>
    <xf numFmtId="0" fontId="20" fillId="3" borderId="7" xfId="5" applyFont="1" applyFill="1" applyBorder="1" applyAlignment="1">
      <alignment horizontal="center" wrapText="1"/>
    </xf>
    <xf numFmtId="0" fontId="4" fillId="3" borderId="7" xfId="0" applyFont="1" applyFill="1" applyBorder="1" applyAlignment="1">
      <alignment wrapText="1"/>
    </xf>
    <xf numFmtId="0" fontId="20" fillId="3" borderId="18" xfId="5" applyFont="1" applyFill="1" applyBorder="1" applyAlignment="1">
      <alignment horizontal="center" wrapText="1"/>
    </xf>
    <xf numFmtId="0" fontId="20" fillId="3" borderId="19" xfId="5" applyFont="1" applyFill="1" applyBorder="1" applyAlignment="1">
      <alignment horizontal="center" wrapText="1"/>
    </xf>
    <xf numFmtId="0" fontId="4" fillId="3" borderId="19" xfId="0" applyFont="1" applyFill="1" applyBorder="1" applyAlignment="1"/>
    <xf numFmtId="0" fontId="0" fillId="0" borderId="19" xfId="0" applyBorder="1" applyAlignment="1"/>
    <xf numFmtId="0" fontId="4" fillId="3" borderId="0" xfId="5" applyFill="1" applyAlignment="1">
      <alignment horizontal="left" wrapText="1"/>
    </xf>
    <xf numFmtId="0" fontId="20" fillId="3" borderId="0" xfId="5" applyFont="1" applyFill="1" applyBorder="1" applyAlignment="1">
      <alignment horizontal="center"/>
    </xf>
    <xf numFmtId="0" fontId="20" fillId="3" borderId="17" xfId="5" applyFont="1" applyFill="1" applyBorder="1" applyAlignment="1">
      <alignment horizontal="center"/>
    </xf>
    <xf numFmtId="0" fontId="20" fillId="3" borderId="7" xfId="5" applyFont="1" applyFill="1" applyBorder="1" applyAlignment="1">
      <alignment horizontal="center"/>
    </xf>
    <xf numFmtId="0" fontId="6" fillId="3" borderId="17" xfId="0" applyFont="1" applyFill="1" applyBorder="1" applyAlignment="1">
      <alignment horizontal="center"/>
    </xf>
    <xf numFmtId="0" fontId="0" fillId="0" borderId="7" xfId="0" applyBorder="1" applyAlignment="1"/>
    <xf numFmtId="164" fontId="6" fillId="3" borderId="17" xfId="0" applyNumberFormat="1" applyFont="1" applyFill="1" applyBorder="1" applyAlignment="1">
      <alignment horizontal="center"/>
    </xf>
    <xf numFmtId="164" fontId="6" fillId="3" borderId="7" xfId="0" applyNumberFormat="1" applyFont="1" applyFill="1" applyBorder="1" applyAlignment="1">
      <alignment horizontal="center"/>
    </xf>
    <xf numFmtId="0" fontId="4" fillId="3" borderId="7" xfId="0" applyFont="1" applyFill="1" applyBorder="1" applyAlignment="1"/>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29" fillId="3" borderId="9" xfId="0" applyFont="1" applyFill="1" applyBorder="1" applyAlignment="1">
      <alignment horizontal="center" vertical="center"/>
    </xf>
    <xf numFmtId="0" fontId="4" fillId="3" borderId="7" xfId="5" applyFont="1" applyFill="1" applyBorder="1" applyAlignment="1"/>
    <xf numFmtId="0" fontId="4" fillId="0" borderId="7" xfId="5" applyBorder="1" applyAlignment="1"/>
    <xf numFmtId="0" fontId="4" fillId="3" borderId="7" xfId="5" applyFont="1" applyFill="1" applyBorder="1" applyAlignment="1">
      <alignment wrapText="1"/>
    </xf>
    <xf numFmtId="0" fontId="23" fillId="3" borderId="0" xfId="5" applyFont="1" applyFill="1" applyAlignment="1">
      <alignment horizontal="left" wrapText="1"/>
    </xf>
  </cellXfs>
  <cellStyles count="17">
    <cellStyle name="Comma" xfId="1" builtinId="3"/>
    <cellStyle name="Comma 2" xfId="2"/>
    <cellStyle name="Comma 2 2" xfId="3"/>
    <cellStyle name="Comma 3" xfId="14"/>
    <cellStyle name="Hyperlink" xfId="4" builtinId="8"/>
    <cellStyle name="Hyperlink 2" xfId="12"/>
    <cellStyle name="Hyperlink 2 2" xfId="13"/>
    <cellStyle name="Hyperlink 3" xfId="15"/>
    <cellStyle name="Normal" xfId="0" builtinId="0"/>
    <cellStyle name="Normal 2" xfId="5"/>
    <cellStyle name="Normal 2 2" xfId="9"/>
    <cellStyle name="Normal 2 3" xfId="11"/>
    <cellStyle name="Normal 3" xfId="6"/>
    <cellStyle name="Normal 3 2" xfId="16"/>
    <cellStyle name="Normal 4" xfId="10"/>
    <cellStyle name="Percent" xfId="7" builtinId="5"/>
    <cellStyle name="Percent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400" b="1" i="0" u="none" strike="noStrike" baseline="0">
                <a:solidFill>
                  <a:srgbClr val="000000"/>
                </a:solidFill>
                <a:latin typeface="Calibri"/>
                <a:ea typeface="Calibri"/>
                <a:cs typeface="Calibri"/>
              </a:defRPr>
            </a:pPr>
            <a:r>
              <a:rPr lang="en-GB" sz="1400"/>
              <a:t>Cumulative Solar Photovoltaics Deployment (quarters)</a:t>
            </a:r>
          </a:p>
        </c:rich>
      </c:tx>
      <c:layout>
        <c:manualLayout>
          <c:xMode val="edge"/>
          <c:yMode val="edge"/>
          <c:x val="1.127871177528712E-2"/>
          <c:y val="2.1594442285270112E-2"/>
        </c:manualLayout>
      </c:layout>
      <c:overlay val="1"/>
    </c:title>
    <c:autoTitleDeleted val="0"/>
    <c:plotArea>
      <c:layout>
        <c:manualLayout>
          <c:layoutTarget val="inner"/>
          <c:xMode val="edge"/>
          <c:yMode val="edge"/>
          <c:x val="3.1725300954753011E-2"/>
          <c:y val="3.6133647493198591E-2"/>
          <c:w val="0.8528402172409022"/>
          <c:h val="0.71453604741546828"/>
        </c:manualLayout>
      </c:layout>
      <c:barChart>
        <c:barDir val="col"/>
        <c:grouping val="stacked"/>
        <c:varyColors val="0"/>
        <c:ser>
          <c:idx val="1"/>
          <c:order val="0"/>
          <c:tx>
            <c:strRef>
              <c:f>'Table 2'!$A$84</c:f>
              <c:strCache>
                <c:ptCount val="1"/>
                <c:pt idx="0">
                  <c:v>Feed-in Tariffs</c:v>
                </c:pt>
              </c:strCache>
            </c:strRef>
          </c:tx>
          <c:invertIfNegative val="0"/>
          <c:cat>
            <c:multiLvlStrRef>
              <c:f>'Table 2'!$B$5:$AC$6</c:f>
              <c:multiLvlStrCache>
                <c:ptCount val="28"/>
                <c:lvl>
                  <c:pt idx="0">
                    <c:v>4th quarter</c:v>
                  </c:pt>
                  <c:pt idx="1">
                    <c:v>1st quarter</c:v>
                  </c:pt>
                  <c:pt idx="2">
                    <c:v>2nd quarter</c:v>
                  </c:pt>
                  <c:pt idx="3">
                    <c:v>3rd quarter</c:v>
                  </c:pt>
                  <c:pt idx="4">
                    <c:v>4th quarter</c:v>
                  </c:pt>
                  <c:pt idx="5">
                    <c:v>1st quarter</c:v>
                  </c:pt>
                  <c:pt idx="6">
                    <c:v>2nd quarter</c:v>
                  </c:pt>
                  <c:pt idx="7">
                    <c:v>3rd quarter</c:v>
                  </c:pt>
                  <c:pt idx="8">
                    <c:v>4th quarter</c:v>
                  </c:pt>
                  <c:pt idx="9">
                    <c:v>1st quarter</c:v>
                  </c:pt>
                  <c:pt idx="10">
                    <c:v>2nd quarter</c:v>
                  </c:pt>
                  <c:pt idx="11">
                    <c:v>3rd quarter</c:v>
                  </c:pt>
                  <c:pt idx="12">
                    <c:v>4th quarter</c:v>
                  </c:pt>
                  <c:pt idx="13">
                    <c:v>1st quarter</c:v>
                  </c:pt>
                  <c:pt idx="14">
                    <c:v>2nd quarter</c:v>
                  </c:pt>
                  <c:pt idx="15">
                    <c:v>3rd quarter</c:v>
                  </c:pt>
                  <c:pt idx="16">
                    <c:v>4th quarter</c:v>
                  </c:pt>
                  <c:pt idx="17">
                    <c:v>1st quarter</c:v>
                  </c:pt>
                  <c:pt idx="18">
                    <c:v>2nd quarter</c:v>
                  </c:pt>
                  <c:pt idx="19">
                    <c:v>3rd quarter</c:v>
                  </c:pt>
                  <c:pt idx="20">
                    <c:v>4th quarter</c:v>
                  </c:pt>
                  <c:pt idx="21">
                    <c:v>1st quarter</c:v>
                  </c:pt>
                  <c:pt idx="22">
                    <c:v>2nd quarter</c:v>
                  </c:pt>
                  <c:pt idx="23">
                    <c:v>3rd quarter</c:v>
                  </c:pt>
                  <c:pt idx="24">
                    <c:v>4th quarter</c:v>
                  </c:pt>
                  <c:pt idx="25">
                    <c:v>1st quarter</c:v>
                  </c:pt>
                  <c:pt idx="26">
                    <c:v>2nd quarter</c:v>
                  </c:pt>
                  <c:pt idx="27">
                    <c:v>3rd quarter</c:v>
                  </c:pt>
                </c:lvl>
                <c:lvl>
                  <c:pt idx="0">
                    <c:v>2008</c:v>
                  </c:pt>
                  <c:pt idx="1">
                    <c:v>2009</c:v>
                  </c:pt>
                  <c:pt idx="5">
                    <c:v>2010</c:v>
                  </c:pt>
                  <c:pt idx="9">
                    <c:v>2011</c:v>
                  </c:pt>
                  <c:pt idx="13">
                    <c:v>2012</c:v>
                  </c:pt>
                  <c:pt idx="17">
                    <c:v>2013</c:v>
                  </c:pt>
                  <c:pt idx="21">
                    <c:v>2014</c:v>
                  </c:pt>
                  <c:pt idx="25">
                    <c:v>2015</c:v>
                  </c:pt>
                </c:lvl>
              </c:multiLvlStrCache>
            </c:multiLvlStrRef>
          </c:cat>
          <c:val>
            <c:numRef>
              <c:f>'Table 2'!$B$84:$AC$84</c:f>
              <c:numCache>
                <c:formatCode>_-* #,##0_-;\-* #,##0_-;_-* "-"??_-;_-@_-</c:formatCode>
                <c:ptCount val="28"/>
                <c:pt idx="0">
                  <c:v>7.2137260000000012</c:v>
                </c:pt>
                <c:pt idx="1">
                  <c:v>7.8392960000000009</c:v>
                </c:pt>
                <c:pt idx="2">
                  <c:v>8.6133559999999996</c:v>
                </c:pt>
                <c:pt idx="3">
                  <c:v>10.195385999999999</c:v>
                </c:pt>
                <c:pt idx="4">
                  <c:v>13.096605000000002</c:v>
                </c:pt>
                <c:pt idx="5">
                  <c:v>18.179350799999998</c:v>
                </c:pt>
                <c:pt idx="6">
                  <c:v>30.693699200000012</c:v>
                </c:pt>
                <c:pt idx="7">
                  <c:v>49.915967200000033</c:v>
                </c:pt>
                <c:pt idx="8">
                  <c:v>77.978944300000066</c:v>
                </c:pt>
                <c:pt idx="9">
                  <c:v>122.35770696000019</c:v>
                </c:pt>
                <c:pt idx="10">
                  <c:v>206.35319034000028</c:v>
                </c:pt>
                <c:pt idx="11">
                  <c:v>518.52298729000029</c:v>
                </c:pt>
                <c:pt idx="12">
                  <c:v>982.48874877999856</c:v>
                </c:pt>
                <c:pt idx="13">
                  <c:v>1291.3465486699981</c:v>
                </c:pt>
                <c:pt idx="14">
                  <c:v>1409.7230152799984</c:v>
                </c:pt>
                <c:pt idx="15">
                  <c:v>1642.8947352599987</c:v>
                </c:pt>
                <c:pt idx="16">
                  <c:v>1735.3534341599989</c:v>
                </c:pt>
                <c:pt idx="17">
                  <c:v>1822.0273372199988</c:v>
                </c:pt>
                <c:pt idx="18">
                  <c:v>1980.5828367699983</c:v>
                </c:pt>
                <c:pt idx="19">
                  <c:v>2095.0965701399982</c:v>
                </c:pt>
                <c:pt idx="20">
                  <c:v>2232.5622886499982</c:v>
                </c:pt>
                <c:pt idx="21">
                  <c:v>2401.0066798899988</c:v>
                </c:pt>
                <c:pt idx="22">
                  <c:v>2560.9628232799978</c:v>
                </c:pt>
                <c:pt idx="23">
                  <c:v>2716.676353429998</c:v>
                </c:pt>
                <c:pt idx="24">
                  <c:v>2918.1749378699974</c:v>
                </c:pt>
                <c:pt idx="25">
                  <c:v>3099.8248983699968</c:v>
                </c:pt>
                <c:pt idx="26">
                  <c:v>3264.8226155899974</c:v>
                </c:pt>
                <c:pt idx="27">
                  <c:v>3444.6600290999977</c:v>
                </c:pt>
              </c:numCache>
            </c:numRef>
          </c:val>
        </c:ser>
        <c:ser>
          <c:idx val="2"/>
          <c:order val="1"/>
          <c:tx>
            <c:strRef>
              <c:f>'Table 2'!$A$85</c:f>
              <c:strCache>
                <c:ptCount val="1"/>
                <c:pt idx="0">
                  <c:v>Renewables Obligation</c:v>
                </c:pt>
              </c:strCache>
            </c:strRef>
          </c:tx>
          <c:invertIfNegative val="0"/>
          <c:cat>
            <c:multiLvlStrRef>
              <c:f>'Table 2'!$B$5:$AC$6</c:f>
              <c:multiLvlStrCache>
                <c:ptCount val="28"/>
                <c:lvl>
                  <c:pt idx="0">
                    <c:v>4th quarter</c:v>
                  </c:pt>
                  <c:pt idx="1">
                    <c:v>1st quarter</c:v>
                  </c:pt>
                  <c:pt idx="2">
                    <c:v>2nd quarter</c:v>
                  </c:pt>
                  <c:pt idx="3">
                    <c:v>3rd quarter</c:v>
                  </c:pt>
                  <c:pt idx="4">
                    <c:v>4th quarter</c:v>
                  </c:pt>
                  <c:pt idx="5">
                    <c:v>1st quarter</c:v>
                  </c:pt>
                  <c:pt idx="6">
                    <c:v>2nd quarter</c:v>
                  </c:pt>
                  <c:pt idx="7">
                    <c:v>3rd quarter</c:v>
                  </c:pt>
                  <c:pt idx="8">
                    <c:v>4th quarter</c:v>
                  </c:pt>
                  <c:pt idx="9">
                    <c:v>1st quarter</c:v>
                  </c:pt>
                  <c:pt idx="10">
                    <c:v>2nd quarter</c:v>
                  </c:pt>
                  <c:pt idx="11">
                    <c:v>3rd quarter</c:v>
                  </c:pt>
                  <c:pt idx="12">
                    <c:v>4th quarter</c:v>
                  </c:pt>
                  <c:pt idx="13">
                    <c:v>1st quarter</c:v>
                  </c:pt>
                  <c:pt idx="14">
                    <c:v>2nd quarter</c:v>
                  </c:pt>
                  <c:pt idx="15">
                    <c:v>3rd quarter</c:v>
                  </c:pt>
                  <c:pt idx="16">
                    <c:v>4th quarter</c:v>
                  </c:pt>
                  <c:pt idx="17">
                    <c:v>1st quarter</c:v>
                  </c:pt>
                  <c:pt idx="18">
                    <c:v>2nd quarter</c:v>
                  </c:pt>
                  <c:pt idx="19">
                    <c:v>3rd quarter</c:v>
                  </c:pt>
                  <c:pt idx="20">
                    <c:v>4th quarter</c:v>
                  </c:pt>
                  <c:pt idx="21">
                    <c:v>1st quarter</c:v>
                  </c:pt>
                  <c:pt idx="22">
                    <c:v>2nd quarter</c:v>
                  </c:pt>
                  <c:pt idx="23">
                    <c:v>3rd quarter</c:v>
                  </c:pt>
                  <c:pt idx="24">
                    <c:v>4th quarter</c:v>
                  </c:pt>
                  <c:pt idx="25">
                    <c:v>1st quarter</c:v>
                  </c:pt>
                  <c:pt idx="26">
                    <c:v>2nd quarter</c:v>
                  </c:pt>
                  <c:pt idx="27">
                    <c:v>3rd quarter</c:v>
                  </c:pt>
                </c:lvl>
                <c:lvl>
                  <c:pt idx="0">
                    <c:v>2008</c:v>
                  </c:pt>
                  <c:pt idx="1">
                    <c:v>2009</c:v>
                  </c:pt>
                  <c:pt idx="5">
                    <c:v>2010</c:v>
                  </c:pt>
                  <c:pt idx="9">
                    <c:v>2011</c:v>
                  </c:pt>
                  <c:pt idx="13">
                    <c:v>2012</c:v>
                  </c:pt>
                  <c:pt idx="17">
                    <c:v>2013</c:v>
                  </c:pt>
                  <c:pt idx="21">
                    <c:v>2014</c:v>
                  </c:pt>
                  <c:pt idx="25">
                    <c:v>2015</c:v>
                  </c:pt>
                </c:lvl>
              </c:multiLvlStrCache>
            </c:multiLvlStrRef>
          </c:cat>
          <c:val>
            <c:numRef>
              <c:f>'Table 2'!$B$85:$AC$85</c:f>
              <c:numCache>
                <c:formatCode>_-* #,##0_-;\-* #,##0_-;_-* "-"??_-;_-@_-</c:formatCode>
                <c:ptCount val="28"/>
                <c:pt idx="0">
                  <c:v>1.95913</c:v>
                </c:pt>
                <c:pt idx="1">
                  <c:v>1.9657099999999998</c:v>
                </c:pt>
                <c:pt idx="2">
                  <c:v>1.9941299999999997</c:v>
                </c:pt>
                <c:pt idx="3">
                  <c:v>2.0172699999999999</c:v>
                </c:pt>
                <c:pt idx="4">
                  <c:v>2.1048900000000001</c:v>
                </c:pt>
                <c:pt idx="5">
                  <c:v>2.1380400000000002</c:v>
                </c:pt>
                <c:pt idx="6">
                  <c:v>2.1969299999999996</c:v>
                </c:pt>
                <c:pt idx="7">
                  <c:v>2.23062</c:v>
                </c:pt>
                <c:pt idx="8">
                  <c:v>2.2709099999999998</c:v>
                </c:pt>
                <c:pt idx="9">
                  <c:v>2.2877900000000002</c:v>
                </c:pt>
                <c:pt idx="10">
                  <c:v>2.3721399999999999</c:v>
                </c:pt>
                <c:pt idx="11">
                  <c:v>2.4721099999999998</c:v>
                </c:pt>
                <c:pt idx="12">
                  <c:v>7.3022100000000005</c:v>
                </c:pt>
                <c:pt idx="13">
                  <c:v>8.4680400000000002</c:v>
                </c:pt>
                <c:pt idx="14">
                  <c:v>8.7419600000000006</c:v>
                </c:pt>
                <c:pt idx="15">
                  <c:v>9.6791500000000017</c:v>
                </c:pt>
                <c:pt idx="16">
                  <c:v>11.883900000000001</c:v>
                </c:pt>
                <c:pt idx="17">
                  <c:v>301.35722999999996</c:v>
                </c:pt>
                <c:pt idx="18">
                  <c:v>393.70245</c:v>
                </c:pt>
                <c:pt idx="19">
                  <c:v>435.14061999999996</c:v>
                </c:pt>
                <c:pt idx="20">
                  <c:v>539.75234</c:v>
                </c:pt>
                <c:pt idx="21">
                  <c:v>1468.8428699999999</c:v>
                </c:pt>
                <c:pt idx="22">
                  <c:v>1532.63095</c:v>
                </c:pt>
                <c:pt idx="23">
                  <c:v>1742.76701</c:v>
                </c:pt>
                <c:pt idx="24">
                  <c:v>2080.42409</c:v>
                </c:pt>
                <c:pt idx="25">
                  <c:v>3877.7858099999999</c:v>
                </c:pt>
                <c:pt idx="26">
                  <c:v>3889.0364300000001</c:v>
                </c:pt>
                <c:pt idx="27">
                  <c:v>3904.95219</c:v>
                </c:pt>
              </c:numCache>
            </c:numRef>
          </c:val>
        </c:ser>
        <c:ser>
          <c:idx val="3"/>
          <c:order val="2"/>
          <c:tx>
            <c:strRef>
              <c:f>'Table 2'!$A$86</c:f>
              <c:strCache>
                <c:ptCount val="1"/>
                <c:pt idx="0">
                  <c:v>Other solar</c:v>
                </c:pt>
              </c:strCache>
            </c:strRef>
          </c:tx>
          <c:invertIfNegative val="0"/>
          <c:cat>
            <c:multiLvlStrRef>
              <c:f>'Table 2'!$B$5:$AC$6</c:f>
              <c:multiLvlStrCache>
                <c:ptCount val="28"/>
                <c:lvl>
                  <c:pt idx="0">
                    <c:v>4th quarter</c:v>
                  </c:pt>
                  <c:pt idx="1">
                    <c:v>1st quarter</c:v>
                  </c:pt>
                  <c:pt idx="2">
                    <c:v>2nd quarter</c:v>
                  </c:pt>
                  <c:pt idx="3">
                    <c:v>3rd quarter</c:v>
                  </c:pt>
                  <c:pt idx="4">
                    <c:v>4th quarter</c:v>
                  </c:pt>
                  <c:pt idx="5">
                    <c:v>1st quarter</c:v>
                  </c:pt>
                  <c:pt idx="6">
                    <c:v>2nd quarter</c:v>
                  </c:pt>
                  <c:pt idx="7">
                    <c:v>3rd quarter</c:v>
                  </c:pt>
                  <c:pt idx="8">
                    <c:v>4th quarter</c:v>
                  </c:pt>
                  <c:pt idx="9">
                    <c:v>1st quarter</c:v>
                  </c:pt>
                  <c:pt idx="10">
                    <c:v>2nd quarter</c:v>
                  </c:pt>
                  <c:pt idx="11">
                    <c:v>3rd quarter</c:v>
                  </c:pt>
                  <c:pt idx="12">
                    <c:v>4th quarter</c:v>
                  </c:pt>
                  <c:pt idx="13">
                    <c:v>1st quarter</c:v>
                  </c:pt>
                  <c:pt idx="14">
                    <c:v>2nd quarter</c:v>
                  </c:pt>
                  <c:pt idx="15">
                    <c:v>3rd quarter</c:v>
                  </c:pt>
                  <c:pt idx="16">
                    <c:v>4th quarter</c:v>
                  </c:pt>
                  <c:pt idx="17">
                    <c:v>1st quarter</c:v>
                  </c:pt>
                  <c:pt idx="18">
                    <c:v>2nd quarter</c:v>
                  </c:pt>
                  <c:pt idx="19">
                    <c:v>3rd quarter</c:v>
                  </c:pt>
                  <c:pt idx="20">
                    <c:v>4th quarter</c:v>
                  </c:pt>
                  <c:pt idx="21">
                    <c:v>1st quarter</c:v>
                  </c:pt>
                  <c:pt idx="22">
                    <c:v>2nd quarter</c:v>
                  </c:pt>
                  <c:pt idx="23">
                    <c:v>3rd quarter</c:v>
                  </c:pt>
                  <c:pt idx="24">
                    <c:v>4th quarter</c:v>
                  </c:pt>
                  <c:pt idx="25">
                    <c:v>1st quarter</c:v>
                  </c:pt>
                  <c:pt idx="26">
                    <c:v>2nd quarter</c:v>
                  </c:pt>
                  <c:pt idx="27">
                    <c:v>3rd quarter</c:v>
                  </c:pt>
                </c:lvl>
                <c:lvl>
                  <c:pt idx="0">
                    <c:v>2008</c:v>
                  </c:pt>
                  <c:pt idx="1">
                    <c:v>2009</c:v>
                  </c:pt>
                  <c:pt idx="5">
                    <c:v>2010</c:v>
                  </c:pt>
                  <c:pt idx="9">
                    <c:v>2011</c:v>
                  </c:pt>
                  <c:pt idx="13">
                    <c:v>2012</c:v>
                  </c:pt>
                  <c:pt idx="17">
                    <c:v>2013</c:v>
                  </c:pt>
                  <c:pt idx="21">
                    <c:v>2014</c:v>
                  </c:pt>
                  <c:pt idx="25">
                    <c:v>2015</c:v>
                  </c:pt>
                </c:lvl>
              </c:multiLvlStrCache>
            </c:multiLvlStrRef>
          </c:cat>
          <c:val>
            <c:numRef>
              <c:f>'Table 2'!$B$86:$AC$86</c:f>
              <c:numCache>
                <c:formatCode>_-* #,##0_-;\-* #,##0_-;_-* "-"??_-;_-@_-</c:formatCode>
                <c:ptCount val="28"/>
                <c:pt idx="0">
                  <c:v>14.6</c:v>
                </c:pt>
                <c:pt idx="1">
                  <c:v>14.6</c:v>
                </c:pt>
                <c:pt idx="2">
                  <c:v>14.6</c:v>
                </c:pt>
                <c:pt idx="3">
                  <c:v>14.6</c:v>
                </c:pt>
                <c:pt idx="4">
                  <c:v>14.6</c:v>
                </c:pt>
                <c:pt idx="5">
                  <c:v>14.6</c:v>
                </c:pt>
                <c:pt idx="6">
                  <c:v>14.6</c:v>
                </c:pt>
                <c:pt idx="7">
                  <c:v>14.6</c:v>
                </c:pt>
                <c:pt idx="8">
                  <c:v>14.6</c:v>
                </c:pt>
                <c:pt idx="9">
                  <c:v>14.6</c:v>
                </c:pt>
                <c:pt idx="10">
                  <c:v>14.6</c:v>
                </c:pt>
                <c:pt idx="11">
                  <c:v>14.6</c:v>
                </c:pt>
                <c:pt idx="12">
                  <c:v>14.6</c:v>
                </c:pt>
                <c:pt idx="13">
                  <c:v>20.6</c:v>
                </c:pt>
                <c:pt idx="14">
                  <c:v>26.1</c:v>
                </c:pt>
                <c:pt idx="15">
                  <c:v>31.5</c:v>
                </c:pt>
                <c:pt idx="16">
                  <c:v>31.5</c:v>
                </c:pt>
                <c:pt idx="17">
                  <c:v>123.61701000000001</c:v>
                </c:pt>
                <c:pt idx="18">
                  <c:v>134.95601000000002</c:v>
                </c:pt>
                <c:pt idx="19">
                  <c:v>129.73874000000001</c:v>
                </c:pt>
                <c:pt idx="20">
                  <c:v>107.73873999999998</c:v>
                </c:pt>
                <c:pt idx="21">
                  <c:v>236.75845999999996</c:v>
                </c:pt>
                <c:pt idx="22">
                  <c:v>290.33053460000008</c:v>
                </c:pt>
                <c:pt idx="23">
                  <c:v>299.61338460000002</c:v>
                </c:pt>
                <c:pt idx="24">
                  <c:v>344.60370480000012</c:v>
                </c:pt>
                <c:pt idx="25">
                  <c:v>863.52695480000011</c:v>
                </c:pt>
                <c:pt idx="26">
                  <c:v>880.02489680000008</c:v>
                </c:pt>
                <c:pt idx="27">
                  <c:v>901.82551180000007</c:v>
                </c:pt>
              </c:numCache>
            </c:numRef>
          </c:val>
        </c:ser>
        <c:dLbls>
          <c:showLegendKey val="0"/>
          <c:showVal val="0"/>
          <c:showCatName val="0"/>
          <c:showSerName val="0"/>
          <c:showPercent val="0"/>
          <c:showBubbleSize val="0"/>
        </c:dLbls>
        <c:gapWidth val="150"/>
        <c:overlap val="100"/>
        <c:axId val="94678400"/>
        <c:axId val="94688384"/>
      </c:barChart>
      <c:catAx>
        <c:axId val="94678400"/>
        <c:scaling>
          <c:orientation val="minMax"/>
        </c:scaling>
        <c:delete val="0"/>
        <c:axPos val="b"/>
        <c:numFmt formatCode="0;;;@" sourceLinked="1"/>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94688384"/>
        <c:crossesAt val="0"/>
        <c:auto val="1"/>
        <c:lblAlgn val="ctr"/>
        <c:lblOffset val="100"/>
        <c:noMultiLvlLbl val="0"/>
      </c:catAx>
      <c:valAx>
        <c:axId val="9468838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GB"/>
                  <a:t>Installed Capacity (MW)</a:t>
                </a:r>
              </a:p>
            </c:rich>
          </c:tx>
          <c:layout>
            <c:manualLayout>
              <c:xMode val="edge"/>
              <c:yMode val="edge"/>
              <c:x val="0.95699149024491492"/>
              <c:y val="0.17978818495902299"/>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4678400"/>
        <c:crosses val="max"/>
        <c:crossBetween val="between"/>
      </c:valAx>
    </c:plotArea>
    <c:legend>
      <c:legendPos val="l"/>
      <c:layout>
        <c:manualLayout>
          <c:xMode val="edge"/>
          <c:yMode val="edge"/>
          <c:x val="1.8165732669157324E-2"/>
          <c:y val="8.6575738437621452E-2"/>
          <c:w val="0.24426888750518888"/>
          <c:h val="0.13134157598134474"/>
        </c:manualLayout>
      </c:layout>
      <c:overlay val="1"/>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u="none"/>
            </a:pPr>
            <a:r>
              <a:rPr lang="en-US" sz="1400" u="none"/>
              <a:t>Cumulative solar photovoltaics deployment (monthly)</a:t>
            </a:r>
          </a:p>
        </c:rich>
      </c:tx>
      <c:layout>
        <c:manualLayout>
          <c:xMode val="edge"/>
          <c:yMode val="edge"/>
          <c:x val="1.114557242295504E-2"/>
          <c:y val="1.9123326144741461E-2"/>
        </c:manualLayout>
      </c:layout>
      <c:overlay val="1"/>
    </c:title>
    <c:autoTitleDeleted val="0"/>
    <c:plotArea>
      <c:layout>
        <c:manualLayout>
          <c:layoutTarget val="inner"/>
          <c:xMode val="edge"/>
          <c:yMode val="edge"/>
          <c:x val="3.4286910313715183E-2"/>
          <c:y val="4.7688209811497483E-2"/>
          <c:w val="0.84691024452347674"/>
          <c:h val="0.8788937391828272"/>
        </c:manualLayout>
      </c:layout>
      <c:barChart>
        <c:barDir val="col"/>
        <c:grouping val="stacked"/>
        <c:varyColors val="0"/>
        <c:ser>
          <c:idx val="1"/>
          <c:order val="0"/>
          <c:tx>
            <c:v>Feed-in Tariffs</c:v>
          </c:tx>
          <c:invertIfNegative val="0"/>
          <c:cat>
            <c:numRef>
              <c:f>'Table 1'!$B$5:$BO$5</c:f>
              <c:numCache>
                <c:formatCode>General</c:formatCode>
                <c:ptCount val="66"/>
                <c:pt idx="0">
                  <c:v>2010</c:v>
                </c:pt>
                <c:pt idx="12">
                  <c:v>2011</c:v>
                </c:pt>
                <c:pt idx="24">
                  <c:v>2012</c:v>
                </c:pt>
                <c:pt idx="36">
                  <c:v>2013</c:v>
                </c:pt>
                <c:pt idx="48">
                  <c:v>2014</c:v>
                </c:pt>
                <c:pt idx="60">
                  <c:v>2015</c:v>
                </c:pt>
              </c:numCache>
            </c:numRef>
          </c:cat>
          <c:val>
            <c:numRef>
              <c:f>'Table 1'!$B$24:$BT$24</c:f>
              <c:numCache>
                <c:formatCode>_-* #,##0_-;\-* #,##0_-;_-* "-"??_-;_-@_-</c:formatCode>
                <c:ptCount val="71"/>
                <c:pt idx="0">
                  <c:v>14.618590000000001</c:v>
                </c:pt>
                <c:pt idx="1">
                  <c:v>15.999909800000001</c:v>
                </c:pt>
                <c:pt idx="2">
                  <c:v>18.520350799999999</c:v>
                </c:pt>
                <c:pt idx="3">
                  <c:v>21.160297200000002</c:v>
                </c:pt>
                <c:pt idx="4">
                  <c:v>25.461964200000001</c:v>
                </c:pt>
                <c:pt idx="5">
                  <c:v>31.033929200000006</c:v>
                </c:pt>
                <c:pt idx="6">
                  <c:v>36.933551300000005</c:v>
                </c:pt>
                <c:pt idx="7">
                  <c:v>42.726570500000008</c:v>
                </c:pt>
                <c:pt idx="8">
                  <c:v>50.256197200000024</c:v>
                </c:pt>
                <c:pt idx="9">
                  <c:v>59.710140200000048</c:v>
                </c:pt>
                <c:pt idx="10">
                  <c:v>70.291585200000043</c:v>
                </c:pt>
                <c:pt idx="11">
                  <c:v>78.319174300000057</c:v>
                </c:pt>
                <c:pt idx="12">
                  <c:v>89.498597700000076</c:v>
                </c:pt>
                <c:pt idx="13">
                  <c:v>102.87975426000007</c:v>
                </c:pt>
                <c:pt idx="14">
                  <c:v>122.68245696000015</c:v>
                </c:pt>
                <c:pt idx="15">
                  <c:v>141.93654878000024</c:v>
                </c:pt>
                <c:pt idx="16">
                  <c:v>165.58946746000026</c:v>
                </c:pt>
                <c:pt idx="17">
                  <c:v>206.67794034000025</c:v>
                </c:pt>
                <c:pt idx="18">
                  <c:v>411.62232607000033</c:v>
                </c:pt>
                <c:pt idx="19">
                  <c:v>456.37292527000028</c:v>
                </c:pt>
                <c:pt idx="20">
                  <c:v>518.85467729000038</c:v>
                </c:pt>
                <c:pt idx="21">
                  <c:v>597.97040881000044</c:v>
                </c:pt>
                <c:pt idx="22">
                  <c:v>795.2017604600012</c:v>
                </c:pt>
                <c:pt idx="23">
                  <c:v>982.81858878000219</c:v>
                </c:pt>
                <c:pt idx="24">
                  <c:v>1007.244954280002</c:v>
                </c:pt>
                <c:pt idx="25">
                  <c:v>1180.9018980800015</c:v>
                </c:pt>
                <c:pt idx="26">
                  <c:v>1291.6832116700018</c:v>
                </c:pt>
                <c:pt idx="27">
                  <c:v>1309.1057061700019</c:v>
                </c:pt>
                <c:pt idx="28">
                  <c:v>1345.1264212000019</c:v>
                </c:pt>
                <c:pt idx="29">
                  <c:v>1410.0596782800019</c:v>
                </c:pt>
                <c:pt idx="30">
                  <c:v>1609.428236300002</c:v>
                </c:pt>
                <c:pt idx="31">
                  <c:v>1624.3694347000021</c:v>
                </c:pt>
                <c:pt idx="32">
                  <c:v>1643.2313982600022</c:v>
                </c:pt>
                <c:pt idx="33">
                  <c:v>1687.4263624100022</c:v>
                </c:pt>
                <c:pt idx="34">
                  <c:v>1713.6089394100022</c:v>
                </c:pt>
                <c:pt idx="35">
                  <c:v>1735.6900971600021</c:v>
                </c:pt>
                <c:pt idx="36">
                  <c:v>1760.4148833900022</c:v>
                </c:pt>
                <c:pt idx="37">
                  <c:v>1788.636705790002</c:v>
                </c:pt>
                <c:pt idx="38">
                  <c:v>1822.364000220002</c:v>
                </c:pt>
                <c:pt idx="39">
                  <c:v>1876.5500940000022</c:v>
                </c:pt>
                <c:pt idx="40">
                  <c:v>1913.4316280000021</c:v>
                </c:pt>
                <c:pt idx="41">
                  <c:v>1980.9224057700021</c:v>
                </c:pt>
                <c:pt idx="42">
                  <c:v>2014.446345660002</c:v>
                </c:pt>
                <c:pt idx="43">
                  <c:v>2056.623063630002</c:v>
                </c:pt>
                <c:pt idx="44">
                  <c:v>2095.4443291400021</c:v>
                </c:pt>
                <c:pt idx="45">
                  <c:v>2140.4056038900021</c:v>
                </c:pt>
                <c:pt idx="46">
                  <c:v>2185.465128910002</c:v>
                </c:pt>
                <c:pt idx="47">
                  <c:v>2232.9400476500018</c:v>
                </c:pt>
                <c:pt idx="48">
                  <c:v>2267.6735048000019</c:v>
                </c:pt>
                <c:pt idx="49">
                  <c:v>2311.0199309300019</c:v>
                </c:pt>
                <c:pt idx="50">
                  <c:v>2401.6057488900019</c:v>
                </c:pt>
                <c:pt idx="51">
                  <c:v>2443.4954198900018</c:v>
                </c:pt>
                <c:pt idx="52">
                  <c:v>2492.2491238900016</c:v>
                </c:pt>
                <c:pt idx="53">
                  <c:v>2561.9091422800016</c:v>
                </c:pt>
                <c:pt idx="54">
                  <c:v>2612.7183490300013</c:v>
                </c:pt>
                <c:pt idx="55">
                  <c:v>2660.9563916300012</c:v>
                </c:pt>
                <c:pt idx="56">
                  <c:v>2718.281312430001</c:v>
                </c:pt>
                <c:pt idx="57">
                  <c:v>2776.7349521500009</c:v>
                </c:pt>
                <c:pt idx="58">
                  <c:v>2831.9361765300005</c:v>
                </c:pt>
                <c:pt idx="59">
                  <c:v>2919.8924468700006</c:v>
                </c:pt>
                <c:pt idx="60">
                  <c:v>2950.7718050700005</c:v>
                </c:pt>
                <c:pt idx="61">
                  <c:v>2993.7527326800005</c:v>
                </c:pt>
                <c:pt idx="62">
                  <c:v>3104.3836014300005</c:v>
                </c:pt>
                <c:pt idx="63">
                  <c:v>3146.5656933200003</c:v>
                </c:pt>
                <c:pt idx="64">
                  <c:v>3192.7001639200003</c:v>
                </c:pt>
                <c:pt idx="65">
                  <c:v>3278.6775662500004</c:v>
                </c:pt>
                <c:pt idx="66">
                  <c:v>3333.1984735700003</c:v>
                </c:pt>
                <c:pt idx="67">
                  <c:v>3379.4343340699997</c:v>
                </c:pt>
                <c:pt idx="68">
                  <c:v>3464.6820540899998</c:v>
                </c:pt>
                <c:pt idx="69">
                  <c:v>3527.3252682999992</c:v>
                </c:pt>
                <c:pt idx="70">
                  <c:v>3614.5526151299991</c:v>
                </c:pt>
              </c:numCache>
            </c:numRef>
          </c:val>
        </c:ser>
        <c:ser>
          <c:idx val="2"/>
          <c:order val="1"/>
          <c:tx>
            <c:v>Renewables Obligation</c:v>
          </c:tx>
          <c:invertIfNegative val="0"/>
          <c:cat>
            <c:numRef>
              <c:f>'Table 1'!$B$5:$BO$5</c:f>
              <c:numCache>
                <c:formatCode>General</c:formatCode>
                <c:ptCount val="66"/>
                <c:pt idx="0">
                  <c:v>2010</c:v>
                </c:pt>
                <c:pt idx="12">
                  <c:v>2011</c:v>
                </c:pt>
                <c:pt idx="24">
                  <c:v>2012</c:v>
                </c:pt>
                <c:pt idx="36">
                  <c:v>2013</c:v>
                </c:pt>
                <c:pt idx="48">
                  <c:v>2014</c:v>
                </c:pt>
                <c:pt idx="60">
                  <c:v>2015</c:v>
                </c:pt>
              </c:numCache>
            </c:numRef>
          </c:cat>
          <c:val>
            <c:numRef>
              <c:f>'Table 1'!$B$25:$BT$25</c:f>
              <c:numCache>
                <c:formatCode>_-* #,##0_-;\-* #,##0_-;_-* "-"??_-;_-@_-</c:formatCode>
                <c:ptCount val="71"/>
                <c:pt idx="0">
                  <c:v>2.1115499999999998</c:v>
                </c:pt>
                <c:pt idx="1">
                  <c:v>2.1208199999999997</c:v>
                </c:pt>
                <c:pt idx="2">
                  <c:v>2.14392</c:v>
                </c:pt>
                <c:pt idx="3">
                  <c:v>2.1656200000000001</c:v>
                </c:pt>
                <c:pt idx="4">
                  <c:v>2.1777199999999999</c:v>
                </c:pt>
                <c:pt idx="5">
                  <c:v>2.2028099999999995</c:v>
                </c:pt>
                <c:pt idx="6">
                  <c:v>2.2217500000000001</c:v>
                </c:pt>
                <c:pt idx="7">
                  <c:v>2.2303899999999999</c:v>
                </c:pt>
                <c:pt idx="8">
                  <c:v>2.2364999999999999</c:v>
                </c:pt>
                <c:pt idx="9">
                  <c:v>2.2526899999999994</c:v>
                </c:pt>
                <c:pt idx="10">
                  <c:v>2.2643599999999995</c:v>
                </c:pt>
                <c:pt idx="11">
                  <c:v>2.2767900000000001</c:v>
                </c:pt>
                <c:pt idx="12">
                  <c:v>2.2767900000000001</c:v>
                </c:pt>
                <c:pt idx="13">
                  <c:v>2.2767900000000001</c:v>
                </c:pt>
                <c:pt idx="14">
                  <c:v>2.2936700000000001</c:v>
                </c:pt>
                <c:pt idx="15">
                  <c:v>2.3018500000000004</c:v>
                </c:pt>
                <c:pt idx="16">
                  <c:v>2.3452200000000003</c:v>
                </c:pt>
                <c:pt idx="17">
                  <c:v>2.3780199999999998</c:v>
                </c:pt>
                <c:pt idx="18">
                  <c:v>2.39527</c:v>
                </c:pt>
                <c:pt idx="19">
                  <c:v>2.4248099999999999</c:v>
                </c:pt>
                <c:pt idx="20">
                  <c:v>2.4779899999999997</c:v>
                </c:pt>
                <c:pt idx="21">
                  <c:v>2.5718299999999998</c:v>
                </c:pt>
                <c:pt idx="22">
                  <c:v>2.6684600000000001</c:v>
                </c:pt>
                <c:pt idx="23">
                  <c:v>7.3123100000000001</c:v>
                </c:pt>
                <c:pt idx="24">
                  <c:v>7.4471100000000003</c:v>
                </c:pt>
                <c:pt idx="25">
                  <c:v>7.5063000000000004</c:v>
                </c:pt>
                <c:pt idx="26">
                  <c:v>8.4853400000000008</c:v>
                </c:pt>
                <c:pt idx="27">
                  <c:v>8.5754000000000019</c:v>
                </c:pt>
                <c:pt idx="28">
                  <c:v>8.6566100000000006</c:v>
                </c:pt>
                <c:pt idx="29">
                  <c:v>8.7592599999999994</c:v>
                </c:pt>
                <c:pt idx="30">
                  <c:v>8.850340000000001</c:v>
                </c:pt>
                <c:pt idx="31">
                  <c:v>9.2738199999999988</c:v>
                </c:pt>
                <c:pt idx="32">
                  <c:v>9.6964500000000005</c:v>
                </c:pt>
                <c:pt idx="33">
                  <c:v>10.455950000000001</c:v>
                </c:pt>
                <c:pt idx="34">
                  <c:v>11.319940000000001</c:v>
                </c:pt>
                <c:pt idx="35">
                  <c:v>11.901200000000001</c:v>
                </c:pt>
                <c:pt idx="36">
                  <c:v>15.193860000000001</c:v>
                </c:pt>
                <c:pt idx="37">
                  <c:v>26.95064</c:v>
                </c:pt>
                <c:pt idx="38">
                  <c:v>301.38902999999999</c:v>
                </c:pt>
                <c:pt idx="39">
                  <c:v>328.41345000000001</c:v>
                </c:pt>
                <c:pt idx="40">
                  <c:v>380.63855000000001</c:v>
                </c:pt>
                <c:pt idx="41">
                  <c:v>393.74925000000002</c:v>
                </c:pt>
                <c:pt idx="42">
                  <c:v>401.21620000000001</c:v>
                </c:pt>
                <c:pt idx="43">
                  <c:v>425.26167000000004</c:v>
                </c:pt>
                <c:pt idx="44">
                  <c:v>435.21109999999999</c:v>
                </c:pt>
                <c:pt idx="45">
                  <c:v>437.82837000000001</c:v>
                </c:pt>
                <c:pt idx="46">
                  <c:v>475.11231999999995</c:v>
                </c:pt>
                <c:pt idx="47">
                  <c:v>539.86831999999993</c:v>
                </c:pt>
                <c:pt idx="48">
                  <c:v>597.7364399999999</c:v>
                </c:pt>
                <c:pt idx="49">
                  <c:v>693.11096999999995</c:v>
                </c:pt>
                <c:pt idx="50">
                  <c:v>1471.1749200000002</c:v>
                </c:pt>
                <c:pt idx="51">
                  <c:v>1484.9952200000002</c:v>
                </c:pt>
                <c:pt idx="52">
                  <c:v>1487.69076</c:v>
                </c:pt>
                <c:pt idx="53">
                  <c:v>1534.9810400000001</c:v>
                </c:pt>
                <c:pt idx="54">
                  <c:v>1619.9350099999999</c:v>
                </c:pt>
                <c:pt idx="55">
                  <c:v>1631.2348400000001</c:v>
                </c:pt>
                <c:pt idx="56">
                  <c:v>1745.1661000000001</c:v>
                </c:pt>
                <c:pt idx="57">
                  <c:v>1837.3055800000004</c:v>
                </c:pt>
                <c:pt idx="58">
                  <c:v>1898.3030700000004</c:v>
                </c:pt>
                <c:pt idx="59">
                  <c:v>2082.86456</c:v>
                </c:pt>
                <c:pt idx="60">
                  <c:v>2111.78604</c:v>
                </c:pt>
                <c:pt idx="61">
                  <c:v>2219.8652299999999</c:v>
                </c:pt>
                <c:pt idx="62">
                  <c:v>3896.6064200000001</c:v>
                </c:pt>
                <c:pt idx="63">
                  <c:v>3900.0968099999996</c:v>
                </c:pt>
                <c:pt idx="64">
                  <c:v>3905.98621</c:v>
                </c:pt>
                <c:pt idx="65">
                  <c:v>3908.2296900000001</c:v>
                </c:pt>
                <c:pt idx="66">
                  <c:v>3922.7267199999997</c:v>
                </c:pt>
                <c:pt idx="67">
                  <c:v>3933.7122399999998</c:v>
                </c:pt>
                <c:pt idx="68">
                  <c:v>3935.6333799999998</c:v>
                </c:pt>
                <c:pt idx="69">
                  <c:v>3945.8701799999999</c:v>
                </c:pt>
                <c:pt idx="70">
                  <c:v>3945.8809799999999</c:v>
                </c:pt>
              </c:numCache>
            </c:numRef>
          </c:val>
        </c:ser>
        <c:ser>
          <c:idx val="3"/>
          <c:order val="2"/>
          <c:tx>
            <c:strRef>
              <c:f>'Table 1'!$A$26</c:f>
              <c:strCache>
                <c:ptCount val="1"/>
                <c:pt idx="0">
                  <c:v>Other Solar</c:v>
                </c:pt>
              </c:strCache>
            </c:strRef>
          </c:tx>
          <c:invertIfNegative val="0"/>
          <c:cat>
            <c:numRef>
              <c:f>'Table 1'!$B$5:$BO$5</c:f>
              <c:numCache>
                <c:formatCode>General</c:formatCode>
                <c:ptCount val="66"/>
                <c:pt idx="0">
                  <c:v>2010</c:v>
                </c:pt>
                <c:pt idx="12">
                  <c:v>2011</c:v>
                </c:pt>
                <c:pt idx="24">
                  <c:v>2012</c:v>
                </c:pt>
                <c:pt idx="36">
                  <c:v>2013</c:v>
                </c:pt>
                <c:pt idx="48">
                  <c:v>2014</c:v>
                </c:pt>
                <c:pt idx="60">
                  <c:v>2015</c:v>
                </c:pt>
              </c:numCache>
            </c:numRef>
          </c:cat>
          <c:val>
            <c:numRef>
              <c:f>'Table 1'!$B$26:$BT$26</c:f>
              <c:numCache>
                <c:formatCode>_-* #,##0_-;\-* #,##0_-;_-* "-"??_-;_-@_-</c:formatCode>
                <c:ptCount val="71"/>
                <c:pt idx="0">
                  <c:v>14.6</c:v>
                </c:pt>
                <c:pt idx="1">
                  <c:v>14.6</c:v>
                </c:pt>
                <c:pt idx="2">
                  <c:v>14.6</c:v>
                </c:pt>
                <c:pt idx="3">
                  <c:v>14.6</c:v>
                </c:pt>
                <c:pt idx="4">
                  <c:v>14.6</c:v>
                </c:pt>
                <c:pt idx="5">
                  <c:v>14.6</c:v>
                </c:pt>
                <c:pt idx="6">
                  <c:v>14.6</c:v>
                </c:pt>
                <c:pt idx="7">
                  <c:v>14.6</c:v>
                </c:pt>
                <c:pt idx="8">
                  <c:v>14.6</c:v>
                </c:pt>
                <c:pt idx="9">
                  <c:v>14.6</c:v>
                </c:pt>
                <c:pt idx="10">
                  <c:v>14.6</c:v>
                </c:pt>
                <c:pt idx="11">
                  <c:v>14.6</c:v>
                </c:pt>
                <c:pt idx="12">
                  <c:v>14.6</c:v>
                </c:pt>
                <c:pt idx="13">
                  <c:v>14.6</c:v>
                </c:pt>
                <c:pt idx="14">
                  <c:v>14.6</c:v>
                </c:pt>
                <c:pt idx="15">
                  <c:v>14.6</c:v>
                </c:pt>
                <c:pt idx="16">
                  <c:v>14.6</c:v>
                </c:pt>
                <c:pt idx="17">
                  <c:v>14.6</c:v>
                </c:pt>
                <c:pt idx="18">
                  <c:v>14.6</c:v>
                </c:pt>
                <c:pt idx="19">
                  <c:v>14.6</c:v>
                </c:pt>
                <c:pt idx="20">
                  <c:v>14.6</c:v>
                </c:pt>
                <c:pt idx="21">
                  <c:v>14.6</c:v>
                </c:pt>
                <c:pt idx="22">
                  <c:v>14.6</c:v>
                </c:pt>
                <c:pt idx="23">
                  <c:v>14.6</c:v>
                </c:pt>
                <c:pt idx="24">
                  <c:v>20.6</c:v>
                </c:pt>
                <c:pt idx="25">
                  <c:v>20.6</c:v>
                </c:pt>
                <c:pt idx="26">
                  <c:v>20.6</c:v>
                </c:pt>
                <c:pt idx="27">
                  <c:v>20.6</c:v>
                </c:pt>
                <c:pt idx="28">
                  <c:v>20.6</c:v>
                </c:pt>
                <c:pt idx="29">
                  <c:v>26.1</c:v>
                </c:pt>
                <c:pt idx="30">
                  <c:v>26.1</c:v>
                </c:pt>
                <c:pt idx="31">
                  <c:v>31.5</c:v>
                </c:pt>
                <c:pt idx="32">
                  <c:v>31.5</c:v>
                </c:pt>
                <c:pt idx="33">
                  <c:v>31.5</c:v>
                </c:pt>
                <c:pt idx="34">
                  <c:v>31.5</c:v>
                </c:pt>
                <c:pt idx="35">
                  <c:v>31.5</c:v>
                </c:pt>
                <c:pt idx="36">
                  <c:v>31.5</c:v>
                </c:pt>
                <c:pt idx="37">
                  <c:v>38.22</c:v>
                </c:pt>
                <c:pt idx="38">
                  <c:v>123.61701000000001</c:v>
                </c:pt>
                <c:pt idx="39">
                  <c:v>116.88601000000001</c:v>
                </c:pt>
                <c:pt idx="40">
                  <c:v>103.45601000000001</c:v>
                </c:pt>
                <c:pt idx="41">
                  <c:v>134.95601000000002</c:v>
                </c:pt>
                <c:pt idx="42">
                  <c:v>129.56801000000002</c:v>
                </c:pt>
                <c:pt idx="43">
                  <c:v>129.73874000000001</c:v>
                </c:pt>
                <c:pt idx="44">
                  <c:v>129.73874000000001</c:v>
                </c:pt>
                <c:pt idx="45">
                  <c:v>129.73874000000001</c:v>
                </c:pt>
                <c:pt idx="46">
                  <c:v>130.16874000000001</c:v>
                </c:pt>
                <c:pt idx="47">
                  <c:v>107.73873999999999</c:v>
                </c:pt>
                <c:pt idx="48">
                  <c:v>137.32658999999995</c:v>
                </c:pt>
                <c:pt idx="49">
                  <c:v>99.013189999999938</c:v>
                </c:pt>
                <c:pt idx="50">
                  <c:v>236.75845999999996</c:v>
                </c:pt>
                <c:pt idx="51">
                  <c:v>239.51331000000005</c:v>
                </c:pt>
                <c:pt idx="52">
                  <c:v>277.13679460000009</c:v>
                </c:pt>
                <c:pt idx="53">
                  <c:v>290.15122460000009</c:v>
                </c:pt>
                <c:pt idx="54">
                  <c:v>297.45737460000004</c:v>
                </c:pt>
                <c:pt idx="55">
                  <c:v>333.53538460000004</c:v>
                </c:pt>
                <c:pt idx="56">
                  <c:v>299.37987459999999</c:v>
                </c:pt>
                <c:pt idx="57">
                  <c:v>303.78328459999994</c:v>
                </c:pt>
                <c:pt idx="58">
                  <c:v>321.63709499999999</c:v>
                </c:pt>
                <c:pt idx="59">
                  <c:v>344.33281480000005</c:v>
                </c:pt>
                <c:pt idx="60">
                  <c:v>368.47306480000003</c:v>
                </c:pt>
                <c:pt idx="61">
                  <c:v>387.56531480000007</c:v>
                </c:pt>
                <c:pt idx="62">
                  <c:v>857.07792480000035</c:v>
                </c:pt>
                <c:pt idx="63">
                  <c:v>857.38107680000041</c:v>
                </c:pt>
                <c:pt idx="64">
                  <c:v>857.63196680000044</c:v>
                </c:pt>
                <c:pt idx="65">
                  <c:v>873.20307680000042</c:v>
                </c:pt>
                <c:pt idx="66">
                  <c:v>873.11834680000038</c:v>
                </c:pt>
                <c:pt idx="67">
                  <c:v>875.31815680000034</c:v>
                </c:pt>
                <c:pt idx="68">
                  <c:v>883.58148180000046</c:v>
                </c:pt>
                <c:pt idx="69">
                  <c:v>874.79775180000047</c:v>
                </c:pt>
                <c:pt idx="70">
                  <c:v>876.21781180000039</c:v>
                </c:pt>
              </c:numCache>
            </c:numRef>
          </c:val>
        </c:ser>
        <c:dLbls>
          <c:showLegendKey val="0"/>
          <c:showVal val="0"/>
          <c:showCatName val="0"/>
          <c:showSerName val="0"/>
          <c:showPercent val="0"/>
          <c:showBubbleSize val="0"/>
        </c:dLbls>
        <c:gapWidth val="150"/>
        <c:overlap val="100"/>
        <c:axId val="94481792"/>
        <c:axId val="94483584"/>
      </c:barChart>
      <c:catAx>
        <c:axId val="94481792"/>
        <c:scaling>
          <c:orientation val="minMax"/>
        </c:scaling>
        <c:delete val="0"/>
        <c:axPos val="b"/>
        <c:numFmt formatCode="General" sourceLinked="1"/>
        <c:majorTickMark val="out"/>
        <c:minorTickMark val="none"/>
        <c:tickLblPos val="nextTo"/>
        <c:crossAx val="94483584"/>
        <c:crosses val="autoZero"/>
        <c:auto val="1"/>
        <c:lblAlgn val="ctr"/>
        <c:lblOffset val="100"/>
        <c:noMultiLvlLbl val="0"/>
      </c:catAx>
      <c:valAx>
        <c:axId val="94483584"/>
        <c:scaling>
          <c:orientation val="minMax"/>
          <c:max val="9000"/>
        </c:scaling>
        <c:delete val="0"/>
        <c:axPos val="r"/>
        <c:title>
          <c:tx>
            <c:rich>
              <a:bodyPr rot="-5400000" vert="horz"/>
              <a:lstStyle/>
              <a:p>
                <a:pPr>
                  <a:defRPr sz="1200"/>
                </a:pPr>
                <a:r>
                  <a:rPr lang="en-US" sz="1200"/>
                  <a:t>Installed Capacity (MW)</a:t>
                </a:r>
              </a:p>
            </c:rich>
          </c:tx>
          <c:layout>
            <c:manualLayout>
              <c:xMode val="edge"/>
              <c:yMode val="edge"/>
              <c:x val="0.96023916111979857"/>
              <c:y val="0.24739708549184544"/>
            </c:manualLayout>
          </c:layout>
          <c:overlay val="0"/>
        </c:title>
        <c:numFmt formatCode="#,##0" sourceLinked="0"/>
        <c:majorTickMark val="out"/>
        <c:minorTickMark val="none"/>
        <c:tickLblPos val="nextTo"/>
        <c:crossAx val="94481792"/>
        <c:crosses val="max"/>
        <c:crossBetween val="between"/>
      </c:valAx>
      <c:spPr>
        <a:noFill/>
        <a:ln w="25400">
          <a:noFill/>
        </a:ln>
      </c:spPr>
    </c:plotArea>
    <c:legend>
      <c:legendPos val="l"/>
      <c:layout>
        <c:manualLayout>
          <c:xMode val="edge"/>
          <c:yMode val="edge"/>
          <c:x val="1.9469161258181919E-2"/>
          <c:y val="9.0207354653916674E-2"/>
          <c:w val="0.24250878734622144"/>
          <c:h val="0.13231012543550399"/>
        </c:manualLayout>
      </c:layout>
      <c:overlay val="1"/>
    </c:legend>
    <c:plotVisOnly val="1"/>
    <c:dispBlanksAs val="gap"/>
    <c:showDLblsOverMax val="0"/>
  </c:chart>
  <c:printSettings>
    <c:headerFooter/>
    <c:pageMargins b="0.75" l="0.7" r="0.7" t="0.75" header="0.3" footer="0.3"/>
    <c:pageSetup orientation="portrait"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114300</xdr:rowOff>
    </xdr:from>
    <xdr:to>
      <xdr:col>2</xdr:col>
      <xdr:colOff>68580</xdr:colOff>
      <xdr:row>5</xdr:row>
      <xdr:rowOff>137160</xdr:rowOff>
    </xdr:to>
    <xdr:pic>
      <xdr:nvPicPr>
        <xdr:cNvPr id="2" name="Picture 2" descr="http://deccintranet/services/communications/branding/PublishingImages/DECC_CYAN_SML_AW.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14300"/>
          <a:ext cx="1516380" cy="9753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182880</xdr:colOff>
      <xdr:row>8</xdr:row>
      <xdr:rowOff>60960</xdr:rowOff>
    </xdr:from>
    <xdr:to>
      <xdr:col>8</xdr:col>
      <xdr:colOff>193600</xdr:colOff>
      <xdr:row>16</xdr:row>
      <xdr:rowOff>711200</xdr:rowOff>
    </xdr:to>
    <xdr:graphicFrame macro="">
      <xdr:nvGraphicFramePr>
        <xdr:cNvPr id="12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182880</xdr:colOff>
      <xdr:row>0</xdr:row>
      <xdr:rowOff>78740</xdr:rowOff>
    </xdr:from>
    <xdr:to>
      <xdr:col>8</xdr:col>
      <xdr:colOff>193040</xdr:colOff>
      <xdr:row>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gov.uk/government/statistics/statistical-releases-timetable-for-twelve-months-ahead" TargetMode="External"/><Relationship Id="rId3" Type="http://schemas.openxmlformats.org/officeDocument/2006/relationships/hyperlink" Target="https://www.gov.uk/government/statistics/renewable-energy-planning-database-monthly-extract" TargetMode="External"/><Relationship Id="rId7" Type="http://schemas.openxmlformats.org/officeDocument/2006/relationships/hyperlink" Target="https://www.ofgem.gov.uk/environmental-programmes/feed-tariff-fit-scheme" TargetMode="External"/><Relationship Id="rId2" Type="http://schemas.openxmlformats.org/officeDocument/2006/relationships/hyperlink" Target="https://www.gov.uk/government/collections/feed-in-tariff-statistics" TargetMode="External"/><Relationship Id="rId1" Type="http://schemas.openxmlformats.org/officeDocument/2006/relationships/hyperlink" Target="https://www.gov.uk/government/statistics/energy-trends-section-6-renewables" TargetMode="External"/><Relationship Id="rId6" Type="http://schemas.openxmlformats.org/officeDocument/2006/relationships/hyperlink" Target="https://www.renewablesandchp.ofgem.gov.uk/Public/ReportManager.aspx?ReportVisibility=1&amp;ReportCategory=0" TargetMode="External"/><Relationship Id="rId5" Type="http://schemas.openxmlformats.org/officeDocument/2006/relationships/hyperlink" Target="https://www.ofgem.gov.uk/environmental-programmes/feed-tariff-fit-scheme/feed-tariff-reports/installation-reports" TargetMode="External"/><Relationship Id="rId4" Type="http://schemas.openxmlformats.org/officeDocument/2006/relationships/hyperlink" Target="https://www.gov.uk/government/statistics/energy-trends-september-2013-special-feature-articles-new-solar-photovoltaics-deployment-table"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9"/>
  <sheetViews>
    <sheetView topLeftCell="A10" zoomScaleNormal="100" workbookViewId="0">
      <selection activeCell="B23" sqref="B23"/>
    </sheetView>
  </sheetViews>
  <sheetFormatPr defaultColWidth="9.109375" defaultRowHeight="15" x14ac:dyDescent="0.25"/>
  <cols>
    <col min="1" max="1" width="9.109375" style="45"/>
    <col min="2" max="2" width="13.109375" style="45" customWidth="1"/>
    <col min="3" max="3" width="9.109375" style="45"/>
    <col min="4" max="4" width="4.33203125" style="45" customWidth="1"/>
    <col min="5" max="8" width="9.109375" style="45"/>
    <col min="9" max="9" width="12.6640625" style="45" customWidth="1"/>
    <col min="10" max="10" width="13.33203125" style="45" customWidth="1"/>
    <col min="11" max="257" width="9.109375" style="45"/>
    <col min="258" max="258" width="13.109375" style="45" customWidth="1"/>
    <col min="259" max="259" width="9.109375" style="45"/>
    <col min="260" max="260" width="4.33203125" style="45" customWidth="1"/>
    <col min="261" max="264" width="9.109375" style="45"/>
    <col min="265" max="265" width="12.6640625" style="45" customWidth="1"/>
    <col min="266" max="266" width="13.33203125" style="45" customWidth="1"/>
    <col min="267" max="513" width="9.109375" style="45"/>
    <col min="514" max="514" width="13.109375" style="45" customWidth="1"/>
    <col min="515" max="515" width="9.109375" style="45"/>
    <col min="516" max="516" width="4.33203125" style="45" customWidth="1"/>
    <col min="517" max="520" width="9.109375" style="45"/>
    <col min="521" max="521" width="12.6640625" style="45" customWidth="1"/>
    <col min="522" max="522" width="13.33203125" style="45" customWidth="1"/>
    <col min="523" max="769" width="9.109375" style="45"/>
    <col min="770" max="770" width="13.109375" style="45" customWidth="1"/>
    <col min="771" max="771" width="9.109375" style="45"/>
    <col min="772" max="772" width="4.33203125" style="45" customWidth="1"/>
    <col min="773" max="776" width="9.109375" style="45"/>
    <col min="777" max="777" width="12.6640625" style="45" customWidth="1"/>
    <col min="778" max="778" width="13.33203125" style="45" customWidth="1"/>
    <col min="779" max="1025" width="9.109375" style="45"/>
    <col min="1026" max="1026" width="13.109375" style="45" customWidth="1"/>
    <col min="1027" max="1027" width="9.109375" style="45"/>
    <col min="1028" max="1028" width="4.33203125" style="45" customWidth="1"/>
    <col min="1029" max="1032" width="9.109375" style="45"/>
    <col min="1033" max="1033" width="12.6640625" style="45" customWidth="1"/>
    <col min="1034" max="1034" width="13.33203125" style="45" customWidth="1"/>
    <col min="1035" max="1281" width="9.109375" style="45"/>
    <col min="1282" max="1282" width="13.109375" style="45" customWidth="1"/>
    <col min="1283" max="1283" width="9.109375" style="45"/>
    <col min="1284" max="1284" width="4.33203125" style="45" customWidth="1"/>
    <col min="1285" max="1288" width="9.109375" style="45"/>
    <col min="1289" max="1289" width="12.6640625" style="45" customWidth="1"/>
    <col min="1290" max="1290" width="13.33203125" style="45" customWidth="1"/>
    <col min="1291" max="1537" width="9.109375" style="45"/>
    <col min="1538" max="1538" width="13.109375" style="45" customWidth="1"/>
    <col min="1539" max="1539" width="9.109375" style="45"/>
    <col min="1540" max="1540" width="4.33203125" style="45" customWidth="1"/>
    <col min="1541" max="1544" width="9.109375" style="45"/>
    <col min="1545" max="1545" width="12.6640625" style="45" customWidth="1"/>
    <col min="1546" max="1546" width="13.33203125" style="45" customWidth="1"/>
    <col min="1547" max="1793" width="9.109375" style="45"/>
    <col min="1794" max="1794" width="13.109375" style="45" customWidth="1"/>
    <col min="1795" max="1795" width="9.109375" style="45"/>
    <col min="1796" max="1796" width="4.33203125" style="45" customWidth="1"/>
    <col min="1797" max="1800" width="9.109375" style="45"/>
    <col min="1801" max="1801" width="12.6640625" style="45" customWidth="1"/>
    <col min="1802" max="1802" width="13.33203125" style="45" customWidth="1"/>
    <col min="1803" max="2049" width="9.109375" style="45"/>
    <col min="2050" max="2050" width="13.109375" style="45" customWidth="1"/>
    <col min="2051" max="2051" width="9.109375" style="45"/>
    <col min="2052" max="2052" width="4.33203125" style="45" customWidth="1"/>
    <col min="2053" max="2056" width="9.109375" style="45"/>
    <col min="2057" max="2057" width="12.6640625" style="45" customWidth="1"/>
    <col min="2058" max="2058" width="13.33203125" style="45" customWidth="1"/>
    <col min="2059" max="2305" width="9.109375" style="45"/>
    <col min="2306" max="2306" width="13.109375" style="45" customWidth="1"/>
    <col min="2307" max="2307" width="9.109375" style="45"/>
    <col min="2308" max="2308" width="4.33203125" style="45" customWidth="1"/>
    <col min="2309" max="2312" width="9.109375" style="45"/>
    <col min="2313" max="2313" width="12.6640625" style="45" customWidth="1"/>
    <col min="2314" max="2314" width="13.33203125" style="45" customWidth="1"/>
    <col min="2315" max="2561" width="9.109375" style="45"/>
    <col min="2562" max="2562" width="13.109375" style="45" customWidth="1"/>
    <col min="2563" max="2563" width="9.109375" style="45"/>
    <col min="2564" max="2564" width="4.33203125" style="45" customWidth="1"/>
    <col min="2565" max="2568" width="9.109375" style="45"/>
    <col min="2569" max="2569" width="12.6640625" style="45" customWidth="1"/>
    <col min="2570" max="2570" width="13.33203125" style="45" customWidth="1"/>
    <col min="2571" max="2817" width="9.109375" style="45"/>
    <col min="2818" max="2818" width="13.109375" style="45" customWidth="1"/>
    <col min="2819" max="2819" width="9.109375" style="45"/>
    <col min="2820" max="2820" width="4.33203125" style="45" customWidth="1"/>
    <col min="2821" max="2824" width="9.109375" style="45"/>
    <col min="2825" max="2825" width="12.6640625" style="45" customWidth="1"/>
    <col min="2826" max="2826" width="13.33203125" style="45" customWidth="1"/>
    <col min="2827" max="3073" width="9.109375" style="45"/>
    <col min="3074" max="3074" width="13.109375" style="45" customWidth="1"/>
    <col min="3075" max="3075" width="9.109375" style="45"/>
    <col min="3076" max="3076" width="4.33203125" style="45" customWidth="1"/>
    <col min="3077" max="3080" width="9.109375" style="45"/>
    <col min="3081" max="3081" width="12.6640625" style="45" customWidth="1"/>
    <col min="3082" max="3082" width="13.33203125" style="45" customWidth="1"/>
    <col min="3083" max="3329" width="9.109375" style="45"/>
    <col min="3330" max="3330" width="13.109375" style="45" customWidth="1"/>
    <col min="3331" max="3331" width="9.109375" style="45"/>
    <col min="3332" max="3332" width="4.33203125" style="45" customWidth="1"/>
    <col min="3333" max="3336" width="9.109375" style="45"/>
    <col min="3337" max="3337" width="12.6640625" style="45" customWidth="1"/>
    <col min="3338" max="3338" width="13.33203125" style="45" customWidth="1"/>
    <col min="3339" max="3585" width="9.109375" style="45"/>
    <col min="3586" max="3586" width="13.109375" style="45" customWidth="1"/>
    <col min="3587" max="3587" width="9.109375" style="45"/>
    <col min="3588" max="3588" width="4.33203125" style="45" customWidth="1"/>
    <col min="3589" max="3592" width="9.109375" style="45"/>
    <col min="3593" max="3593" width="12.6640625" style="45" customWidth="1"/>
    <col min="3594" max="3594" width="13.33203125" style="45" customWidth="1"/>
    <col min="3595" max="3841" width="9.109375" style="45"/>
    <col min="3842" max="3842" width="13.109375" style="45" customWidth="1"/>
    <col min="3843" max="3843" width="9.109375" style="45"/>
    <col min="3844" max="3844" width="4.33203125" style="45" customWidth="1"/>
    <col min="3845" max="3848" width="9.109375" style="45"/>
    <col min="3849" max="3849" width="12.6640625" style="45" customWidth="1"/>
    <col min="3850" max="3850" width="13.33203125" style="45" customWidth="1"/>
    <col min="3851" max="4097" width="9.109375" style="45"/>
    <col min="4098" max="4098" width="13.109375" style="45" customWidth="1"/>
    <col min="4099" max="4099" width="9.109375" style="45"/>
    <col min="4100" max="4100" width="4.33203125" style="45" customWidth="1"/>
    <col min="4101" max="4104" width="9.109375" style="45"/>
    <col min="4105" max="4105" width="12.6640625" style="45" customWidth="1"/>
    <col min="4106" max="4106" width="13.33203125" style="45" customWidth="1"/>
    <col min="4107" max="4353" width="9.109375" style="45"/>
    <col min="4354" max="4354" width="13.109375" style="45" customWidth="1"/>
    <col min="4355" max="4355" width="9.109375" style="45"/>
    <col min="4356" max="4356" width="4.33203125" style="45" customWidth="1"/>
    <col min="4357" max="4360" width="9.109375" style="45"/>
    <col min="4361" max="4361" width="12.6640625" style="45" customWidth="1"/>
    <col min="4362" max="4362" width="13.33203125" style="45" customWidth="1"/>
    <col min="4363" max="4609" width="9.109375" style="45"/>
    <col min="4610" max="4610" width="13.109375" style="45" customWidth="1"/>
    <col min="4611" max="4611" width="9.109375" style="45"/>
    <col min="4612" max="4612" width="4.33203125" style="45" customWidth="1"/>
    <col min="4613" max="4616" width="9.109375" style="45"/>
    <col min="4617" max="4617" width="12.6640625" style="45" customWidth="1"/>
    <col min="4618" max="4618" width="13.33203125" style="45" customWidth="1"/>
    <col min="4619" max="4865" width="9.109375" style="45"/>
    <col min="4866" max="4866" width="13.109375" style="45" customWidth="1"/>
    <col min="4867" max="4867" width="9.109375" style="45"/>
    <col min="4868" max="4868" width="4.33203125" style="45" customWidth="1"/>
    <col min="4869" max="4872" width="9.109375" style="45"/>
    <col min="4873" max="4873" width="12.6640625" style="45" customWidth="1"/>
    <col min="4874" max="4874" width="13.33203125" style="45" customWidth="1"/>
    <col min="4875" max="5121" width="9.109375" style="45"/>
    <col min="5122" max="5122" width="13.109375" style="45" customWidth="1"/>
    <col min="5123" max="5123" width="9.109375" style="45"/>
    <col min="5124" max="5124" width="4.33203125" style="45" customWidth="1"/>
    <col min="5125" max="5128" width="9.109375" style="45"/>
    <col min="5129" max="5129" width="12.6640625" style="45" customWidth="1"/>
    <col min="5130" max="5130" width="13.33203125" style="45" customWidth="1"/>
    <col min="5131" max="5377" width="9.109375" style="45"/>
    <col min="5378" max="5378" width="13.109375" style="45" customWidth="1"/>
    <col min="5379" max="5379" width="9.109375" style="45"/>
    <col min="5380" max="5380" width="4.33203125" style="45" customWidth="1"/>
    <col min="5381" max="5384" width="9.109375" style="45"/>
    <col min="5385" max="5385" width="12.6640625" style="45" customWidth="1"/>
    <col min="5386" max="5386" width="13.33203125" style="45" customWidth="1"/>
    <col min="5387" max="5633" width="9.109375" style="45"/>
    <col min="5634" max="5634" width="13.109375" style="45" customWidth="1"/>
    <col min="5635" max="5635" width="9.109375" style="45"/>
    <col min="5636" max="5636" width="4.33203125" style="45" customWidth="1"/>
    <col min="5637" max="5640" width="9.109375" style="45"/>
    <col min="5641" max="5641" width="12.6640625" style="45" customWidth="1"/>
    <col min="5642" max="5642" width="13.33203125" style="45" customWidth="1"/>
    <col min="5643" max="5889" width="9.109375" style="45"/>
    <col min="5890" max="5890" width="13.109375" style="45" customWidth="1"/>
    <col min="5891" max="5891" width="9.109375" style="45"/>
    <col min="5892" max="5892" width="4.33203125" style="45" customWidth="1"/>
    <col min="5893" max="5896" width="9.109375" style="45"/>
    <col min="5897" max="5897" width="12.6640625" style="45" customWidth="1"/>
    <col min="5898" max="5898" width="13.33203125" style="45" customWidth="1"/>
    <col min="5899" max="6145" width="9.109375" style="45"/>
    <col min="6146" max="6146" width="13.109375" style="45" customWidth="1"/>
    <col min="6147" max="6147" width="9.109375" style="45"/>
    <col min="6148" max="6148" width="4.33203125" style="45" customWidth="1"/>
    <col min="6149" max="6152" width="9.109375" style="45"/>
    <col min="6153" max="6153" width="12.6640625" style="45" customWidth="1"/>
    <col min="6154" max="6154" width="13.33203125" style="45" customWidth="1"/>
    <col min="6155" max="6401" width="9.109375" style="45"/>
    <col min="6402" max="6402" width="13.109375" style="45" customWidth="1"/>
    <col min="6403" max="6403" width="9.109375" style="45"/>
    <col min="6404" max="6404" width="4.33203125" style="45" customWidth="1"/>
    <col min="6405" max="6408" width="9.109375" style="45"/>
    <col min="6409" max="6409" width="12.6640625" style="45" customWidth="1"/>
    <col min="6410" max="6410" width="13.33203125" style="45" customWidth="1"/>
    <col min="6411" max="6657" width="9.109375" style="45"/>
    <col min="6658" max="6658" width="13.109375" style="45" customWidth="1"/>
    <col min="6659" max="6659" width="9.109375" style="45"/>
    <col min="6660" max="6660" width="4.33203125" style="45" customWidth="1"/>
    <col min="6661" max="6664" width="9.109375" style="45"/>
    <col min="6665" max="6665" width="12.6640625" style="45" customWidth="1"/>
    <col min="6666" max="6666" width="13.33203125" style="45" customWidth="1"/>
    <col min="6667" max="6913" width="9.109375" style="45"/>
    <col min="6914" max="6914" width="13.109375" style="45" customWidth="1"/>
    <col min="6915" max="6915" width="9.109375" style="45"/>
    <col min="6916" max="6916" width="4.33203125" style="45" customWidth="1"/>
    <col min="6917" max="6920" width="9.109375" style="45"/>
    <col min="6921" max="6921" width="12.6640625" style="45" customWidth="1"/>
    <col min="6922" max="6922" width="13.33203125" style="45" customWidth="1"/>
    <col min="6923" max="7169" width="9.109375" style="45"/>
    <col min="7170" max="7170" width="13.109375" style="45" customWidth="1"/>
    <col min="7171" max="7171" width="9.109375" style="45"/>
    <col min="7172" max="7172" width="4.33203125" style="45" customWidth="1"/>
    <col min="7173" max="7176" width="9.109375" style="45"/>
    <col min="7177" max="7177" width="12.6640625" style="45" customWidth="1"/>
    <col min="7178" max="7178" width="13.33203125" style="45" customWidth="1"/>
    <col min="7179" max="7425" width="9.109375" style="45"/>
    <col min="7426" max="7426" width="13.109375" style="45" customWidth="1"/>
    <col min="7427" max="7427" width="9.109375" style="45"/>
    <col min="7428" max="7428" width="4.33203125" style="45" customWidth="1"/>
    <col min="7429" max="7432" width="9.109375" style="45"/>
    <col min="7433" max="7433" width="12.6640625" style="45" customWidth="1"/>
    <col min="7434" max="7434" width="13.33203125" style="45" customWidth="1"/>
    <col min="7435" max="7681" width="9.109375" style="45"/>
    <col min="7682" max="7682" width="13.109375" style="45" customWidth="1"/>
    <col min="7683" max="7683" width="9.109375" style="45"/>
    <col min="7684" max="7684" width="4.33203125" style="45" customWidth="1"/>
    <col min="7685" max="7688" width="9.109375" style="45"/>
    <col min="7689" max="7689" width="12.6640625" style="45" customWidth="1"/>
    <col min="7690" max="7690" width="13.33203125" style="45" customWidth="1"/>
    <col min="7691" max="7937" width="9.109375" style="45"/>
    <col min="7938" max="7938" width="13.109375" style="45" customWidth="1"/>
    <col min="7939" max="7939" width="9.109375" style="45"/>
    <col min="7940" max="7940" width="4.33203125" style="45" customWidth="1"/>
    <col min="7941" max="7944" width="9.109375" style="45"/>
    <col min="7945" max="7945" width="12.6640625" style="45" customWidth="1"/>
    <col min="7946" max="7946" width="13.33203125" style="45" customWidth="1"/>
    <col min="7947" max="8193" width="9.109375" style="45"/>
    <col min="8194" max="8194" width="13.109375" style="45" customWidth="1"/>
    <col min="8195" max="8195" width="9.109375" style="45"/>
    <col min="8196" max="8196" width="4.33203125" style="45" customWidth="1"/>
    <col min="8197" max="8200" width="9.109375" style="45"/>
    <col min="8201" max="8201" width="12.6640625" style="45" customWidth="1"/>
    <col min="8202" max="8202" width="13.33203125" style="45" customWidth="1"/>
    <col min="8203" max="8449" width="9.109375" style="45"/>
    <col min="8450" max="8450" width="13.109375" style="45" customWidth="1"/>
    <col min="8451" max="8451" width="9.109375" style="45"/>
    <col min="8452" max="8452" width="4.33203125" style="45" customWidth="1"/>
    <col min="8453" max="8456" width="9.109375" style="45"/>
    <col min="8457" max="8457" width="12.6640625" style="45" customWidth="1"/>
    <col min="8458" max="8458" width="13.33203125" style="45" customWidth="1"/>
    <col min="8459" max="8705" width="9.109375" style="45"/>
    <col min="8706" max="8706" width="13.109375" style="45" customWidth="1"/>
    <col min="8707" max="8707" width="9.109375" style="45"/>
    <col min="8708" max="8708" width="4.33203125" style="45" customWidth="1"/>
    <col min="8709" max="8712" width="9.109375" style="45"/>
    <col min="8713" max="8713" width="12.6640625" style="45" customWidth="1"/>
    <col min="8714" max="8714" width="13.33203125" style="45" customWidth="1"/>
    <col min="8715" max="8961" width="9.109375" style="45"/>
    <col min="8962" max="8962" width="13.109375" style="45" customWidth="1"/>
    <col min="8963" max="8963" width="9.109375" style="45"/>
    <col min="8964" max="8964" width="4.33203125" style="45" customWidth="1"/>
    <col min="8965" max="8968" width="9.109375" style="45"/>
    <col min="8969" max="8969" width="12.6640625" style="45" customWidth="1"/>
    <col min="8970" max="8970" width="13.33203125" style="45" customWidth="1"/>
    <col min="8971" max="9217" width="9.109375" style="45"/>
    <col min="9218" max="9218" width="13.109375" style="45" customWidth="1"/>
    <col min="9219" max="9219" width="9.109375" style="45"/>
    <col min="9220" max="9220" width="4.33203125" style="45" customWidth="1"/>
    <col min="9221" max="9224" width="9.109375" style="45"/>
    <col min="9225" max="9225" width="12.6640625" style="45" customWidth="1"/>
    <col min="9226" max="9226" width="13.33203125" style="45" customWidth="1"/>
    <col min="9227" max="9473" width="9.109375" style="45"/>
    <col min="9474" max="9474" width="13.109375" style="45" customWidth="1"/>
    <col min="9475" max="9475" width="9.109375" style="45"/>
    <col min="9476" max="9476" width="4.33203125" style="45" customWidth="1"/>
    <col min="9477" max="9480" width="9.109375" style="45"/>
    <col min="9481" max="9481" width="12.6640625" style="45" customWidth="1"/>
    <col min="9482" max="9482" width="13.33203125" style="45" customWidth="1"/>
    <col min="9483" max="9729" width="9.109375" style="45"/>
    <col min="9730" max="9730" width="13.109375" style="45" customWidth="1"/>
    <col min="9731" max="9731" width="9.109375" style="45"/>
    <col min="9732" max="9732" width="4.33203125" style="45" customWidth="1"/>
    <col min="9733" max="9736" width="9.109375" style="45"/>
    <col min="9737" max="9737" width="12.6640625" style="45" customWidth="1"/>
    <col min="9738" max="9738" width="13.33203125" style="45" customWidth="1"/>
    <col min="9739" max="9985" width="9.109375" style="45"/>
    <col min="9986" max="9986" width="13.109375" style="45" customWidth="1"/>
    <col min="9987" max="9987" width="9.109375" style="45"/>
    <col min="9988" max="9988" width="4.33203125" style="45" customWidth="1"/>
    <col min="9989" max="9992" width="9.109375" style="45"/>
    <col min="9993" max="9993" width="12.6640625" style="45" customWidth="1"/>
    <col min="9994" max="9994" width="13.33203125" style="45" customWidth="1"/>
    <col min="9995" max="10241" width="9.109375" style="45"/>
    <col min="10242" max="10242" width="13.109375" style="45" customWidth="1"/>
    <col min="10243" max="10243" width="9.109375" style="45"/>
    <col min="10244" max="10244" width="4.33203125" style="45" customWidth="1"/>
    <col min="10245" max="10248" width="9.109375" style="45"/>
    <col min="10249" max="10249" width="12.6640625" style="45" customWidth="1"/>
    <col min="10250" max="10250" width="13.33203125" style="45" customWidth="1"/>
    <col min="10251" max="10497" width="9.109375" style="45"/>
    <col min="10498" max="10498" width="13.109375" style="45" customWidth="1"/>
    <col min="10499" max="10499" width="9.109375" style="45"/>
    <col min="10500" max="10500" width="4.33203125" style="45" customWidth="1"/>
    <col min="10501" max="10504" width="9.109375" style="45"/>
    <col min="10505" max="10505" width="12.6640625" style="45" customWidth="1"/>
    <col min="10506" max="10506" width="13.33203125" style="45" customWidth="1"/>
    <col min="10507" max="10753" width="9.109375" style="45"/>
    <col min="10754" max="10754" width="13.109375" style="45" customWidth="1"/>
    <col min="10755" max="10755" width="9.109375" style="45"/>
    <col min="10756" max="10756" width="4.33203125" style="45" customWidth="1"/>
    <col min="10757" max="10760" width="9.109375" style="45"/>
    <col min="10761" max="10761" width="12.6640625" style="45" customWidth="1"/>
    <col min="10762" max="10762" width="13.33203125" style="45" customWidth="1"/>
    <col min="10763" max="11009" width="9.109375" style="45"/>
    <col min="11010" max="11010" width="13.109375" style="45" customWidth="1"/>
    <col min="11011" max="11011" width="9.109375" style="45"/>
    <col min="11012" max="11012" width="4.33203125" style="45" customWidth="1"/>
    <col min="11013" max="11016" width="9.109375" style="45"/>
    <col min="11017" max="11017" width="12.6640625" style="45" customWidth="1"/>
    <col min="11018" max="11018" width="13.33203125" style="45" customWidth="1"/>
    <col min="11019" max="11265" width="9.109375" style="45"/>
    <col min="11266" max="11266" width="13.109375" style="45" customWidth="1"/>
    <col min="11267" max="11267" width="9.109375" style="45"/>
    <col min="11268" max="11268" width="4.33203125" style="45" customWidth="1"/>
    <col min="11269" max="11272" width="9.109375" style="45"/>
    <col min="11273" max="11273" width="12.6640625" style="45" customWidth="1"/>
    <col min="11274" max="11274" width="13.33203125" style="45" customWidth="1"/>
    <col min="11275" max="11521" width="9.109375" style="45"/>
    <col min="11522" max="11522" width="13.109375" style="45" customWidth="1"/>
    <col min="11523" max="11523" width="9.109375" style="45"/>
    <col min="11524" max="11524" width="4.33203125" style="45" customWidth="1"/>
    <col min="11525" max="11528" width="9.109375" style="45"/>
    <col min="11529" max="11529" width="12.6640625" style="45" customWidth="1"/>
    <col min="11530" max="11530" width="13.33203125" style="45" customWidth="1"/>
    <col min="11531" max="11777" width="9.109375" style="45"/>
    <col min="11778" max="11778" width="13.109375" style="45" customWidth="1"/>
    <col min="11779" max="11779" width="9.109375" style="45"/>
    <col min="11780" max="11780" width="4.33203125" style="45" customWidth="1"/>
    <col min="11781" max="11784" width="9.109375" style="45"/>
    <col min="11785" max="11785" width="12.6640625" style="45" customWidth="1"/>
    <col min="11786" max="11786" width="13.33203125" style="45" customWidth="1"/>
    <col min="11787" max="12033" width="9.109375" style="45"/>
    <col min="12034" max="12034" width="13.109375" style="45" customWidth="1"/>
    <col min="12035" max="12035" width="9.109375" style="45"/>
    <col min="12036" max="12036" width="4.33203125" style="45" customWidth="1"/>
    <col min="12037" max="12040" width="9.109375" style="45"/>
    <col min="12041" max="12041" width="12.6640625" style="45" customWidth="1"/>
    <col min="12042" max="12042" width="13.33203125" style="45" customWidth="1"/>
    <col min="12043" max="12289" width="9.109375" style="45"/>
    <col min="12290" max="12290" width="13.109375" style="45" customWidth="1"/>
    <col min="12291" max="12291" width="9.109375" style="45"/>
    <col min="12292" max="12292" width="4.33203125" style="45" customWidth="1"/>
    <col min="12293" max="12296" width="9.109375" style="45"/>
    <col min="12297" max="12297" width="12.6640625" style="45" customWidth="1"/>
    <col min="12298" max="12298" width="13.33203125" style="45" customWidth="1"/>
    <col min="12299" max="12545" width="9.109375" style="45"/>
    <col min="12546" max="12546" width="13.109375" style="45" customWidth="1"/>
    <col min="12547" max="12547" width="9.109375" style="45"/>
    <col min="12548" max="12548" width="4.33203125" style="45" customWidth="1"/>
    <col min="12549" max="12552" width="9.109375" style="45"/>
    <col min="12553" max="12553" width="12.6640625" style="45" customWidth="1"/>
    <col min="12554" max="12554" width="13.33203125" style="45" customWidth="1"/>
    <col min="12555" max="12801" width="9.109375" style="45"/>
    <col min="12802" max="12802" width="13.109375" style="45" customWidth="1"/>
    <col min="12803" max="12803" width="9.109375" style="45"/>
    <col min="12804" max="12804" width="4.33203125" style="45" customWidth="1"/>
    <col min="12805" max="12808" width="9.109375" style="45"/>
    <col min="12809" max="12809" width="12.6640625" style="45" customWidth="1"/>
    <col min="12810" max="12810" width="13.33203125" style="45" customWidth="1"/>
    <col min="12811" max="13057" width="9.109375" style="45"/>
    <col min="13058" max="13058" width="13.109375" style="45" customWidth="1"/>
    <col min="13059" max="13059" width="9.109375" style="45"/>
    <col min="13060" max="13060" width="4.33203125" style="45" customWidth="1"/>
    <col min="13061" max="13064" width="9.109375" style="45"/>
    <col min="13065" max="13065" width="12.6640625" style="45" customWidth="1"/>
    <col min="13066" max="13066" width="13.33203125" style="45" customWidth="1"/>
    <col min="13067" max="13313" width="9.109375" style="45"/>
    <col min="13314" max="13314" width="13.109375" style="45" customWidth="1"/>
    <col min="13315" max="13315" width="9.109375" style="45"/>
    <col min="13316" max="13316" width="4.33203125" style="45" customWidth="1"/>
    <col min="13317" max="13320" width="9.109375" style="45"/>
    <col min="13321" max="13321" width="12.6640625" style="45" customWidth="1"/>
    <col min="13322" max="13322" width="13.33203125" style="45" customWidth="1"/>
    <col min="13323" max="13569" width="9.109375" style="45"/>
    <col min="13570" max="13570" width="13.109375" style="45" customWidth="1"/>
    <col min="13571" max="13571" width="9.109375" style="45"/>
    <col min="13572" max="13572" width="4.33203125" style="45" customWidth="1"/>
    <col min="13573" max="13576" width="9.109375" style="45"/>
    <col min="13577" max="13577" width="12.6640625" style="45" customWidth="1"/>
    <col min="13578" max="13578" width="13.33203125" style="45" customWidth="1"/>
    <col min="13579" max="13825" width="9.109375" style="45"/>
    <col min="13826" max="13826" width="13.109375" style="45" customWidth="1"/>
    <col min="13827" max="13827" width="9.109375" style="45"/>
    <col min="13828" max="13828" width="4.33203125" style="45" customWidth="1"/>
    <col min="13829" max="13832" width="9.109375" style="45"/>
    <col min="13833" max="13833" width="12.6640625" style="45" customWidth="1"/>
    <col min="13834" max="13834" width="13.33203125" style="45" customWidth="1"/>
    <col min="13835" max="14081" width="9.109375" style="45"/>
    <col min="14082" max="14082" width="13.109375" style="45" customWidth="1"/>
    <col min="14083" max="14083" width="9.109375" style="45"/>
    <col min="14084" max="14084" width="4.33203125" style="45" customWidth="1"/>
    <col min="14085" max="14088" width="9.109375" style="45"/>
    <col min="14089" max="14089" width="12.6640625" style="45" customWidth="1"/>
    <col min="14090" max="14090" width="13.33203125" style="45" customWidth="1"/>
    <col min="14091" max="14337" width="9.109375" style="45"/>
    <col min="14338" max="14338" width="13.109375" style="45" customWidth="1"/>
    <col min="14339" max="14339" width="9.109375" style="45"/>
    <col min="14340" max="14340" width="4.33203125" style="45" customWidth="1"/>
    <col min="14341" max="14344" width="9.109375" style="45"/>
    <col min="14345" max="14345" width="12.6640625" style="45" customWidth="1"/>
    <col min="14346" max="14346" width="13.33203125" style="45" customWidth="1"/>
    <col min="14347" max="14593" width="9.109375" style="45"/>
    <col min="14594" max="14594" width="13.109375" style="45" customWidth="1"/>
    <col min="14595" max="14595" width="9.109375" style="45"/>
    <col min="14596" max="14596" width="4.33203125" style="45" customWidth="1"/>
    <col min="14597" max="14600" width="9.109375" style="45"/>
    <col min="14601" max="14601" width="12.6640625" style="45" customWidth="1"/>
    <col min="14602" max="14602" width="13.33203125" style="45" customWidth="1"/>
    <col min="14603" max="14849" width="9.109375" style="45"/>
    <col min="14850" max="14850" width="13.109375" style="45" customWidth="1"/>
    <col min="14851" max="14851" width="9.109375" style="45"/>
    <col min="14852" max="14852" width="4.33203125" style="45" customWidth="1"/>
    <col min="14853" max="14856" width="9.109375" style="45"/>
    <col min="14857" max="14857" width="12.6640625" style="45" customWidth="1"/>
    <col min="14858" max="14858" width="13.33203125" style="45" customWidth="1"/>
    <col min="14859" max="15105" width="9.109375" style="45"/>
    <col min="15106" max="15106" width="13.109375" style="45" customWidth="1"/>
    <col min="15107" max="15107" width="9.109375" style="45"/>
    <col min="15108" max="15108" width="4.33203125" style="45" customWidth="1"/>
    <col min="15109" max="15112" width="9.109375" style="45"/>
    <col min="15113" max="15113" width="12.6640625" style="45" customWidth="1"/>
    <col min="15114" max="15114" width="13.33203125" style="45" customWidth="1"/>
    <col min="15115" max="15361" width="9.109375" style="45"/>
    <col min="15362" max="15362" width="13.109375" style="45" customWidth="1"/>
    <col min="15363" max="15363" width="9.109375" style="45"/>
    <col min="15364" max="15364" width="4.33203125" style="45" customWidth="1"/>
    <col min="15365" max="15368" width="9.109375" style="45"/>
    <col min="15369" max="15369" width="12.6640625" style="45" customWidth="1"/>
    <col min="15370" max="15370" width="13.33203125" style="45" customWidth="1"/>
    <col min="15371" max="15617" width="9.109375" style="45"/>
    <col min="15618" max="15618" width="13.109375" style="45" customWidth="1"/>
    <col min="15619" max="15619" width="9.109375" style="45"/>
    <col min="15620" max="15620" width="4.33203125" style="45" customWidth="1"/>
    <col min="15621" max="15624" width="9.109375" style="45"/>
    <col min="15625" max="15625" width="12.6640625" style="45" customWidth="1"/>
    <col min="15626" max="15626" width="13.33203125" style="45" customWidth="1"/>
    <col min="15627" max="15873" width="9.109375" style="45"/>
    <col min="15874" max="15874" width="13.109375" style="45" customWidth="1"/>
    <col min="15875" max="15875" width="9.109375" style="45"/>
    <col min="15876" max="15876" width="4.33203125" style="45" customWidth="1"/>
    <col min="15877" max="15880" width="9.109375" style="45"/>
    <col min="15881" max="15881" width="12.6640625" style="45" customWidth="1"/>
    <col min="15882" max="15882" width="13.33203125" style="45" customWidth="1"/>
    <col min="15883" max="16129" width="9.109375" style="45"/>
    <col min="16130" max="16130" width="13.109375" style="45" customWidth="1"/>
    <col min="16131" max="16131" width="9.109375" style="45"/>
    <col min="16132" max="16132" width="4.33203125" style="45" customWidth="1"/>
    <col min="16133" max="16136" width="9.109375" style="45"/>
    <col min="16137" max="16137" width="12.6640625" style="45" customWidth="1"/>
    <col min="16138" max="16138" width="13.33203125" style="45" customWidth="1"/>
    <col min="16139" max="16384" width="9.109375" style="45"/>
  </cols>
  <sheetData>
    <row r="3" spans="1:13" x14ac:dyDescent="0.25">
      <c r="A3" s="44"/>
    </row>
    <row r="8" spans="1:13" ht="24.6" x14ac:dyDescent="0.4">
      <c r="C8" s="184" t="s">
        <v>134</v>
      </c>
      <c r="D8" s="184"/>
      <c r="E8" s="184"/>
      <c r="F8" s="184"/>
      <c r="G8" s="184"/>
      <c r="H8" s="184"/>
      <c r="I8" s="184"/>
      <c r="J8" s="184"/>
      <c r="K8" s="184"/>
      <c r="L8" s="184"/>
      <c r="M8" s="184"/>
    </row>
    <row r="9" spans="1:13" ht="24.6" x14ac:dyDescent="0.4">
      <c r="C9" s="185">
        <v>42278</v>
      </c>
      <c r="D9" s="185"/>
      <c r="E9" s="185"/>
      <c r="F9" s="185"/>
      <c r="G9" s="185"/>
      <c r="H9" s="185"/>
      <c r="I9" s="185"/>
      <c r="J9" s="185"/>
      <c r="K9" s="185"/>
      <c r="L9" s="185"/>
      <c r="M9" s="46"/>
    </row>
    <row r="10" spans="1:13" x14ac:dyDescent="0.25">
      <c r="B10" s="47"/>
      <c r="C10" s="47"/>
      <c r="D10" s="47"/>
      <c r="E10" s="47"/>
      <c r="F10" s="47"/>
      <c r="G10" s="47"/>
      <c r="H10" s="47"/>
    </row>
    <row r="11" spans="1:13" ht="15.6" x14ac:dyDescent="0.3">
      <c r="B11" s="48" t="s">
        <v>81</v>
      </c>
      <c r="H11" s="47"/>
    </row>
    <row r="12" spans="1:13" ht="15.6" x14ac:dyDescent="0.3">
      <c r="B12" s="48"/>
      <c r="H12" s="47"/>
    </row>
    <row r="13" spans="1:13" x14ac:dyDescent="0.25">
      <c r="A13" s="49"/>
      <c r="B13" s="50" t="s">
        <v>86</v>
      </c>
      <c r="C13" s="45" t="s">
        <v>87</v>
      </c>
      <c r="H13" s="47"/>
    </row>
    <row r="14" spans="1:13" x14ac:dyDescent="0.25">
      <c r="H14" s="47"/>
    </row>
    <row r="15" spans="1:13" x14ac:dyDescent="0.25">
      <c r="B15" s="51" t="s">
        <v>82</v>
      </c>
      <c r="C15" s="45" t="s">
        <v>135</v>
      </c>
      <c r="H15" s="47"/>
    </row>
    <row r="16" spans="1:13" x14ac:dyDescent="0.25">
      <c r="B16" s="51"/>
      <c r="H16" s="47"/>
    </row>
    <row r="17" spans="1:17" x14ac:dyDescent="0.25">
      <c r="A17" s="49"/>
      <c r="B17" s="51" t="s">
        <v>83</v>
      </c>
      <c r="C17" s="45" t="s">
        <v>136</v>
      </c>
      <c r="H17" s="47"/>
    </row>
    <row r="18" spans="1:17" x14ac:dyDescent="0.25">
      <c r="B18" s="51"/>
      <c r="H18" s="47"/>
    </row>
    <row r="19" spans="1:17" x14ac:dyDescent="0.25">
      <c r="B19" s="51" t="s">
        <v>84</v>
      </c>
      <c r="C19" s="45" t="s">
        <v>85</v>
      </c>
      <c r="H19" s="47"/>
    </row>
    <row r="20" spans="1:17" x14ac:dyDescent="0.25">
      <c r="B20" s="47"/>
    </row>
    <row r="21" spans="1:17" x14ac:dyDescent="0.25">
      <c r="B21" s="186" t="s">
        <v>145</v>
      </c>
      <c r="C21" s="186"/>
      <c r="D21" s="186"/>
      <c r="E21" s="186"/>
      <c r="F21" s="186"/>
      <c r="G21" s="186"/>
      <c r="H21" s="186"/>
      <c r="I21" s="186"/>
      <c r="J21" s="186"/>
      <c r="K21" s="186"/>
      <c r="L21" s="186"/>
      <c r="M21" s="186"/>
      <c r="N21" s="186"/>
      <c r="O21" s="186"/>
      <c r="P21" s="186"/>
      <c r="Q21" s="186"/>
    </row>
    <row r="22" spans="1:17" x14ac:dyDescent="0.25">
      <c r="B22" s="186" t="s">
        <v>160</v>
      </c>
      <c r="C22" s="186"/>
      <c r="D22" s="186"/>
      <c r="E22" s="186"/>
      <c r="F22" s="186"/>
      <c r="G22" s="186"/>
      <c r="H22" s="186"/>
      <c r="I22" s="186"/>
      <c r="J22" s="186"/>
      <c r="K22" s="186"/>
      <c r="L22" s="186"/>
      <c r="M22" s="186"/>
      <c r="N22" s="186"/>
      <c r="O22" s="186"/>
      <c r="P22" s="186"/>
      <c r="Q22" s="186"/>
    </row>
    <row r="23" spans="1:17" x14ac:dyDescent="0.25">
      <c r="B23" s="47"/>
    </row>
    <row r="24" spans="1:17" x14ac:dyDescent="0.25">
      <c r="B24" s="45" t="s">
        <v>156</v>
      </c>
    </row>
    <row r="25" spans="1:17" x14ac:dyDescent="0.25">
      <c r="B25" s="45" t="s">
        <v>157</v>
      </c>
    </row>
    <row r="27" spans="1:17" x14ac:dyDescent="0.25">
      <c r="B27" s="45" t="s">
        <v>140</v>
      </c>
    </row>
    <row r="29" spans="1:17" x14ac:dyDescent="0.25">
      <c r="B29" s="45" t="s">
        <v>117</v>
      </c>
    </row>
  </sheetData>
  <mergeCells count="4">
    <mergeCell ref="C8:M8"/>
    <mergeCell ref="C9:L9"/>
    <mergeCell ref="B21:Q21"/>
    <mergeCell ref="B22:Q22"/>
  </mergeCells>
  <hyperlinks>
    <hyperlink ref="B13" location="Highlights!A1" display="Highlights"/>
    <hyperlink ref="B15" location="'Table 1'!A1" display="Table 1"/>
    <hyperlink ref="B19" location="Notes!A1" display="Notes"/>
    <hyperlink ref="B17" location="'Table 2'!A1" display="Table 2"/>
  </hyperlinks>
  <pageMargins left="0.7" right="0.7" top="0.75" bottom="0.75" header="0.3" footer="0.3"/>
  <pageSetup paperSize="9" orientation="portrait" verticalDpi="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BT50"/>
  <sheetViews>
    <sheetView topLeftCell="A5" zoomScale="75" zoomScaleNormal="75" workbookViewId="0">
      <pane xSplit="1" topLeftCell="BE1" activePane="topRight" state="frozen"/>
      <selection pane="topRight" activeCell="A35" sqref="A35:A38"/>
    </sheetView>
  </sheetViews>
  <sheetFormatPr defaultRowHeight="13.2" x14ac:dyDescent="0.25"/>
  <cols>
    <col min="1" max="1" width="65.88671875" style="31" bestFit="1" customWidth="1"/>
    <col min="2" max="51" width="11.6640625" style="31" customWidth="1"/>
    <col min="52" max="52" width="11.5546875" style="31" customWidth="1"/>
    <col min="53" max="53" width="11.6640625" style="31" customWidth="1"/>
    <col min="54" max="54" width="9.5546875" style="31" customWidth="1"/>
    <col min="55" max="55" width="11.33203125" style="31" customWidth="1"/>
    <col min="56" max="57" width="11.77734375" style="31" customWidth="1"/>
    <col min="58" max="58" width="12.6640625" style="31" customWidth="1"/>
    <col min="59" max="59" width="10.77734375" style="31" customWidth="1"/>
    <col min="60" max="60" width="9.88671875" style="31" customWidth="1"/>
    <col min="61" max="61" width="10.77734375" style="31" customWidth="1"/>
    <col min="62" max="62" width="11.6640625" style="31" customWidth="1"/>
    <col min="63" max="63" width="13.88671875" style="31" customWidth="1"/>
    <col min="64" max="64" width="12.33203125" style="31" customWidth="1"/>
    <col min="65" max="65" width="12.88671875" style="31" customWidth="1"/>
    <col min="66" max="66" width="11.88671875" style="31" customWidth="1"/>
    <col min="67" max="67" width="11.109375" style="31" customWidth="1"/>
    <col min="68" max="68" width="9.6640625" style="31" customWidth="1"/>
    <col min="69" max="69" width="10.44140625" style="31" bestFit="1" customWidth="1"/>
    <col min="70" max="70" width="10.77734375" style="31" customWidth="1"/>
    <col min="71" max="71" width="10.21875" style="31" customWidth="1"/>
    <col min="72" max="16384" width="8.88671875" style="31"/>
  </cols>
  <sheetData>
    <row r="1" spans="1:72" ht="17.399999999999999" x14ac:dyDescent="0.3">
      <c r="A1" s="55" t="s">
        <v>82</v>
      </c>
    </row>
    <row r="2" spans="1:72" ht="28.2" customHeight="1" x14ac:dyDescent="0.5">
      <c r="A2" s="53" t="s">
        <v>149</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row>
    <row r="3" spans="1:72" ht="17.399999999999999" x14ac:dyDescent="0.3">
      <c r="A3" s="55" t="s">
        <v>132</v>
      </c>
    </row>
    <row r="4" spans="1:72" ht="18" thickBot="1" x14ac:dyDescent="0.3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8"/>
      <c r="BK4" s="58"/>
      <c r="BL4" s="58"/>
      <c r="BM4" s="58"/>
      <c r="BN4" s="58"/>
      <c r="BO4" s="58"/>
    </row>
    <row r="5" spans="1:72" s="110" customFormat="1" ht="13.8" thickTop="1" x14ac:dyDescent="0.25">
      <c r="A5" s="180"/>
      <c r="B5" s="197">
        <v>2010</v>
      </c>
      <c r="C5" s="197"/>
      <c r="D5" s="197"/>
      <c r="E5" s="197"/>
      <c r="F5" s="197"/>
      <c r="G5" s="197"/>
      <c r="H5" s="197"/>
      <c r="I5" s="197"/>
      <c r="J5" s="197"/>
      <c r="K5" s="197"/>
      <c r="L5" s="197"/>
      <c r="M5" s="197"/>
      <c r="N5" s="196">
        <v>2011</v>
      </c>
      <c r="O5" s="197"/>
      <c r="P5" s="197"/>
      <c r="Q5" s="197"/>
      <c r="R5" s="197"/>
      <c r="S5" s="197"/>
      <c r="T5" s="197"/>
      <c r="U5" s="197"/>
      <c r="V5" s="197"/>
      <c r="W5" s="197"/>
      <c r="X5" s="197"/>
      <c r="Y5" s="197"/>
      <c r="Z5" s="196">
        <v>2012</v>
      </c>
      <c r="AA5" s="197"/>
      <c r="AB5" s="197"/>
      <c r="AC5" s="197"/>
      <c r="AD5" s="197"/>
      <c r="AE5" s="197"/>
      <c r="AF5" s="197"/>
      <c r="AG5" s="197"/>
      <c r="AH5" s="197"/>
      <c r="AI5" s="197"/>
      <c r="AJ5" s="197"/>
      <c r="AK5" s="197"/>
      <c r="AL5" s="187">
        <v>2013</v>
      </c>
      <c r="AM5" s="188"/>
      <c r="AN5" s="188"/>
      <c r="AO5" s="188"/>
      <c r="AP5" s="188"/>
      <c r="AQ5" s="188"/>
      <c r="AR5" s="188"/>
      <c r="AS5" s="188"/>
      <c r="AT5" s="188"/>
      <c r="AU5" s="188"/>
      <c r="AV5" s="188"/>
      <c r="AW5" s="188"/>
      <c r="AX5" s="187">
        <v>2014</v>
      </c>
      <c r="AY5" s="188"/>
      <c r="AZ5" s="188"/>
      <c r="BA5" s="188"/>
      <c r="BB5" s="188"/>
      <c r="BC5" s="188"/>
      <c r="BD5" s="188"/>
      <c r="BE5" s="188"/>
      <c r="BF5" s="188"/>
      <c r="BG5" s="188"/>
      <c r="BH5" s="188"/>
      <c r="BI5" s="189"/>
      <c r="BJ5" s="187">
        <v>2015</v>
      </c>
      <c r="BK5" s="188"/>
      <c r="BL5" s="188"/>
      <c r="BM5" s="188"/>
      <c r="BN5" s="188"/>
      <c r="BO5" s="202"/>
      <c r="BP5" s="199"/>
      <c r="BQ5" s="199"/>
      <c r="BR5" s="199"/>
      <c r="BS5" s="199"/>
    </row>
    <row r="6" spans="1:72" s="60" customFormat="1" x14ac:dyDescent="0.25">
      <c r="A6" s="181"/>
      <c r="B6" s="182" t="s">
        <v>46</v>
      </c>
      <c r="C6" s="182" t="s">
        <v>47</v>
      </c>
      <c r="D6" s="182" t="s">
        <v>48</v>
      </c>
      <c r="E6" s="182" t="s">
        <v>37</v>
      </c>
      <c r="F6" s="182" t="s">
        <v>38</v>
      </c>
      <c r="G6" s="182" t="s">
        <v>39</v>
      </c>
      <c r="H6" s="182" t="s">
        <v>40</v>
      </c>
      <c r="I6" s="182" t="s">
        <v>41</v>
      </c>
      <c r="J6" s="182" t="s">
        <v>42</v>
      </c>
      <c r="K6" s="182" t="s">
        <v>43</v>
      </c>
      <c r="L6" s="182" t="s">
        <v>44</v>
      </c>
      <c r="M6" s="182" t="s">
        <v>45</v>
      </c>
      <c r="N6" s="183" t="s">
        <v>46</v>
      </c>
      <c r="O6" s="182" t="s">
        <v>47</v>
      </c>
      <c r="P6" s="182" t="s">
        <v>48</v>
      </c>
      <c r="Q6" s="182" t="s">
        <v>37</v>
      </c>
      <c r="R6" s="182" t="s">
        <v>38</v>
      </c>
      <c r="S6" s="182" t="s">
        <v>39</v>
      </c>
      <c r="T6" s="182" t="s">
        <v>40</v>
      </c>
      <c r="U6" s="182" t="s">
        <v>41</v>
      </c>
      <c r="V6" s="182" t="s">
        <v>42</v>
      </c>
      <c r="W6" s="182" t="s">
        <v>43</v>
      </c>
      <c r="X6" s="182" t="s">
        <v>44</v>
      </c>
      <c r="Y6" s="182" t="s">
        <v>45</v>
      </c>
      <c r="Z6" s="183" t="s">
        <v>46</v>
      </c>
      <c r="AA6" s="182" t="s">
        <v>47</v>
      </c>
      <c r="AB6" s="182" t="s">
        <v>48</v>
      </c>
      <c r="AC6" s="182" t="s">
        <v>37</v>
      </c>
      <c r="AD6" s="182" t="s">
        <v>38</v>
      </c>
      <c r="AE6" s="182" t="s">
        <v>39</v>
      </c>
      <c r="AF6" s="182" t="s">
        <v>40</v>
      </c>
      <c r="AG6" s="182" t="s">
        <v>41</v>
      </c>
      <c r="AH6" s="182" t="s">
        <v>42</v>
      </c>
      <c r="AI6" s="182" t="s">
        <v>43</v>
      </c>
      <c r="AJ6" s="182" t="s">
        <v>44</v>
      </c>
      <c r="AK6" s="182" t="s">
        <v>45</v>
      </c>
      <c r="AL6" s="183" t="s">
        <v>46</v>
      </c>
      <c r="AM6" s="182" t="s">
        <v>47</v>
      </c>
      <c r="AN6" s="182" t="s">
        <v>48</v>
      </c>
      <c r="AO6" s="182" t="s">
        <v>37</v>
      </c>
      <c r="AP6" s="182" t="s">
        <v>38</v>
      </c>
      <c r="AQ6" s="182" t="s">
        <v>39</v>
      </c>
      <c r="AR6" s="182" t="s">
        <v>40</v>
      </c>
      <c r="AS6" s="182" t="s">
        <v>41</v>
      </c>
      <c r="AT6" s="182" t="s">
        <v>42</v>
      </c>
      <c r="AU6" s="182" t="s">
        <v>43</v>
      </c>
      <c r="AV6" s="182" t="s">
        <v>44</v>
      </c>
      <c r="AW6" s="182" t="s">
        <v>45</v>
      </c>
      <c r="AX6" s="183" t="s">
        <v>46</v>
      </c>
      <c r="AY6" s="182" t="s">
        <v>47</v>
      </c>
      <c r="AZ6" s="182" t="s">
        <v>48</v>
      </c>
      <c r="BA6" s="182" t="s">
        <v>37</v>
      </c>
      <c r="BB6" s="182" t="s">
        <v>38</v>
      </c>
      <c r="BC6" s="182" t="s">
        <v>39</v>
      </c>
      <c r="BD6" s="182" t="s">
        <v>40</v>
      </c>
      <c r="BE6" s="182" t="s">
        <v>41</v>
      </c>
      <c r="BF6" s="182" t="s">
        <v>42</v>
      </c>
      <c r="BG6" s="182" t="s">
        <v>43</v>
      </c>
      <c r="BH6" s="182" t="s">
        <v>44</v>
      </c>
      <c r="BI6" s="182" t="s">
        <v>45</v>
      </c>
      <c r="BJ6" s="183" t="s">
        <v>46</v>
      </c>
      <c r="BK6" s="182" t="s">
        <v>47</v>
      </c>
      <c r="BL6" s="182" t="s">
        <v>48</v>
      </c>
      <c r="BM6" s="182" t="s">
        <v>37</v>
      </c>
      <c r="BN6" s="182" t="s">
        <v>38</v>
      </c>
      <c r="BO6" s="182" t="s">
        <v>39</v>
      </c>
      <c r="BP6" s="182" t="s">
        <v>40</v>
      </c>
      <c r="BQ6" s="182" t="s">
        <v>41</v>
      </c>
      <c r="BR6" s="182" t="s">
        <v>42</v>
      </c>
      <c r="BS6" s="182" t="s">
        <v>43</v>
      </c>
    </row>
    <row r="7" spans="1:72" x14ac:dyDescent="0.25">
      <c r="A7" s="59" t="s">
        <v>67</v>
      </c>
      <c r="M7" s="178"/>
      <c r="N7" s="58"/>
      <c r="O7" s="58"/>
      <c r="P7" s="58"/>
      <c r="Q7" s="58"/>
      <c r="R7" s="58"/>
      <c r="S7" s="58"/>
      <c r="T7" s="58"/>
      <c r="U7" s="58"/>
      <c r="V7" s="58"/>
      <c r="W7" s="58"/>
      <c r="X7" s="58"/>
      <c r="Y7" s="178"/>
      <c r="Z7" s="58"/>
      <c r="AA7" s="58"/>
      <c r="AB7" s="58"/>
      <c r="AC7" s="58"/>
      <c r="AD7" s="58"/>
      <c r="AE7" s="58"/>
      <c r="AF7" s="58"/>
      <c r="AG7" s="58"/>
      <c r="AH7" s="58"/>
      <c r="AI7" s="58"/>
      <c r="AJ7" s="58"/>
      <c r="AK7" s="58"/>
      <c r="AL7" s="113"/>
      <c r="AM7" s="58"/>
      <c r="AN7" s="58"/>
      <c r="AO7" s="58"/>
      <c r="AP7" s="58"/>
      <c r="AQ7" s="58"/>
      <c r="AR7" s="58"/>
      <c r="AS7" s="58"/>
      <c r="AT7" s="58"/>
      <c r="AU7" s="58"/>
      <c r="AV7" s="58"/>
      <c r="AW7" s="58"/>
      <c r="AX7" s="113"/>
      <c r="AY7" s="58"/>
      <c r="AZ7" s="58"/>
      <c r="BA7" s="58"/>
      <c r="BB7" s="58"/>
      <c r="BC7" s="58"/>
      <c r="BD7" s="58"/>
      <c r="BE7" s="58"/>
      <c r="BF7" s="58"/>
      <c r="BG7" s="58"/>
      <c r="BH7" s="58"/>
      <c r="BI7" s="58"/>
      <c r="BJ7" s="113"/>
      <c r="BK7" s="58"/>
      <c r="BL7" s="58"/>
      <c r="BM7" s="58"/>
      <c r="BN7" s="58"/>
      <c r="BO7" s="58"/>
    </row>
    <row r="8" spans="1:72" x14ac:dyDescent="0.25">
      <c r="A8" s="60" t="s">
        <v>69</v>
      </c>
      <c r="B8" s="61">
        <v>5.4892599999999998</v>
      </c>
      <c r="C8" s="61">
        <v>6.8705798000000007</v>
      </c>
      <c r="D8" s="61">
        <v>9.3910207999999997</v>
      </c>
      <c r="E8" s="61">
        <v>12.030967200000003</v>
      </c>
      <c r="F8" s="61">
        <v>16.166024200000006</v>
      </c>
      <c r="G8" s="61">
        <v>20.937989200000011</v>
      </c>
      <c r="H8" s="61">
        <v>26.686941300000008</v>
      </c>
      <c r="I8" s="61">
        <v>32.479960500000018</v>
      </c>
      <c r="J8" s="61">
        <v>40.009587200000034</v>
      </c>
      <c r="K8" s="61">
        <v>49.015960200000059</v>
      </c>
      <c r="L8" s="61">
        <v>59.545875200000047</v>
      </c>
      <c r="M8" s="173">
        <v>67.396194300000062</v>
      </c>
      <c r="N8" s="61">
        <v>78.591097700000105</v>
      </c>
      <c r="O8" s="61">
        <v>91.448254260000098</v>
      </c>
      <c r="P8" s="61">
        <v>110.43375696000018</v>
      </c>
      <c r="Q8" s="61">
        <v>128.75509878000025</v>
      </c>
      <c r="R8" s="61">
        <v>150.66013746000027</v>
      </c>
      <c r="S8" s="61">
        <v>179.15806034000028</v>
      </c>
      <c r="T8" s="61">
        <v>214.41487607000019</v>
      </c>
      <c r="U8" s="61">
        <v>259.16547527000017</v>
      </c>
      <c r="V8" s="61">
        <v>315.27662729000025</v>
      </c>
      <c r="W8" s="61">
        <v>380.50015881000024</v>
      </c>
      <c r="X8" s="61">
        <v>576.64884045999838</v>
      </c>
      <c r="Y8" s="173">
        <v>763.50272877999851</v>
      </c>
      <c r="Z8" s="61">
        <v>787.76968427999839</v>
      </c>
      <c r="AA8" s="61">
        <v>960.2363850799976</v>
      </c>
      <c r="AB8" s="61">
        <v>1062.143798669998</v>
      </c>
      <c r="AC8" s="61">
        <v>1078.6707631699981</v>
      </c>
      <c r="AD8" s="61">
        <v>1114.0978781999981</v>
      </c>
      <c r="AE8" s="61">
        <v>1163.6779352799981</v>
      </c>
      <c r="AF8" s="61">
        <v>1286.5150232999983</v>
      </c>
      <c r="AG8" s="61">
        <v>1298.7775616999984</v>
      </c>
      <c r="AH8" s="61">
        <v>1316.3332052599983</v>
      </c>
      <c r="AI8" s="61">
        <v>1357.6970994099984</v>
      </c>
      <c r="AJ8" s="61">
        <v>1377.0712764099983</v>
      </c>
      <c r="AK8" s="173">
        <v>1397.6230141599983</v>
      </c>
      <c r="AL8" s="61">
        <v>1420.2736303899983</v>
      </c>
      <c r="AM8" s="61">
        <v>1446.5808427899983</v>
      </c>
      <c r="AN8" s="61">
        <v>1478.6766672199983</v>
      </c>
      <c r="AO8" s="61">
        <v>1514.1027409999983</v>
      </c>
      <c r="AP8" s="61">
        <v>1548.7642349999983</v>
      </c>
      <c r="AQ8" s="61">
        <v>1611.1117267699981</v>
      </c>
      <c r="AR8" s="61">
        <v>1635.6572266599981</v>
      </c>
      <c r="AS8" s="61">
        <v>1666.2903246299982</v>
      </c>
      <c r="AT8" s="61">
        <v>1698.3782801399982</v>
      </c>
      <c r="AU8" s="61">
        <v>1731.6503248899983</v>
      </c>
      <c r="AV8" s="61">
        <v>1770.2866199099983</v>
      </c>
      <c r="AW8" s="173">
        <v>1803.6426786499983</v>
      </c>
      <c r="AX8" s="61">
        <v>1834.3975357999982</v>
      </c>
      <c r="AY8" s="61">
        <v>1868.3608719299982</v>
      </c>
      <c r="AZ8" s="61">
        <v>1941.2512898899981</v>
      </c>
      <c r="BA8" s="61">
        <v>1969.140420889998</v>
      </c>
      <c r="BB8" s="61">
        <v>2001.5226048899979</v>
      </c>
      <c r="BC8" s="61">
        <v>2039.784163279998</v>
      </c>
      <c r="BD8" s="61">
        <v>2081.441760029998</v>
      </c>
      <c r="BE8" s="61">
        <v>2121.392612629998</v>
      </c>
      <c r="BF8" s="61">
        <v>2169.748303429998</v>
      </c>
      <c r="BG8" s="61">
        <v>2218.6832331499977</v>
      </c>
      <c r="BH8" s="61">
        <v>2266.4168675299975</v>
      </c>
      <c r="BI8" s="173">
        <v>2326.4260678699975</v>
      </c>
      <c r="BJ8" s="61">
        <v>2354.1000860699974</v>
      </c>
      <c r="BK8" s="61">
        <v>2390.4529036799972</v>
      </c>
      <c r="BL8" s="61">
        <v>2452.6211583699969</v>
      </c>
      <c r="BM8" s="61">
        <v>2491.7304002599972</v>
      </c>
      <c r="BN8" s="61">
        <v>2533.3399192599973</v>
      </c>
      <c r="BO8" s="61">
        <v>2596.7079555899973</v>
      </c>
      <c r="BP8" s="61">
        <v>2640.8485065799973</v>
      </c>
      <c r="BQ8" s="61">
        <v>2686.2900370799975</v>
      </c>
      <c r="BR8" s="61">
        <v>2769.9853390999974</v>
      </c>
      <c r="BS8" s="61">
        <v>2831.6858609899973</v>
      </c>
    </row>
    <row r="9" spans="1:72" x14ac:dyDescent="0.25">
      <c r="A9" s="62" t="s">
        <v>68</v>
      </c>
      <c r="B9" s="61">
        <v>0.12932999999999997</v>
      </c>
      <c r="C9" s="61">
        <v>0.12932999999999997</v>
      </c>
      <c r="D9" s="61">
        <v>0.12932999999999997</v>
      </c>
      <c r="E9" s="61">
        <v>0.12932999999999997</v>
      </c>
      <c r="F9" s="61">
        <v>0.29670999999999997</v>
      </c>
      <c r="G9" s="61">
        <v>1.0967100000000001</v>
      </c>
      <c r="H9" s="61">
        <v>1.2473800000000002</v>
      </c>
      <c r="I9" s="61">
        <v>1.2473800000000002</v>
      </c>
      <c r="J9" s="61">
        <v>1.2473800000000002</v>
      </c>
      <c r="K9" s="61">
        <v>1.6949500000000002</v>
      </c>
      <c r="L9" s="61">
        <v>1.7464800000000003</v>
      </c>
      <c r="M9" s="173">
        <v>1.9237500000000003</v>
      </c>
      <c r="N9" s="61">
        <v>1.9237500000000003</v>
      </c>
      <c r="O9" s="61">
        <v>2.4477500000000001</v>
      </c>
      <c r="P9" s="61">
        <v>3.2649499999999998</v>
      </c>
      <c r="Q9" s="61">
        <v>4.1976999999999993</v>
      </c>
      <c r="R9" s="61">
        <v>5.9455799999999996</v>
      </c>
      <c r="S9" s="61">
        <v>18.53613</v>
      </c>
      <c r="T9" s="61">
        <v>188.22068000000002</v>
      </c>
      <c r="U9" s="61">
        <v>188.22068000000002</v>
      </c>
      <c r="V9" s="61">
        <v>194.58736000000002</v>
      </c>
      <c r="W9" s="61">
        <v>208.47956000000002</v>
      </c>
      <c r="X9" s="61">
        <v>209.56247000000002</v>
      </c>
      <c r="Y9" s="173">
        <v>210.32702000000003</v>
      </c>
      <c r="Z9" s="61">
        <v>210.48643000000004</v>
      </c>
      <c r="AA9" s="61">
        <v>211.66985000000005</v>
      </c>
      <c r="AB9" s="61">
        <v>220.54375000000005</v>
      </c>
      <c r="AC9" s="61">
        <v>221.43928000000005</v>
      </c>
      <c r="AD9" s="61">
        <v>222.03288000000006</v>
      </c>
      <c r="AE9" s="61">
        <v>237.38608000000005</v>
      </c>
      <c r="AF9" s="61">
        <v>313.91755000000001</v>
      </c>
      <c r="AG9" s="61">
        <v>316.59620999999999</v>
      </c>
      <c r="AH9" s="61">
        <v>317.90253000000001</v>
      </c>
      <c r="AI9" s="61">
        <v>320.73360000000002</v>
      </c>
      <c r="AJ9" s="61">
        <v>327.54200000000003</v>
      </c>
      <c r="AK9" s="173">
        <v>329.07142000000005</v>
      </c>
      <c r="AL9" s="61">
        <v>331.14559000000003</v>
      </c>
      <c r="AM9" s="61">
        <v>333.06020000000001</v>
      </c>
      <c r="AN9" s="61">
        <v>334.69166999999999</v>
      </c>
      <c r="AO9" s="61">
        <v>353.44883999999996</v>
      </c>
      <c r="AP9" s="61">
        <v>355.66887999999994</v>
      </c>
      <c r="AQ9" s="61">
        <v>360.81210999999996</v>
      </c>
      <c r="AR9" s="61">
        <v>369.79179999999997</v>
      </c>
      <c r="AS9" s="61">
        <v>381.33401999999995</v>
      </c>
      <c r="AT9" s="61">
        <v>388.05928999999998</v>
      </c>
      <c r="AU9" s="61">
        <v>399.74851999999998</v>
      </c>
      <c r="AV9" s="61">
        <v>406.17174999999997</v>
      </c>
      <c r="AW9" s="173">
        <v>420.26060999999999</v>
      </c>
      <c r="AX9" s="61">
        <v>424.09289999999999</v>
      </c>
      <c r="AY9" s="61">
        <v>433.47598999999997</v>
      </c>
      <c r="AZ9" s="61">
        <v>451.09638999999999</v>
      </c>
      <c r="BA9" s="61">
        <v>465.09692999999999</v>
      </c>
      <c r="BB9" s="61">
        <v>481.46844999999996</v>
      </c>
      <c r="BC9" s="61">
        <v>512.51965999999993</v>
      </c>
      <c r="BD9" s="61">
        <v>521.40679999999998</v>
      </c>
      <c r="BE9" s="61">
        <v>529.53798999999992</v>
      </c>
      <c r="BF9" s="61">
        <v>538.26904999999988</v>
      </c>
      <c r="BG9" s="61">
        <v>547.78404999999987</v>
      </c>
      <c r="BH9" s="61">
        <v>555.23606999999981</v>
      </c>
      <c r="BI9" s="173">
        <v>583.08986999999979</v>
      </c>
      <c r="BJ9" s="61">
        <v>586.18900999999983</v>
      </c>
      <c r="BK9" s="61">
        <v>592.61158999999986</v>
      </c>
      <c r="BL9" s="61">
        <v>638.54473999999982</v>
      </c>
      <c r="BM9" s="61">
        <v>641.45796999999982</v>
      </c>
      <c r="BN9" s="61">
        <v>645.58363999999983</v>
      </c>
      <c r="BO9" s="61">
        <v>659.45565999999985</v>
      </c>
      <c r="BP9" s="61">
        <v>664.6275999999998</v>
      </c>
      <c r="BQ9" s="61">
        <v>665.29568999999981</v>
      </c>
      <c r="BR9" s="61">
        <v>666.01568999999984</v>
      </c>
      <c r="BS9" s="61">
        <v>666.01568999999984</v>
      </c>
    </row>
    <row r="10" spans="1:72" x14ac:dyDescent="0.25">
      <c r="A10" s="62" t="s">
        <v>64</v>
      </c>
      <c r="B10" s="61">
        <v>8.6590000000000007</v>
      </c>
      <c r="C10" s="61">
        <v>8.6590000000000007</v>
      </c>
      <c r="D10" s="61">
        <v>8.6590000000000007</v>
      </c>
      <c r="E10" s="61">
        <v>8.6590000000000007</v>
      </c>
      <c r="F10" s="61">
        <v>8.6590000000000007</v>
      </c>
      <c r="G10" s="61">
        <v>8.6590000000000007</v>
      </c>
      <c r="H10" s="61">
        <v>8.6590000000000007</v>
      </c>
      <c r="I10" s="61">
        <v>8.6590000000000007</v>
      </c>
      <c r="J10" s="61">
        <v>8.6590000000000007</v>
      </c>
      <c r="K10" s="61">
        <v>8.6590000000000007</v>
      </c>
      <c r="L10" s="61">
        <v>8.6590000000000007</v>
      </c>
      <c r="M10" s="173">
        <v>8.6590000000000007</v>
      </c>
      <c r="N10" s="61">
        <v>8.6590000000000007</v>
      </c>
      <c r="O10" s="61">
        <v>8.6590000000000007</v>
      </c>
      <c r="P10" s="61">
        <v>8.6590000000000007</v>
      </c>
      <c r="Q10" s="61">
        <v>8.6590000000000007</v>
      </c>
      <c r="R10" s="61">
        <v>8.6590000000000007</v>
      </c>
      <c r="S10" s="61">
        <v>8.6590000000000007</v>
      </c>
      <c r="T10" s="61">
        <v>8.6590000000000007</v>
      </c>
      <c r="U10" s="61">
        <v>8.6590000000000007</v>
      </c>
      <c r="V10" s="61">
        <v>8.6590000000000007</v>
      </c>
      <c r="W10" s="61">
        <v>8.6590000000000007</v>
      </c>
      <c r="X10" s="61">
        <v>8.6590000000000007</v>
      </c>
      <c r="Y10" s="173">
        <v>8.6590000000000007</v>
      </c>
      <c r="Z10" s="61">
        <v>8.6590000000000007</v>
      </c>
      <c r="AA10" s="61">
        <v>8.6590000000000007</v>
      </c>
      <c r="AB10" s="61">
        <v>8.6590000000000007</v>
      </c>
      <c r="AC10" s="61">
        <v>8.6590000000000007</v>
      </c>
      <c r="AD10" s="61">
        <v>8.6590000000000007</v>
      </c>
      <c r="AE10" s="61">
        <v>8.6590000000000007</v>
      </c>
      <c r="AF10" s="61">
        <v>8.6590000000000007</v>
      </c>
      <c r="AG10" s="61">
        <v>8.6590000000000007</v>
      </c>
      <c r="AH10" s="61">
        <v>8.6590000000000007</v>
      </c>
      <c r="AI10" s="61">
        <v>8.6590000000000007</v>
      </c>
      <c r="AJ10" s="61">
        <v>8.6590000000000007</v>
      </c>
      <c r="AK10" s="173">
        <v>8.6590000000000007</v>
      </c>
      <c r="AL10" s="61">
        <v>8.6590000000000007</v>
      </c>
      <c r="AM10" s="61">
        <v>8.6590000000000007</v>
      </c>
      <c r="AN10" s="61">
        <v>8.6590000000000007</v>
      </c>
      <c r="AO10" s="61">
        <v>8.6590000000000007</v>
      </c>
      <c r="AP10" s="61">
        <v>8.6590000000000007</v>
      </c>
      <c r="AQ10" s="61">
        <v>8.6590000000000007</v>
      </c>
      <c r="AR10" s="61">
        <v>8.6590000000000007</v>
      </c>
      <c r="AS10" s="61">
        <v>8.6590000000000007</v>
      </c>
      <c r="AT10" s="61">
        <v>8.6590000000000007</v>
      </c>
      <c r="AU10" s="61">
        <v>8.6590000000000007</v>
      </c>
      <c r="AV10" s="61">
        <v>8.6590000000000007</v>
      </c>
      <c r="AW10" s="173">
        <v>8.6590000000000007</v>
      </c>
      <c r="AX10" s="61">
        <v>8.6590000000000007</v>
      </c>
      <c r="AY10" s="61">
        <v>8.6590000000000007</v>
      </c>
      <c r="AZ10" s="61">
        <v>8.6590000000000007</v>
      </c>
      <c r="BA10" s="61">
        <v>8.6590000000000007</v>
      </c>
      <c r="BB10" s="61">
        <v>8.6590000000000007</v>
      </c>
      <c r="BC10" s="61">
        <v>8.6590000000000007</v>
      </c>
      <c r="BD10" s="61">
        <v>8.6590000000000007</v>
      </c>
      <c r="BE10" s="61">
        <v>8.6590000000000007</v>
      </c>
      <c r="BF10" s="61">
        <v>8.6590000000000007</v>
      </c>
      <c r="BG10" s="61">
        <v>8.6590000000000007</v>
      </c>
      <c r="BH10" s="61">
        <v>8.6590000000000007</v>
      </c>
      <c r="BI10" s="173">
        <v>8.6590000000000007</v>
      </c>
      <c r="BJ10" s="61">
        <v>8.6590000000000007</v>
      </c>
      <c r="BK10" s="61">
        <v>8.6590000000000007</v>
      </c>
      <c r="BL10" s="61">
        <v>8.6590000000000007</v>
      </c>
      <c r="BM10" s="61">
        <v>8.6590000000000007</v>
      </c>
      <c r="BN10" s="61">
        <v>8.6590000000000007</v>
      </c>
      <c r="BO10" s="61">
        <v>8.6590000000000007</v>
      </c>
      <c r="BP10" s="61">
        <v>8.6590000000000007</v>
      </c>
      <c r="BQ10" s="61">
        <v>8.6590000000000007</v>
      </c>
      <c r="BR10" s="61">
        <v>8.6590000000000007</v>
      </c>
      <c r="BS10" s="61">
        <v>8.6590000000000007</v>
      </c>
    </row>
    <row r="11" spans="1:72" x14ac:dyDescent="0.25">
      <c r="A11" s="60" t="s">
        <v>62</v>
      </c>
      <c r="B11" s="61">
        <v>2.1056699999999999</v>
      </c>
      <c r="C11" s="61">
        <v>2.1149399999999998</v>
      </c>
      <c r="D11" s="61">
        <v>2.1380400000000002</v>
      </c>
      <c r="E11" s="61">
        <v>2.1597399999999998</v>
      </c>
      <c r="F11" s="61">
        <v>2.1718399999999995</v>
      </c>
      <c r="G11" s="61">
        <v>2.1969299999999992</v>
      </c>
      <c r="H11" s="61">
        <v>2.2158699999999998</v>
      </c>
      <c r="I11" s="61">
        <v>2.2245099999999995</v>
      </c>
      <c r="J11" s="61">
        <v>2.23062</v>
      </c>
      <c r="K11" s="61">
        <v>2.2468099999999995</v>
      </c>
      <c r="L11" s="61">
        <v>2.2584799999999996</v>
      </c>
      <c r="M11" s="173">
        <v>2.2709099999999998</v>
      </c>
      <c r="N11" s="61">
        <v>2.2709099999999998</v>
      </c>
      <c r="O11" s="61">
        <v>2.2709099999999998</v>
      </c>
      <c r="P11" s="61">
        <v>2.2877899999999998</v>
      </c>
      <c r="Q11" s="61">
        <v>2.2959700000000001</v>
      </c>
      <c r="R11" s="61">
        <v>2.33934</v>
      </c>
      <c r="S11" s="61">
        <v>2.3721399999999999</v>
      </c>
      <c r="T11" s="61">
        <v>2.3893899999999997</v>
      </c>
      <c r="U11" s="61">
        <v>2.41893</v>
      </c>
      <c r="V11" s="61">
        <v>2.4721099999999998</v>
      </c>
      <c r="W11" s="61">
        <v>2.5645100000000003</v>
      </c>
      <c r="X11" s="61">
        <v>2.6611400000000005</v>
      </c>
      <c r="Y11" s="173">
        <v>7.3022100000000005</v>
      </c>
      <c r="Z11" s="61">
        <v>7.4342600000000001</v>
      </c>
      <c r="AA11" s="61">
        <v>7.4934500000000011</v>
      </c>
      <c r="AB11" s="61">
        <v>8.4680400000000002</v>
      </c>
      <c r="AC11" s="61">
        <v>8.5580999999999996</v>
      </c>
      <c r="AD11" s="61">
        <v>8.6393100000000018</v>
      </c>
      <c r="AE11" s="61">
        <v>8.7419600000000006</v>
      </c>
      <c r="AF11" s="61">
        <v>8.8330400000000004</v>
      </c>
      <c r="AG11" s="61">
        <v>9.2565200000000001</v>
      </c>
      <c r="AH11" s="61">
        <v>9.6791500000000017</v>
      </c>
      <c r="AI11" s="61">
        <v>10.438650000000001</v>
      </c>
      <c r="AJ11" s="61">
        <v>11.30264</v>
      </c>
      <c r="AK11" s="173">
        <v>11.883899999999999</v>
      </c>
      <c r="AL11" s="61">
        <v>15.17656</v>
      </c>
      <c r="AM11" s="61">
        <v>26.933339999999998</v>
      </c>
      <c r="AN11" s="61">
        <v>301.35722999999996</v>
      </c>
      <c r="AO11" s="61">
        <v>328.38165000000004</v>
      </c>
      <c r="AP11" s="61">
        <v>380.59174999999999</v>
      </c>
      <c r="AQ11" s="61">
        <v>393.70245</v>
      </c>
      <c r="AR11" s="61">
        <v>401.1694</v>
      </c>
      <c r="AS11" s="61">
        <v>425.19119000000001</v>
      </c>
      <c r="AT11" s="61">
        <v>435.14062000000001</v>
      </c>
      <c r="AU11" s="61">
        <v>437.75138999999996</v>
      </c>
      <c r="AV11" s="61">
        <v>474.99633999999998</v>
      </c>
      <c r="AW11" s="173">
        <v>539.75234</v>
      </c>
      <c r="AX11" s="61">
        <v>597.61395999999991</v>
      </c>
      <c r="AY11" s="61">
        <v>692.93241999999998</v>
      </c>
      <c r="AZ11" s="61">
        <v>1468.8428700000002</v>
      </c>
      <c r="BA11" s="61">
        <v>1482.6611700000001</v>
      </c>
      <c r="BB11" s="61">
        <v>1485.3415299999999</v>
      </c>
      <c r="BC11" s="61">
        <v>1532.6309500000002</v>
      </c>
      <c r="BD11" s="61">
        <v>1617.56006</v>
      </c>
      <c r="BE11" s="61">
        <v>1628.8401700000002</v>
      </c>
      <c r="BF11" s="61">
        <v>1742.7670100000003</v>
      </c>
      <c r="BG11" s="61">
        <v>1834.9021700000001</v>
      </c>
      <c r="BH11" s="61">
        <v>1895.8736600000002</v>
      </c>
      <c r="BI11" s="173">
        <v>2080.42409</v>
      </c>
      <c r="BJ11" s="61">
        <v>2109.3391499999998</v>
      </c>
      <c r="BK11" s="61">
        <v>2217.3921</v>
      </c>
      <c r="BL11" s="61">
        <v>3877.7858100000003</v>
      </c>
      <c r="BM11" s="61">
        <v>3881.2031200000006</v>
      </c>
      <c r="BN11" s="61">
        <v>3887.0412200000005</v>
      </c>
      <c r="BO11" s="61">
        <v>3889.0364300000006</v>
      </c>
      <c r="BP11" s="61">
        <v>3894.4980300000007</v>
      </c>
      <c r="BQ11" s="61">
        <v>3904.3113400000002</v>
      </c>
      <c r="BR11" s="61">
        <v>3904.9521900000004</v>
      </c>
      <c r="BS11" s="61">
        <v>3904.9521900000004</v>
      </c>
    </row>
    <row r="12" spans="1:72" x14ac:dyDescent="0.25">
      <c r="A12" s="60" t="s">
        <v>66</v>
      </c>
      <c r="B12" s="61">
        <v>14.6</v>
      </c>
      <c r="C12" s="61">
        <v>14.6</v>
      </c>
      <c r="D12" s="61">
        <v>14.6</v>
      </c>
      <c r="E12" s="61">
        <v>14.6</v>
      </c>
      <c r="F12" s="61">
        <v>14.6</v>
      </c>
      <c r="G12" s="61">
        <v>14.6</v>
      </c>
      <c r="H12" s="61">
        <v>14.6</v>
      </c>
      <c r="I12" s="61">
        <v>14.6</v>
      </c>
      <c r="J12" s="61">
        <v>14.6</v>
      </c>
      <c r="K12" s="61">
        <v>14.6</v>
      </c>
      <c r="L12" s="61">
        <v>14.6</v>
      </c>
      <c r="M12" s="173">
        <v>14.6</v>
      </c>
      <c r="N12" s="61">
        <v>14.6</v>
      </c>
      <c r="O12" s="61">
        <v>14.6</v>
      </c>
      <c r="P12" s="61">
        <v>14.6</v>
      </c>
      <c r="Q12" s="61">
        <v>14.6</v>
      </c>
      <c r="R12" s="61">
        <v>14.6</v>
      </c>
      <c r="S12" s="61">
        <v>14.6</v>
      </c>
      <c r="T12" s="61">
        <v>14.6</v>
      </c>
      <c r="U12" s="61">
        <v>14.6</v>
      </c>
      <c r="V12" s="61">
        <v>14.6</v>
      </c>
      <c r="W12" s="61">
        <v>14.6</v>
      </c>
      <c r="X12" s="61">
        <v>14.6</v>
      </c>
      <c r="Y12" s="173">
        <v>14.6</v>
      </c>
      <c r="Z12" s="61">
        <v>20.6</v>
      </c>
      <c r="AA12" s="61">
        <v>20.6</v>
      </c>
      <c r="AB12" s="61">
        <v>20.6</v>
      </c>
      <c r="AC12" s="61">
        <v>20.6</v>
      </c>
      <c r="AD12" s="61">
        <v>20.6</v>
      </c>
      <c r="AE12" s="61">
        <v>26.1</v>
      </c>
      <c r="AF12" s="61">
        <v>26.1</v>
      </c>
      <c r="AG12" s="61">
        <v>31.5</v>
      </c>
      <c r="AH12" s="61">
        <v>31.5</v>
      </c>
      <c r="AI12" s="61">
        <v>31.5</v>
      </c>
      <c r="AJ12" s="61">
        <v>31.5</v>
      </c>
      <c r="AK12" s="173">
        <v>31.5</v>
      </c>
      <c r="AL12" s="61">
        <v>31.5</v>
      </c>
      <c r="AM12" s="61">
        <v>38.22</v>
      </c>
      <c r="AN12" s="61">
        <v>123.61701000000001</v>
      </c>
      <c r="AO12" s="61">
        <v>116.88601000000001</v>
      </c>
      <c r="AP12" s="61">
        <v>103.45601000000001</v>
      </c>
      <c r="AQ12" s="61">
        <v>134.95601000000002</v>
      </c>
      <c r="AR12" s="61">
        <v>129.56801000000002</v>
      </c>
      <c r="AS12" s="61">
        <v>129.73874000000001</v>
      </c>
      <c r="AT12" s="61">
        <v>129.73874000000001</v>
      </c>
      <c r="AU12" s="61">
        <v>129.73874000000001</v>
      </c>
      <c r="AV12" s="61">
        <v>130.16874000000001</v>
      </c>
      <c r="AW12" s="173">
        <v>107.73873999999999</v>
      </c>
      <c r="AX12" s="61">
        <v>137.32658999999995</v>
      </c>
      <c r="AY12" s="61">
        <v>99.013189999999938</v>
      </c>
      <c r="AZ12" s="61">
        <v>236.75845999999996</v>
      </c>
      <c r="BA12" s="61">
        <v>239.51331000000005</v>
      </c>
      <c r="BB12" s="61">
        <v>277.31524460000009</v>
      </c>
      <c r="BC12" s="61">
        <v>290.33053460000008</v>
      </c>
      <c r="BD12" s="61">
        <v>297.66154460000007</v>
      </c>
      <c r="BE12" s="61">
        <v>333.76447460000009</v>
      </c>
      <c r="BF12" s="61">
        <v>299.61338460000002</v>
      </c>
      <c r="BG12" s="61">
        <v>304.02111459999998</v>
      </c>
      <c r="BH12" s="61">
        <v>321.90092499999997</v>
      </c>
      <c r="BI12" s="173">
        <v>344.60370480000006</v>
      </c>
      <c r="BJ12" s="61">
        <v>368.75437480000005</v>
      </c>
      <c r="BK12" s="61">
        <v>387.87686480000008</v>
      </c>
      <c r="BL12" s="61">
        <v>863.52695480000023</v>
      </c>
      <c r="BM12" s="61">
        <v>863.90318680000019</v>
      </c>
      <c r="BN12" s="61">
        <v>864.20551680000005</v>
      </c>
      <c r="BO12" s="61">
        <v>880.02489680000008</v>
      </c>
      <c r="BP12" s="61">
        <v>888.97559680000018</v>
      </c>
      <c r="BQ12" s="61">
        <v>892.34721680000018</v>
      </c>
      <c r="BR12" s="61">
        <v>901.82551180000007</v>
      </c>
      <c r="BS12" s="61">
        <v>903.27902180000012</v>
      </c>
      <c r="BT12" s="54"/>
    </row>
    <row r="13" spans="1:72" x14ac:dyDescent="0.25">
      <c r="A13" s="137" t="s">
        <v>70</v>
      </c>
      <c r="B13" s="138">
        <f t="shared" ref="B13:AG13" si="0">SUM(B8:B12)</f>
        <v>30.983260000000001</v>
      </c>
      <c r="C13" s="138">
        <f t="shared" si="0"/>
        <v>32.373849800000002</v>
      </c>
      <c r="D13" s="138">
        <f t="shared" si="0"/>
        <v>34.9173908</v>
      </c>
      <c r="E13" s="138">
        <f t="shared" si="0"/>
        <v>37.579037200000002</v>
      </c>
      <c r="F13" s="138">
        <f t="shared" si="0"/>
        <v>41.893574200000003</v>
      </c>
      <c r="G13" s="138">
        <f t="shared" si="0"/>
        <v>47.490629200000015</v>
      </c>
      <c r="H13" s="138">
        <f t="shared" si="0"/>
        <v>53.40919130000001</v>
      </c>
      <c r="I13" s="138">
        <f t="shared" si="0"/>
        <v>59.210850500000021</v>
      </c>
      <c r="J13" s="138">
        <f t="shared" si="0"/>
        <v>66.746587200000036</v>
      </c>
      <c r="K13" s="138">
        <f t="shared" si="0"/>
        <v>76.216720200000054</v>
      </c>
      <c r="L13" s="138">
        <f t="shared" si="0"/>
        <v>86.809835200000052</v>
      </c>
      <c r="M13" s="174">
        <f t="shared" si="0"/>
        <v>94.849854300000061</v>
      </c>
      <c r="N13" s="138">
        <f t="shared" si="0"/>
        <v>106.0447577000001</v>
      </c>
      <c r="O13" s="138">
        <f t="shared" si="0"/>
        <v>119.4259142600001</v>
      </c>
      <c r="P13" s="138">
        <f t="shared" si="0"/>
        <v>139.2454969600002</v>
      </c>
      <c r="Q13" s="138">
        <f t="shared" si="0"/>
        <v>158.50776878000025</v>
      </c>
      <c r="R13" s="138">
        <f t="shared" si="0"/>
        <v>182.20405746000026</v>
      </c>
      <c r="S13" s="138">
        <f t="shared" si="0"/>
        <v>223.32533034000025</v>
      </c>
      <c r="T13" s="138">
        <f t="shared" si="0"/>
        <v>428.28394607000024</v>
      </c>
      <c r="U13" s="138">
        <f t="shared" si="0"/>
        <v>473.06408527000019</v>
      </c>
      <c r="V13" s="138">
        <f t="shared" si="0"/>
        <v>535.59509729000035</v>
      </c>
      <c r="W13" s="138">
        <f t="shared" si="0"/>
        <v>614.80322881000029</v>
      </c>
      <c r="X13" s="138">
        <f t="shared" si="0"/>
        <v>812.13145045999852</v>
      </c>
      <c r="Y13" s="174">
        <f t="shared" si="0"/>
        <v>1004.3909587799985</v>
      </c>
      <c r="Z13" s="138">
        <f t="shared" si="0"/>
        <v>1034.9493742799984</v>
      </c>
      <c r="AA13" s="138">
        <f t="shared" si="0"/>
        <v>1208.6586850799977</v>
      </c>
      <c r="AB13" s="138">
        <f t="shared" si="0"/>
        <v>1320.414588669998</v>
      </c>
      <c r="AC13" s="138">
        <f t="shared" si="0"/>
        <v>1337.9271431699981</v>
      </c>
      <c r="AD13" s="138">
        <f t="shared" si="0"/>
        <v>1374.0290681999982</v>
      </c>
      <c r="AE13" s="138">
        <f t="shared" si="0"/>
        <v>1444.5649752799982</v>
      </c>
      <c r="AF13" s="138">
        <f t="shared" si="0"/>
        <v>1644.0246132999982</v>
      </c>
      <c r="AG13" s="138">
        <f t="shared" si="0"/>
        <v>1664.7892916999983</v>
      </c>
      <c r="AH13" s="138">
        <f t="shared" ref="AH13:BS13" si="1">SUM(AH8:AH12)</f>
        <v>1684.0738852599984</v>
      </c>
      <c r="AI13" s="138">
        <f t="shared" si="1"/>
        <v>1729.0283494099986</v>
      </c>
      <c r="AJ13" s="138">
        <f t="shared" si="1"/>
        <v>1756.0749164099987</v>
      </c>
      <c r="AK13" s="174">
        <f t="shared" si="1"/>
        <v>1778.7373341599985</v>
      </c>
      <c r="AL13" s="138">
        <f t="shared" si="1"/>
        <v>1806.7547803899986</v>
      </c>
      <c r="AM13" s="138">
        <f t="shared" si="1"/>
        <v>1853.4533827899984</v>
      </c>
      <c r="AN13" s="138">
        <f t="shared" si="1"/>
        <v>2247.0015772199981</v>
      </c>
      <c r="AO13" s="138">
        <f t="shared" si="1"/>
        <v>2321.4782409999989</v>
      </c>
      <c r="AP13" s="138">
        <f t="shared" si="1"/>
        <v>2397.139874999998</v>
      </c>
      <c r="AQ13" s="138">
        <f t="shared" si="1"/>
        <v>2509.2412967699984</v>
      </c>
      <c r="AR13" s="138">
        <f t="shared" si="1"/>
        <v>2544.8454366599981</v>
      </c>
      <c r="AS13" s="138">
        <f t="shared" si="1"/>
        <v>2611.2132746299985</v>
      </c>
      <c r="AT13" s="138">
        <f t="shared" si="1"/>
        <v>2659.9759301399981</v>
      </c>
      <c r="AU13" s="138">
        <f t="shared" si="1"/>
        <v>2707.5479748899979</v>
      </c>
      <c r="AV13" s="138">
        <f t="shared" si="1"/>
        <v>2790.2824499099988</v>
      </c>
      <c r="AW13" s="174">
        <f t="shared" si="1"/>
        <v>2880.053368649998</v>
      </c>
      <c r="AX13" s="138">
        <f t="shared" si="1"/>
        <v>3002.089985799998</v>
      </c>
      <c r="AY13" s="138">
        <f t="shared" si="1"/>
        <v>3102.4414719299984</v>
      </c>
      <c r="AZ13" s="138">
        <f t="shared" si="1"/>
        <v>4106.6080098899984</v>
      </c>
      <c r="BA13" s="138">
        <f t="shared" si="1"/>
        <v>4165.0708308899984</v>
      </c>
      <c r="BB13" s="138">
        <f t="shared" si="1"/>
        <v>4254.3068294899986</v>
      </c>
      <c r="BC13" s="138">
        <f t="shared" si="1"/>
        <v>4383.9243078799982</v>
      </c>
      <c r="BD13" s="138">
        <f t="shared" si="1"/>
        <v>4526.7291646299982</v>
      </c>
      <c r="BE13" s="138">
        <f t="shared" si="1"/>
        <v>4622.1942472299979</v>
      </c>
      <c r="BF13" s="138">
        <f t="shared" si="1"/>
        <v>4759.0567480299987</v>
      </c>
      <c r="BG13" s="138">
        <f t="shared" si="1"/>
        <v>4914.0495677499975</v>
      </c>
      <c r="BH13" s="138">
        <f t="shared" si="1"/>
        <v>5048.0865225299976</v>
      </c>
      <c r="BI13" s="174">
        <f t="shared" si="1"/>
        <v>5343.2027326699972</v>
      </c>
      <c r="BJ13" s="138">
        <f t="shared" si="1"/>
        <v>5427.0416208699962</v>
      </c>
      <c r="BK13" s="138">
        <f t="shared" si="1"/>
        <v>5596.9924584799974</v>
      </c>
      <c r="BL13" s="138">
        <f t="shared" si="1"/>
        <v>7841.1376631699977</v>
      </c>
      <c r="BM13" s="138">
        <f t="shared" si="1"/>
        <v>7886.953677059998</v>
      </c>
      <c r="BN13" s="138">
        <f t="shared" si="1"/>
        <v>7938.8292960599974</v>
      </c>
      <c r="BO13" s="138">
        <f t="shared" si="1"/>
        <v>8033.8839423899972</v>
      </c>
      <c r="BP13" s="138">
        <f t="shared" si="1"/>
        <v>8097.6087333799978</v>
      </c>
      <c r="BQ13" s="138">
        <f t="shared" si="1"/>
        <v>8156.9032838799976</v>
      </c>
      <c r="BR13" s="138">
        <f t="shared" si="1"/>
        <v>8251.4377308999974</v>
      </c>
      <c r="BS13" s="138">
        <f t="shared" si="1"/>
        <v>8314.591762789998</v>
      </c>
    </row>
    <row r="14" spans="1:72" x14ac:dyDescent="0.25">
      <c r="A14" s="62"/>
      <c r="B14" s="63"/>
      <c r="C14" s="63"/>
      <c r="D14" s="63"/>
      <c r="E14" s="63"/>
      <c r="F14" s="63"/>
      <c r="G14" s="63"/>
      <c r="H14" s="63"/>
      <c r="I14" s="63"/>
      <c r="J14" s="63"/>
      <c r="K14" s="63"/>
      <c r="L14" s="63"/>
      <c r="M14" s="175"/>
      <c r="N14" s="63"/>
      <c r="O14" s="63"/>
      <c r="P14" s="63"/>
      <c r="Q14" s="63"/>
      <c r="R14" s="63"/>
      <c r="S14" s="63"/>
      <c r="T14" s="63"/>
      <c r="U14" s="63"/>
      <c r="V14" s="63"/>
      <c r="W14" s="63"/>
      <c r="X14" s="63"/>
      <c r="Y14" s="175"/>
      <c r="Z14" s="63"/>
      <c r="AA14" s="63"/>
      <c r="AB14" s="63"/>
      <c r="AC14" s="63"/>
      <c r="AD14" s="63"/>
      <c r="AE14" s="63"/>
      <c r="AF14" s="63"/>
      <c r="AG14" s="63"/>
      <c r="AH14" s="63"/>
      <c r="AI14" s="63"/>
      <c r="AJ14" s="63"/>
      <c r="AK14" s="175"/>
      <c r="AL14" s="63"/>
      <c r="AM14" s="63"/>
      <c r="AN14" s="63"/>
      <c r="AO14" s="63"/>
      <c r="AP14" s="63"/>
      <c r="AQ14" s="63"/>
      <c r="AR14" s="63"/>
      <c r="AS14" s="63"/>
      <c r="AT14" s="63"/>
      <c r="AU14" s="63"/>
      <c r="AV14" s="63"/>
      <c r="AW14" s="175"/>
      <c r="AX14" s="63"/>
      <c r="AY14" s="63"/>
      <c r="AZ14" s="63"/>
      <c r="BA14" s="63"/>
      <c r="BB14" s="63"/>
      <c r="BC14" s="63"/>
      <c r="BD14" s="63"/>
      <c r="BE14" s="63"/>
      <c r="BF14" s="63"/>
      <c r="BG14" s="63"/>
      <c r="BH14" s="63"/>
      <c r="BI14" s="175"/>
      <c r="BJ14" s="63"/>
      <c r="BK14" s="63"/>
      <c r="BL14" s="63"/>
      <c r="BM14" s="63"/>
      <c r="BN14" s="63"/>
      <c r="BO14" s="63"/>
      <c r="BP14" s="63"/>
      <c r="BQ14" s="63"/>
      <c r="BR14" s="63"/>
      <c r="BS14" s="63"/>
    </row>
    <row r="15" spans="1:72" x14ac:dyDescent="0.25">
      <c r="A15" s="59" t="s">
        <v>63</v>
      </c>
      <c r="M15" s="178"/>
      <c r="N15" s="58"/>
      <c r="O15" s="58"/>
      <c r="P15" s="58"/>
      <c r="Q15" s="58"/>
      <c r="R15" s="58"/>
      <c r="S15" s="58"/>
      <c r="T15" s="58"/>
      <c r="U15" s="58"/>
      <c r="V15" s="58"/>
      <c r="W15" s="58"/>
      <c r="X15" s="58"/>
      <c r="Y15" s="178"/>
      <c r="Z15" s="58"/>
      <c r="AA15" s="58"/>
      <c r="AB15" s="58"/>
      <c r="AC15" s="58"/>
      <c r="AD15" s="58"/>
      <c r="AE15" s="58"/>
      <c r="AF15" s="58"/>
      <c r="AG15" s="58"/>
      <c r="AH15" s="58"/>
      <c r="AI15" s="58"/>
      <c r="AJ15" s="58"/>
      <c r="AK15" s="178"/>
      <c r="AL15" s="58"/>
      <c r="AM15" s="58"/>
      <c r="AN15" s="58"/>
      <c r="AO15" s="58"/>
      <c r="AP15" s="58"/>
      <c r="AQ15" s="58"/>
      <c r="AR15" s="58"/>
      <c r="AS15" s="58"/>
      <c r="AT15" s="58"/>
      <c r="AU15" s="58"/>
      <c r="AV15" s="58"/>
      <c r="AW15" s="178"/>
      <c r="AX15" s="58"/>
      <c r="AY15" s="58"/>
      <c r="AZ15" s="58"/>
      <c r="BA15" s="58"/>
      <c r="BB15" s="58"/>
      <c r="BC15" s="58"/>
      <c r="BD15" s="64"/>
      <c r="BE15" s="64"/>
      <c r="BF15" s="119"/>
      <c r="BG15" s="58"/>
      <c r="BH15" s="58"/>
      <c r="BI15" s="176"/>
      <c r="BJ15" s="118"/>
      <c r="BK15" s="58"/>
      <c r="BL15" s="58"/>
      <c r="BM15" s="58"/>
      <c r="BN15" s="120"/>
      <c r="BO15" s="120"/>
      <c r="BP15" s="63"/>
    </row>
    <row r="16" spans="1:72" x14ac:dyDescent="0.25">
      <c r="A16" s="60" t="s">
        <v>69</v>
      </c>
      <c r="B16" s="61">
        <v>2493</v>
      </c>
      <c r="C16" s="61">
        <v>3070</v>
      </c>
      <c r="D16" s="61">
        <v>4093</v>
      </c>
      <c r="E16" s="61">
        <v>5144</v>
      </c>
      <c r="F16" s="61">
        <v>6662</v>
      </c>
      <c r="G16" s="61">
        <v>8575</v>
      </c>
      <c r="H16" s="61">
        <v>10890</v>
      </c>
      <c r="I16" s="61">
        <v>13168</v>
      </c>
      <c r="J16" s="61">
        <v>16031</v>
      </c>
      <c r="K16" s="61">
        <v>19503</v>
      </c>
      <c r="L16" s="61">
        <v>23511</v>
      </c>
      <c r="M16" s="173">
        <v>26591</v>
      </c>
      <c r="N16" s="61">
        <v>30738</v>
      </c>
      <c r="O16" s="61">
        <v>35416</v>
      </c>
      <c r="P16" s="61">
        <v>42480</v>
      </c>
      <c r="Q16" s="61">
        <v>48808</v>
      </c>
      <c r="R16" s="61">
        <v>56126</v>
      </c>
      <c r="S16" s="61">
        <v>65629</v>
      </c>
      <c r="T16" s="61">
        <v>76697</v>
      </c>
      <c r="U16" s="61">
        <v>90855</v>
      </c>
      <c r="V16" s="61">
        <v>108279</v>
      </c>
      <c r="W16" s="61">
        <v>128750</v>
      </c>
      <c r="X16" s="61">
        <v>185766</v>
      </c>
      <c r="Y16" s="173">
        <v>231968</v>
      </c>
      <c r="Z16" s="61">
        <v>240435</v>
      </c>
      <c r="AA16" s="61">
        <v>284440</v>
      </c>
      <c r="AB16" s="61">
        <v>311515</v>
      </c>
      <c r="AC16" s="61">
        <v>317031</v>
      </c>
      <c r="AD16" s="61">
        <v>327552</v>
      </c>
      <c r="AE16" s="61">
        <v>340798</v>
      </c>
      <c r="AF16" s="61">
        <v>367253</v>
      </c>
      <c r="AG16" s="61">
        <v>371152</v>
      </c>
      <c r="AH16" s="61">
        <v>376407</v>
      </c>
      <c r="AI16" s="61">
        <v>387108</v>
      </c>
      <c r="AJ16" s="61">
        <v>392888</v>
      </c>
      <c r="AK16" s="173">
        <v>398942</v>
      </c>
      <c r="AL16" s="61">
        <v>405370</v>
      </c>
      <c r="AM16" s="61">
        <v>412311</v>
      </c>
      <c r="AN16" s="61">
        <v>420386</v>
      </c>
      <c r="AO16" s="61">
        <v>428753</v>
      </c>
      <c r="AP16" s="61">
        <v>437286</v>
      </c>
      <c r="AQ16" s="61">
        <v>449979</v>
      </c>
      <c r="AR16" s="61">
        <v>456703</v>
      </c>
      <c r="AS16" s="61">
        <v>464521</v>
      </c>
      <c r="AT16" s="61">
        <v>472840</v>
      </c>
      <c r="AU16" s="61">
        <v>481794</v>
      </c>
      <c r="AV16" s="61">
        <v>492011</v>
      </c>
      <c r="AW16" s="173">
        <v>500550</v>
      </c>
      <c r="AX16" s="61">
        <v>508781</v>
      </c>
      <c r="AY16" s="61">
        <v>517774</v>
      </c>
      <c r="AZ16" s="61">
        <v>533474</v>
      </c>
      <c r="BA16" s="61">
        <v>541670</v>
      </c>
      <c r="BB16" s="61">
        <v>550670</v>
      </c>
      <c r="BC16" s="61">
        <v>560699</v>
      </c>
      <c r="BD16" s="61">
        <v>571906</v>
      </c>
      <c r="BE16" s="61">
        <v>582661</v>
      </c>
      <c r="BF16" s="61">
        <v>595518</v>
      </c>
      <c r="BG16" s="61">
        <v>608901</v>
      </c>
      <c r="BH16" s="61">
        <v>621580</v>
      </c>
      <c r="BI16" s="173">
        <v>634889</v>
      </c>
      <c r="BJ16" s="61">
        <v>643367</v>
      </c>
      <c r="BK16" s="61">
        <v>653799</v>
      </c>
      <c r="BL16" s="61">
        <v>670313</v>
      </c>
      <c r="BM16" s="61">
        <v>681207</v>
      </c>
      <c r="BN16" s="61">
        <v>692763</v>
      </c>
      <c r="BO16" s="61">
        <v>709353</v>
      </c>
      <c r="BP16" s="61">
        <v>720968</v>
      </c>
      <c r="BQ16" s="61">
        <v>732573</v>
      </c>
      <c r="BR16" s="61">
        <v>752058</v>
      </c>
      <c r="BS16" s="61">
        <v>769019</v>
      </c>
    </row>
    <row r="17" spans="1:71" x14ac:dyDescent="0.25">
      <c r="A17" s="62" t="s">
        <v>68</v>
      </c>
      <c r="B17" s="61">
        <v>1</v>
      </c>
      <c r="C17" s="61">
        <v>1</v>
      </c>
      <c r="D17" s="61">
        <v>1</v>
      </c>
      <c r="E17" s="61">
        <v>1</v>
      </c>
      <c r="F17" s="61">
        <v>3</v>
      </c>
      <c r="G17" s="61">
        <v>5</v>
      </c>
      <c r="H17" s="61">
        <v>7</v>
      </c>
      <c r="I17" s="61">
        <v>7</v>
      </c>
      <c r="J17" s="61">
        <v>7</v>
      </c>
      <c r="K17" s="61">
        <v>11</v>
      </c>
      <c r="L17" s="61">
        <v>12</v>
      </c>
      <c r="M17" s="173">
        <v>14</v>
      </c>
      <c r="N17" s="61">
        <v>14</v>
      </c>
      <c r="O17" s="61">
        <v>17</v>
      </c>
      <c r="P17" s="61">
        <v>20</v>
      </c>
      <c r="Q17" s="61">
        <v>29</v>
      </c>
      <c r="R17" s="61">
        <v>40</v>
      </c>
      <c r="S17" s="61">
        <v>72</v>
      </c>
      <c r="T17" s="61">
        <v>283</v>
      </c>
      <c r="U17" s="61">
        <v>283</v>
      </c>
      <c r="V17" s="61">
        <v>289</v>
      </c>
      <c r="W17" s="61">
        <v>299</v>
      </c>
      <c r="X17" s="61">
        <v>308</v>
      </c>
      <c r="Y17" s="173">
        <v>314</v>
      </c>
      <c r="Z17" s="61">
        <v>316</v>
      </c>
      <c r="AA17" s="61">
        <v>326</v>
      </c>
      <c r="AB17" s="61">
        <v>357</v>
      </c>
      <c r="AC17" s="61">
        <v>363</v>
      </c>
      <c r="AD17" s="61">
        <v>367</v>
      </c>
      <c r="AE17" s="61">
        <v>389</v>
      </c>
      <c r="AF17" s="61">
        <v>499</v>
      </c>
      <c r="AG17" s="61">
        <v>517</v>
      </c>
      <c r="AH17" s="61">
        <v>528</v>
      </c>
      <c r="AI17" s="61">
        <v>549</v>
      </c>
      <c r="AJ17" s="61">
        <v>558</v>
      </c>
      <c r="AK17" s="173">
        <v>571</v>
      </c>
      <c r="AL17" s="61">
        <v>585</v>
      </c>
      <c r="AM17" s="61">
        <v>599</v>
      </c>
      <c r="AN17" s="61">
        <v>611</v>
      </c>
      <c r="AO17" s="61">
        <v>685</v>
      </c>
      <c r="AP17" s="61">
        <v>702</v>
      </c>
      <c r="AQ17" s="61">
        <v>731</v>
      </c>
      <c r="AR17" s="61">
        <v>770</v>
      </c>
      <c r="AS17" s="61">
        <v>813</v>
      </c>
      <c r="AT17" s="61">
        <v>853</v>
      </c>
      <c r="AU17" s="61">
        <v>884</v>
      </c>
      <c r="AV17" s="61">
        <v>915</v>
      </c>
      <c r="AW17" s="173">
        <v>992</v>
      </c>
      <c r="AX17" s="61">
        <v>1017</v>
      </c>
      <c r="AY17" s="61">
        <v>1046</v>
      </c>
      <c r="AZ17" s="61">
        <v>1090</v>
      </c>
      <c r="BA17" s="61">
        <v>1116</v>
      </c>
      <c r="BB17" s="61">
        <v>1150</v>
      </c>
      <c r="BC17" s="61">
        <v>1235</v>
      </c>
      <c r="BD17" s="61">
        <v>1268</v>
      </c>
      <c r="BE17" s="61">
        <v>1299</v>
      </c>
      <c r="BF17" s="61">
        <v>1346</v>
      </c>
      <c r="BG17" s="61">
        <v>1400</v>
      </c>
      <c r="BH17" s="61">
        <v>1437</v>
      </c>
      <c r="BI17" s="176">
        <v>1483</v>
      </c>
      <c r="BJ17" s="118">
        <v>1507</v>
      </c>
      <c r="BK17" s="118">
        <v>1529</v>
      </c>
      <c r="BL17" s="118">
        <v>1595</v>
      </c>
      <c r="BM17" s="118">
        <v>1605</v>
      </c>
      <c r="BN17" s="118">
        <v>1615</v>
      </c>
      <c r="BO17" s="118">
        <v>1653</v>
      </c>
      <c r="BP17" s="118">
        <v>1662</v>
      </c>
      <c r="BQ17" s="118">
        <v>1666</v>
      </c>
      <c r="BR17" s="118">
        <v>1667</v>
      </c>
      <c r="BS17" s="118">
        <v>1667</v>
      </c>
    </row>
    <row r="18" spans="1:71" x14ac:dyDescent="0.25">
      <c r="A18" s="62" t="s">
        <v>64</v>
      </c>
      <c r="B18" s="61">
        <v>2975</v>
      </c>
      <c r="C18" s="61">
        <v>2975</v>
      </c>
      <c r="D18" s="61">
        <v>2975</v>
      </c>
      <c r="E18" s="61">
        <v>2975</v>
      </c>
      <c r="F18" s="61">
        <v>2975</v>
      </c>
      <c r="G18" s="61">
        <v>2975</v>
      </c>
      <c r="H18" s="61">
        <v>2975</v>
      </c>
      <c r="I18" s="61">
        <v>2975</v>
      </c>
      <c r="J18" s="61">
        <v>2975</v>
      </c>
      <c r="K18" s="61">
        <v>2975</v>
      </c>
      <c r="L18" s="61">
        <v>2975</v>
      </c>
      <c r="M18" s="173">
        <v>2975</v>
      </c>
      <c r="N18" s="61">
        <v>2975</v>
      </c>
      <c r="O18" s="61">
        <v>2975</v>
      </c>
      <c r="P18" s="61">
        <v>2975</v>
      </c>
      <c r="Q18" s="61">
        <v>2975</v>
      </c>
      <c r="R18" s="61">
        <v>2975</v>
      </c>
      <c r="S18" s="61">
        <v>2975</v>
      </c>
      <c r="T18" s="61">
        <v>2975</v>
      </c>
      <c r="U18" s="61">
        <v>2975</v>
      </c>
      <c r="V18" s="61">
        <v>2975</v>
      </c>
      <c r="W18" s="61">
        <v>2975</v>
      </c>
      <c r="X18" s="61">
        <v>2975</v>
      </c>
      <c r="Y18" s="173">
        <v>2975</v>
      </c>
      <c r="Z18" s="61">
        <v>2975</v>
      </c>
      <c r="AA18" s="61">
        <v>2975</v>
      </c>
      <c r="AB18" s="61">
        <v>2975</v>
      </c>
      <c r="AC18" s="61">
        <v>2975</v>
      </c>
      <c r="AD18" s="61">
        <v>2975</v>
      </c>
      <c r="AE18" s="61">
        <v>2975</v>
      </c>
      <c r="AF18" s="61">
        <v>2975</v>
      </c>
      <c r="AG18" s="61">
        <v>2975</v>
      </c>
      <c r="AH18" s="61">
        <v>2975</v>
      </c>
      <c r="AI18" s="61">
        <v>2975</v>
      </c>
      <c r="AJ18" s="61">
        <v>2975</v>
      </c>
      <c r="AK18" s="173">
        <v>2975</v>
      </c>
      <c r="AL18" s="61">
        <v>2975</v>
      </c>
      <c r="AM18" s="61">
        <v>2975</v>
      </c>
      <c r="AN18" s="61">
        <v>2975</v>
      </c>
      <c r="AO18" s="61">
        <v>2975</v>
      </c>
      <c r="AP18" s="61">
        <v>2975</v>
      </c>
      <c r="AQ18" s="61">
        <v>2975</v>
      </c>
      <c r="AR18" s="61">
        <v>2975</v>
      </c>
      <c r="AS18" s="61">
        <v>2975</v>
      </c>
      <c r="AT18" s="61">
        <v>2975</v>
      </c>
      <c r="AU18" s="61">
        <v>2975</v>
      </c>
      <c r="AV18" s="61">
        <v>2975</v>
      </c>
      <c r="AW18" s="173">
        <v>2975</v>
      </c>
      <c r="AX18" s="61">
        <v>2975</v>
      </c>
      <c r="AY18" s="61">
        <v>2975</v>
      </c>
      <c r="AZ18" s="61">
        <v>2975</v>
      </c>
      <c r="BA18" s="61">
        <v>2975</v>
      </c>
      <c r="BB18" s="61">
        <v>2975</v>
      </c>
      <c r="BC18" s="61">
        <v>2975</v>
      </c>
      <c r="BD18" s="61">
        <v>2975</v>
      </c>
      <c r="BE18" s="61">
        <v>2975</v>
      </c>
      <c r="BF18" s="61">
        <v>2975</v>
      </c>
      <c r="BG18" s="61">
        <v>2975</v>
      </c>
      <c r="BH18" s="61">
        <v>2975</v>
      </c>
      <c r="BI18" s="173">
        <v>2975</v>
      </c>
      <c r="BJ18" s="61">
        <v>2975</v>
      </c>
      <c r="BK18" s="61">
        <v>2975</v>
      </c>
      <c r="BL18" s="61">
        <v>2975</v>
      </c>
      <c r="BM18" s="61">
        <v>2975</v>
      </c>
      <c r="BN18" s="61">
        <v>2975</v>
      </c>
      <c r="BO18" s="61">
        <v>2975</v>
      </c>
      <c r="BP18" s="61">
        <v>2975</v>
      </c>
      <c r="BQ18" s="61">
        <v>2975</v>
      </c>
      <c r="BR18" s="61">
        <v>2975</v>
      </c>
      <c r="BS18" s="61">
        <v>2975</v>
      </c>
    </row>
    <row r="19" spans="1:71" x14ac:dyDescent="0.25">
      <c r="A19" s="60" t="s">
        <v>62</v>
      </c>
      <c r="B19" s="61">
        <v>263</v>
      </c>
      <c r="C19" s="61">
        <v>265</v>
      </c>
      <c r="D19" s="61">
        <v>269</v>
      </c>
      <c r="E19" s="61">
        <v>275</v>
      </c>
      <c r="F19" s="61">
        <v>277</v>
      </c>
      <c r="G19" s="61">
        <v>282</v>
      </c>
      <c r="H19" s="61">
        <v>285</v>
      </c>
      <c r="I19" s="61">
        <v>288</v>
      </c>
      <c r="J19" s="61">
        <v>289</v>
      </c>
      <c r="K19" s="61">
        <v>293</v>
      </c>
      <c r="L19" s="61">
        <v>298</v>
      </c>
      <c r="M19" s="173">
        <v>303</v>
      </c>
      <c r="N19" s="61">
        <v>303</v>
      </c>
      <c r="O19" s="61">
        <v>303</v>
      </c>
      <c r="P19" s="61">
        <v>315</v>
      </c>
      <c r="Q19" s="61">
        <v>318</v>
      </c>
      <c r="R19" s="61">
        <v>328</v>
      </c>
      <c r="S19" s="61">
        <v>334</v>
      </c>
      <c r="T19" s="61">
        <v>338</v>
      </c>
      <c r="U19" s="61">
        <v>346</v>
      </c>
      <c r="V19" s="61">
        <v>373</v>
      </c>
      <c r="W19" s="61">
        <v>393</v>
      </c>
      <c r="X19" s="61">
        <v>421</v>
      </c>
      <c r="Y19" s="173">
        <v>459</v>
      </c>
      <c r="Z19" s="61">
        <v>484</v>
      </c>
      <c r="AA19" s="61">
        <v>497</v>
      </c>
      <c r="AB19" s="61">
        <v>519</v>
      </c>
      <c r="AC19" s="61">
        <v>537</v>
      </c>
      <c r="AD19" s="61">
        <v>559</v>
      </c>
      <c r="AE19" s="61">
        <v>570</v>
      </c>
      <c r="AF19" s="61">
        <v>609</v>
      </c>
      <c r="AG19" s="61">
        <v>686</v>
      </c>
      <c r="AH19" s="61">
        <v>768</v>
      </c>
      <c r="AI19" s="61">
        <v>899</v>
      </c>
      <c r="AJ19" s="61">
        <v>1054</v>
      </c>
      <c r="AK19" s="173">
        <v>1159</v>
      </c>
      <c r="AL19" s="61">
        <v>1306</v>
      </c>
      <c r="AM19" s="61">
        <v>1434</v>
      </c>
      <c r="AN19" s="61">
        <v>1671</v>
      </c>
      <c r="AO19" s="61">
        <v>1833</v>
      </c>
      <c r="AP19" s="61">
        <v>2028</v>
      </c>
      <c r="AQ19" s="61">
        <v>2205</v>
      </c>
      <c r="AR19" s="61">
        <v>2493</v>
      </c>
      <c r="AS19" s="61">
        <v>2913</v>
      </c>
      <c r="AT19" s="61">
        <v>3396</v>
      </c>
      <c r="AU19" s="61">
        <v>3835</v>
      </c>
      <c r="AV19" s="61">
        <v>4322</v>
      </c>
      <c r="AW19" s="173">
        <v>4716</v>
      </c>
      <c r="AX19" s="61">
        <v>5185</v>
      </c>
      <c r="AY19" s="61">
        <v>6434</v>
      </c>
      <c r="AZ19" s="61">
        <v>6899</v>
      </c>
      <c r="BA19" s="61">
        <v>7234</v>
      </c>
      <c r="BB19" s="61">
        <v>7670</v>
      </c>
      <c r="BC19" s="61">
        <v>8186</v>
      </c>
      <c r="BD19" s="61">
        <v>8631</v>
      </c>
      <c r="BE19" s="61">
        <v>9095</v>
      </c>
      <c r="BF19" s="61">
        <v>9635</v>
      </c>
      <c r="BG19" s="61">
        <v>10152</v>
      </c>
      <c r="BH19" s="61">
        <v>10634</v>
      </c>
      <c r="BI19" s="173">
        <v>11023</v>
      </c>
      <c r="BJ19" s="61">
        <v>11406</v>
      </c>
      <c r="BK19" s="61">
        <v>11884</v>
      </c>
      <c r="BL19" s="61">
        <v>12528</v>
      </c>
      <c r="BM19" s="61">
        <v>12924</v>
      </c>
      <c r="BN19" s="61">
        <v>13355</v>
      </c>
      <c r="BO19" s="61">
        <v>13751</v>
      </c>
      <c r="BP19" s="61">
        <v>14073</v>
      </c>
      <c r="BQ19" s="61">
        <v>14323</v>
      </c>
      <c r="BR19" s="61">
        <v>14445</v>
      </c>
      <c r="BS19" s="61">
        <v>14445</v>
      </c>
    </row>
    <row r="20" spans="1:71" x14ac:dyDescent="0.25">
      <c r="A20" s="60" t="s">
        <v>66</v>
      </c>
      <c r="B20" s="61">
        <v>0</v>
      </c>
      <c r="C20" s="61">
        <v>0</v>
      </c>
      <c r="D20" s="61">
        <v>0</v>
      </c>
      <c r="E20" s="61">
        <v>0</v>
      </c>
      <c r="F20" s="61">
        <v>0</v>
      </c>
      <c r="G20" s="61">
        <v>0</v>
      </c>
      <c r="H20" s="61">
        <v>0</v>
      </c>
      <c r="I20" s="61">
        <v>0</v>
      </c>
      <c r="J20" s="61">
        <v>0</v>
      </c>
      <c r="K20" s="61">
        <v>0</v>
      </c>
      <c r="L20" s="61">
        <v>0</v>
      </c>
      <c r="M20" s="177">
        <v>0</v>
      </c>
      <c r="N20" s="61">
        <v>0</v>
      </c>
      <c r="O20" s="61">
        <v>0</v>
      </c>
      <c r="P20" s="61">
        <v>0</v>
      </c>
      <c r="Q20" s="61">
        <v>0</v>
      </c>
      <c r="R20" s="61">
        <v>0</v>
      </c>
      <c r="S20" s="61">
        <v>0</v>
      </c>
      <c r="T20" s="61">
        <v>0</v>
      </c>
      <c r="U20" s="61">
        <v>0</v>
      </c>
      <c r="V20" s="61">
        <v>0</v>
      </c>
      <c r="W20" s="61">
        <v>0</v>
      </c>
      <c r="X20" s="61">
        <v>0</v>
      </c>
      <c r="Y20" s="177">
        <v>0</v>
      </c>
      <c r="Z20" s="61">
        <v>1</v>
      </c>
      <c r="AA20" s="61">
        <v>1</v>
      </c>
      <c r="AB20" s="61">
        <v>1</v>
      </c>
      <c r="AC20" s="61">
        <v>1</v>
      </c>
      <c r="AD20" s="61">
        <v>1</v>
      </c>
      <c r="AE20" s="61">
        <v>2</v>
      </c>
      <c r="AF20" s="61">
        <v>2</v>
      </c>
      <c r="AG20" s="61">
        <v>3</v>
      </c>
      <c r="AH20" s="61">
        <v>37</v>
      </c>
      <c r="AI20" s="61">
        <v>57</v>
      </c>
      <c r="AJ20" s="61">
        <v>63</v>
      </c>
      <c r="AK20" s="177">
        <v>83</v>
      </c>
      <c r="AL20" s="61">
        <v>144</v>
      </c>
      <c r="AM20" s="61">
        <v>198</v>
      </c>
      <c r="AN20" s="61">
        <v>212</v>
      </c>
      <c r="AO20" s="61">
        <v>212</v>
      </c>
      <c r="AP20" s="61">
        <v>245</v>
      </c>
      <c r="AQ20" s="61">
        <v>258</v>
      </c>
      <c r="AR20" s="61">
        <v>265</v>
      </c>
      <c r="AS20" s="61">
        <v>314</v>
      </c>
      <c r="AT20" s="61">
        <v>334</v>
      </c>
      <c r="AU20" s="61">
        <v>347</v>
      </c>
      <c r="AV20" s="61">
        <v>362</v>
      </c>
      <c r="AW20" s="61">
        <v>419</v>
      </c>
      <c r="AX20" s="114">
        <v>429</v>
      </c>
      <c r="AY20" s="61">
        <v>481</v>
      </c>
      <c r="AZ20" s="61">
        <v>500</v>
      </c>
      <c r="BA20" s="61">
        <v>551</v>
      </c>
      <c r="BB20" s="61">
        <v>608</v>
      </c>
      <c r="BC20" s="61">
        <v>624</v>
      </c>
      <c r="BD20" s="61">
        <v>670</v>
      </c>
      <c r="BE20" s="61">
        <v>729</v>
      </c>
      <c r="BF20" s="61">
        <v>771</v>
      </c>
      <c r="BG20" s="61">
        <v>809</v>
      </c>
      <c r="BH20" s="61">
        <v>896</v>
      </c>
      <c r="BI20" s="177">
        <v>938</v>
      </c>
      <c r="BJ20" s="61">
        <v>970</v>
      </c>
      <c r="BK20" s="61">
        <v>991</v>
      </c>
      <c r="BL20" s="61">
        <v>1044</v>
      </c>
      <c r="BM20" s="61">
        <v>1090</v>
      </c>
      <c r="BN20" s="61">
        <v>1137</v>
      </c>
      <c r="BO20" s="61">
        <v>1249</v>
      </c>
      <c r="BP20" s="61">
        <v>1420</v>
      </c>
      <c r="BQ20" s="61">
        <v>1980</v>
      </c>
      <c r="BR20" s="61">
        <v>3460</v>
      </c>
      <c r="BS20" s="61">
        <v>3788</v>
      </c>
    </row>
    <row r="21" spans="1:71" x14ac:dyDescent="0.25">
      <c r="A21" s="137" t="s">
        <v>70</v>
      </c>
      <c r="B21" s="138">
        <f t="shared" ref="B21:BM21" si="2">SUM(B16:B20)</f>
        <v>5732</v>
      </c>
      <c r="C21" s="138">
        <f t="shared" si="2"/>
        <v>6311</v>
      </c>
      <c r="D21" s="138">
        <f t="shared" si="2"/>
        <v>7338</v>
      </c>
      <c r="E21" s="138">
        <f t="shared" si="2"/>
        <v>8395</v>
      </c>
      <c r="F21" s="138">
        <f t="shared" si="2"/>
        <v>9917</v>
      </c>
      <c r="G21" s="138">
        <f t="shared" si="2"/>
        <v>11837</v>
      </c>
      <c r="H21" s="138">
        <f t="shared" si="2"/>
        <v>14157</v>
      </c>
      <c r="I21" s="138">
        <f t="shared" si="2"/>
        <v>16438</v>
      </c>
      <c r="J21" s="138">
        <f t="shared" si="2"/>
        <v>19302</v>
      </c>
      <c r="K21" s="138">
        <f t="shared" si="2"/>
        <v>22782</v>
      </c>
      <c r="L21" s="138">
        <f t="shared" si="2"/>
        <v>26796</v>
      </c>
      <c r="M21" s="138">
        <f t="shared" si="2"/>
        <v>29883</v>
      </c>
      <c r="N21" s="139">
        <f t="shared" si="2"/>
        <v>34030</v>
      </c>
      <c r="O21" s="138">
        <f t="shared" si="2"/>
        <v>38711</v>
      </c>
      <c r="P21" s="138">
        <f t="shared" si="2"/>
        <v>45790</v>
      </c>
      <c r="Q21" s="138">
        <f t="shared" si="2"/>
        <v>52130</v>
      </c>
      <c r="R21" s="138">
        <f t="shared" si="2"/>
        <v>59469</v>
      </c>
      <c r="S21" s="138">
        <f t="shared" si="2"/>
        <v>69010</v>
      </c>
      <c r="T21" s="138">
        <f t="shared" si="2"/>
        <v>80293</v>
      </c>
      <c r="U21" s="138">
        <f t="shared" si="2"/>
        <v>94459</v>
      </c>
      <c r="V21" s="138">
        <f t="shared" si="2"/>
        <v>111916</v>
      </c>
      <c r="W21" s="138">
        <f t="shared" si="2"/>
        <v>132417</v>
      </c>
      <c r="X21" s="138">
        <f t="shared" si="2"/>
        <v>189470</v>
      </c>
      <c r="Y21" s="138">
        <f t="shared" si="2"/>
        <v>235716</v>
      </c>
      <c r="Z21" s="139">
        <f t="shared" si="2"/>
        <v>244211</v>
      </c>
      <c r="AA21" s="138">
        <f t="shared" si="2"/>
        <v>288239</v>
      </c>
      <c r="AB21" s="138">
        <f t="shared" si="2"/>
        <v>315367</v>
      </c>
      <c r="AC21" s="138">
        <f t="shared" si="2"/>
        <v>320907</v>
      </c>
      <c r="AD21" s="138">
        <f t="shared" si="2"/>
        <v>331454</v>
      </c>
      <c r="AE21" s="138">
        <f t="shared" si="2"/>
        <v>344734</v>
      </c>
      <c r="AF21" s="138">
        <f t="shared" si="2"/>
        <v>371338</v>
      </c>
      <c r="AG21" s="138">
        <f t="shared" si="2"/>
        <v>375333</v>
      </c>
      <c r="AH21" s="138">
        <f t="shared" si="2"/>
        <v>380715</v>
      </c>
      <c r="AI21" s="138">
        <f t="shared" si="2"/>
        <v>391588</v>
      </c>
      <c r="AJ21" s="138">
        <f t="shared" si="2"/>
        <v>397538</v>
      </c>
      <c r="AK21" s="138">
        <f t="shared" si="2"/>
        <v>403730</v>
      </c>
      <c r="AL21" s="139">
        <f t="shared" si="2"/>
        <v>410380</v>
      </c>
      <c r="AM21" s="138">
        <f t="shared" si="2"/>
        <v>417517</v>
      </c>
      <c r="AN21" s="138">
        <f t="shared" si="2"/>
        <v>425855</v>
      </c>
      <c r="AO21" s="138">
        <f t="shared" si="2"/>
        <v>434458</v>
      </c>
      <c r="AP21" s="138">
        <f t="shared" si="2"/>
        <v>443236</v>
      </c>
      <c r="AQ21" s="138">
        <f t="shared" si="2"/>
        <v>456148</v>
      </c>
      <c r="AR21" s="138">
        <f t="shared" si="2"/>
        <v>463206</v>
      </c>
      <c r="AS21" s="138">
        <f t="shared" si="2"/>
        <v>471536</v>
      </c>
      <c r="AT21" s="138">
        <f t="shared" si="2"/>
        <v>480398</v>
      </c>
      <c r="AU21" s="138">
        <f t="shared" si="2"/>
        <v>489835</v>
      </c>
      <c r="AV21" s="138">
        <f t="shared" si="2"/>
        <v>500585</v>
      </c>
      <c r="AW21" s="138">
        <f t="shared" si="2"/>
        <v>509652</v>
      </c>
      <c r="AX21" s="139">
        <f t="shared" si="2"/>
        <v>518387</v>
      </c>
      <c r="AY21" s="138">
        <f t="shared" si="2"/>
        <v>528710</v>
      </c>
      <c r="AZ21" s="138">
        <f t="shared" si="2"/>
        <v>544938</v>
      </c>
      <c r="BA21" s="138">
        <f t="shared" si="2"/>
        <v>553546</v>
      </c>
      <c r="BB21" s="138">
        <f t="shared" si="2"/>
        <v>563073</v>
      </c>
      <c r="BC21" s="138">
        <f t="shared" si="2"/>
        <v>573719</v>
      </c>
      <c r="BD21" s="138">
        <f t="shared" si="2"/>
        <v>585450</v>
      </c>
      <c r="BE21" s="138">
        <f t="shared" si="2"/>
        <v>596759</v>
      </c>
      <c r="BF21" s="138">
        <f t="shared" si="2"/>
        <v>610245</v>
      </c>
      <c r="BG21" s="138">
        <f t="shared" si="2"/>
        <v>624237</v>
      </c>
      <c r="BH21" s="138">
        <f t="shared" si="2"/>
        <v>637522</v>
      </c>
      <c r="BI21" s="138">
        <f t="shared" si="2"/>
        <v>651308</v>
      </c>
      <c r="BJ21" s="139">
        <f t="shared" si="2"/>
        <v>660225</v>
      </c>
      <c r="BK21" s="138">
        <f t="shared" si="2"/>
        <v>671178</v>
      </c>
      <c r="BL21" s="138">
        <f t="shared" si="2"/>
        <v>688455</v>
      </c>
      <c r="BM21" s="138">
        <f t="shared" si="2"/>
        <v>699801</v>
      </c>
      <c r="BN21" s="138">
        <f t="shared" ref="BN21:BS21" si="3">SUM(BN16:BN20)</f>
        <v>711845</v>
      </c>
      <c r="BO21" s="138">
        <f t="shared" si="3"/>
        <v>728981</v>
      </c>
      <c r="BP21" s="138">
        <f t="shared" si="3"/>
        <v>741098</v>
      </c>
      <c r="BQ21" s="138">
        <f t="shared" si="3"/>
        <v>753517</v>
      </c>
      <c r="BR21" s="138">
        <f t="shared" si="3"/>
        <v>774605</v>
      </c>
      <c r="BS21" s="138">
        <f t="shared" si="3"/>
        <v>791894</v>
      </c>
    </row>
    <row r="22" spans="1:71" s="58" customFormat="1" ht="39.6" customHeight="1" x14ac:dyDescent="0.25">
      <c r="BD22" s="64"/>
      <c r="BE22" s="64"/>
      <c r="BF22" s="119"/>
      <c r="BQ22" s="145"/>
    </row>
    <row r="23" spans="1:71" s="58" customFormat="1" x14ac:dyDescent="0.25">
      <c r="A23" s="59" t="s">
        <v>131</v>
      </c>
      <c r="BD23" s="64"/>
      <c r="BE23" s="64"/>
      <c r="BF23" s="119"/>
      <c r="BR23" s="116"/>
    </row>
    <row r="24" spans="1:71" s="58" customFormat="1" x14ac:dyDescent="0.25">
      <c r="A24" s="60" t="s">
        <v>71</v>
      </c>
      <c r="B24" s="118">
        <f t="shared" ref="B24:BM24" si="4">SUM(B8:B10)</f>
        <v>14.27759</v>
      </c>
      <c r="C24" s="118">
        <f t="shared" si="4"/>
        <v>15.658909800000002</v>
      </c>
      <c r="D24" s="118">
        <f t="shared" si="4"/>
        <v>18.179350800000002</v>
      </c>
      <c r="E24" s="118">
        <f t="shared" si="4"/>
        <v>20.819297200000001</v>
      </c>
      <c r="F24" s="118">
        <f t="shared" si="4"/>
        <v>25.121734200000006</v>
      </c>
      <c r="G24" s="118">
        <f t="shared" si="4"/>
        <v>30.693699200000012</v>
      </c>
      <c r="H24" s="118">
        <f t="shared" si="4"/>
        <v>36.593321300000007</v>
      </c>
      <c r="I24" s="118">
        <f t="shared" si="4"/>
        <v>42.386340500000017</v>
      </c>
      <c r="J24" s="118">
        <f t="shared" si="4"/>
        <v>49.915967200000033</v>
      </c>
      <c r="K24" s="118">
        <f t="shared" si="4"/>
        <v>59.369910200000056</v>
      </c>
      <c r="L24" s="118">
        <f t="shared" si="4"/>
        <v>69.951355200000052</v>
      </c>
      <c r="M24" s="118">
        <f t="shared" si="4"/>
        <v>77.978944300000066</v>
      </c>
      <c r="N24" s="118">
        <f t="shared" si="4"/>
        <v>89.17384770000011</v>
      </c>
      <c r="O24" s="118">
        <f t="shared" si="4"/>
        <v>102.5550042600001</v>
      </c>
      <c r="P24" s="118">
        <f t="shared" si="4"/>
        <v>122.35770696000019</v>
      </c>
      <c r="Q24" s="118">
        <f t="shared" si="4"/>
        <v>141.61179878000024</v>
      </c>
      <c r="R24" s="118">
        <f t="shared" si="4"/>
        <v>165.26471746000027</v>
      </c>
      <c r="S24" s="118">
        <f t="shared" si="4"/>
        <v>206.35319034000025</v>
      </c>
      <c r="T24" s="118">
        <f t="shared" si="4"/>
        <v>411.29455607000023</v>
      </c>
      <c r="U24" s="118">
        <f t="shared" si="4"/>
        <v>456.04515527000018</v>
      </c>
      <c r="V24" s="118">
        <f t="shared" si="4"/>
        <v>518.52298729000029</v>
      </c>
      <c r="W24" s="118">
        <f t="shared" si="4"/>
        <v>597.63871881000023</v>
      </c>
      <c r="X24" s="118">
        <f t="shared" si="4"/>
        <v>794.87031045999845</v>
      </c>
      <c r="Y24" s="118">
        <f t="shared" si="4"/>
        <v>982.48874877999856</v>
      </c>
      <c r="Z24" s="118">
        <f t="shared" si="4"/>
        <v>1006.9151142799984</v>
      </c>
      <c r="AA24" s="118">
        <f t="shared" si="4"/>
        <v>1180.5652350799978</v>
      </c>
      <c r="AB24" s="118">
        <f t="shared" si="4"/>
        <v>1291.3465486699981</v>
      </c>
      <c r="AC24" s="118">
        <f t="shared" si="4"/>
        <v>1308.7690431699982</v>
      </c>
      <c r="AD24" s="118">
        <f t="shared" si="4"/>
        <v>1344.7897581999982</v>
      </c>
      <c r="AE24" s="118">
        <f t="shared" si="4"/>
        <v>1409.7230152799982</v>
      </c>
      <c r="AF24" s="118">
        <f t="shared" si="4"/>
        <v>1609.0915732999983</v>
      </c>
      <c r="AG24" s="118">
        <f t="shared" si="4"/>
        <v>1624.0327716999984</v>
      </c>
      <c r="AH24" s="118">
        <f t="shared" si="4"/>
        <v>1642.8947352599985</v>
      </c>
      <c r="AI24" s="118">
        <f t="shared" si="4"/>
        <v>1687.0896994099985</v>
      </c>
      <c r="AJ24" s="118">
        <f t="shared" si="4"/>
        <v>1713.2722764099985</v>
      </c>
      <c r="AK24" s="118">
        <f t="shared" si="4"/>
        <v>1735.3534341599984</v>
      </c>
      <c r="AL24" s="118">
        <f t="shared" si="4"/>
        <v>1760.0782203899985</v>
      </c>
      <c r="AM24" s="118">
        <f t="shared" si="4"/>
        <v>1788.3000427899983</v>
      </c>
      <c r="AN24" s="118">
        <f t="shared" si="4"/>
        <v>1822.0273372199983</v>
      </c>
      <c r="AO24" s="118">
        <f t="shared" si="4"/>
        <v>1876.2105809999985</v>
      </c>
      <c r="AP24" s="118">
        <f t="shared" si="4"/>
        <v>1913.0921149999983</v>
      </c>
      <c r="AQ24" s="118">
        <f t="shared" si="4"/>
        <v>1980.5828367699983</v>
      </c>
      <c r="AR24" s="118">
        <f t="shared" si="4"/>
        <v>2014.1080266599981</v>
      </c>
      <c r="AS24" s="118">
        <f t="shared" si="4"/>
        <v>2056.2833446299983</v>
      </c>
      <c r="AT24" s="118">
        <f t="shared" si="4"/>
        <v>2095.0965701399982</v>
      </c>
      <c r="AU24" s="118">
        <f t="shared" si="4"/>
        <v>2140.0578448899983</v>
      </c>
      <c r="AV24" s="118">
        <f t="shared" si="4"/>
        <v>2185.1173699099986</v>
      </c>
      <c r="AW24" s="118">
        <f t="shared" si="4"/>
        <v>2232.5622886499982</v>
      </c>
      <c r="AX24" s="118">
        <f t="shared" si="4"/>
        <v>2267.1494357999982</v>
      </c>
      <c r="AY24" s="118">
        <f t="shared" si="4"/>
        <v>2310.4958619299982</v>
      </c>
      <c r="AZ24" s="118">
        <f t="shared" si="4"/>
        <v>2401.0066798899984</v>
      </c>
      <c r="BA24" s="118">
        <f t="shared" si="4"/>
        <v>2442.8963508899983</v>
      </c>
      <c r="BB24" s="118">
        <f t="shared" si="4"/>
        <v>2491.650054889998</v>
      </c>
      <c r="BC24" s="118">
        <f t="shared" si="4"/>
        <v>2560.9628232799982</v>
      </c>
      <c r="BD24" s="118">
        <f t="shared" si="4"/>
        <v>2611.5075600299983</v>
      </c>
      <c r="BE24" s="118">
        <f t="shared" si="4"/>
        <v>2659.5896026299979</v>
      </c>
      <c r="BF24" s="118">
        <f t="shared" si="4"/>
        <v>2716.676353429998</v>
      </c>
      <c r="BG24" s="118">
        <f t="shared" si="4"/>
        <v>2775.1262831499976</v>
      </c>
      <c r="BH24" s="118">
        <f t="shared" si="4"/>
        <v>2830.3119375299975</v>
      </c>
      <c r="BI24" s="118">
        <f t="shared" si="4"/>
        <v>2918.1749378699974</v>
      </c>
      <c r="BJ24" s="118">
        <f t="shared" si="4"/>
        <v>2948.9480960699971</v>
      </c>
      <c r="BK24" s="118">
        <f t="shared" si="4"/>
        <v>2991.7234936799973</v>
      </c>
      <c r="BL24" s="118">
        <f t="shared" si="4"/>
        <v>3099.8248983699968</v>
      </c>
      <c r="BM24" s="118">
        <f t="shared" si="4"/>
        <v>3141.8473702599972</v>
      </c>
      <c r="BN24" s="118">
        <f t="shared" ref="BN24:BS24" si="5">SUM(BN8:BN10)</f>
        <v>3187.5825592599972</v>
      </c>
      <c r="BO24" s="118">
        <f t="shared" si="5"/>
        <v>3264.822615589997</v>
      </c>
      <c r="BP24" s="118">
        <f t="shared" si="5"/>
        <v>3314.1351065799972</v>
      </c>
      <c r="BQ24" s="118">
        <f t="shared" si="5"/>
        <v>3360.2447270799976</v>
      </c>
      <c r="BR24" s="118">
        <f t="shared" si="5"/>
        <v>3444.6600290999972</v>
      </c>
      <c r="BS24" s="118">
        <f t="shared" si="5"/>
        <v>3506.3605509899971</v>
      </c>
    </row>
    <row r="25" spans="1:71" s="58" customFormat="1" x14ac:dyDescent="0.25">
      <c r="A25" s="60" t="s">
        <v>62</v>
      </c>
      <c r="B25" s="118">
        <f t="shared" ref="B25:BM26" si="6">B11</f>
        <v>2.1056699999999999</v>
      </c>
      <c r="C25" s="118">
        <f t="shared" si="6"/>
        <v>2.1149399999999998</v>
      </c>
      <c r="D25" s="118">
        <f t="shared" si="6"/>
        <v>2.1380400000000002</v>
      </c>
      <c r="E25" s="118">
        <f t="shared" si="6"/>
        <v>2.1597399999999998</v>
      </c>
      <c r="F25" s="118">
        <f t="shared" si="6"/>
        <v>2.1718399999999995</v>
      </c>
      <c r="G25" s="118">
        <f t="shared" si="6"/>
        <v>2.1969299999999992</v>
      </c>
      <c r="H25" s="118">
        <f t="shared" si="6"/>
        <v>2.2158699999999998</v>
      </c>
      <c r="I25" s="118">
        <f t="shared" si="6"/>
        <v>2.2245099999999995</v>
      </c>
      <c r="J25" s="118">
        <f t="shared" si="6"/>
        <v>2.23062</v>
      </c>
      <c r="K25" s="118">
        <f t="shared" si="6"/>
        <v>2.2468099999999995</v>
      </c>
      <c r="L25" s="118">
        <f t="shared" si="6"/>
        <v>2.2584799999999996</v>
      </c>
      <c r="M25" s="118">
        <f t="shared" si="6"/>
        <v>2.2709099999999998</v>
      </c>
      <c r="N25" s="118">
        <f t="shared" si="6"/>
        <v>2.2709099999999998</v>
      </c>
      <c r="O25" s="118">
        <f t="shared" si="6"/>
        <v>2.2709099999999998</v>
      </c>
      <c r="P25" s="118">
        <f t="shared" si="6"/>
        <v>2.2877899999999998</v>
      </c>
      <c r="Q25" s="118">
        <f t="shared" si="6"/>
        <v>2.2959700000000001</v>
      </c>
      <c r="R25" s="118">
        <f t="shared" si="6"/>
        <v>2.33934</v>
      </c>
      <c r="S25" s="118">
        <f t="shared" si="6"/>
        <v>2.3721399999999999</v>
      </c>
      <c r="T25" s="118">
        <f t="shared" si="6"/>
        <v>2.3893899999999997</v>
      </c>
      <c r="U25" s="118">
        <f t="shared" si="6"/>
        <v>2.41893</v>
      </c>
      <c r="V25" s="118">
        <f t="shared" si="6"/>
        <v>2.4721099999999998</v>
      </c>
      <c r="W25" s="118">
        <f t="shared" si="6"/>
        <v>2.5645100000000003</v>
      </c>
      <c r="X25" s="118">
        <f t="shared" si="6"/>
        <v>2.6611400000000005</v>
      </c>
      <c r="Y25" s="118">
        <f t="shared" si="6"/>
        <v>7.3022100000000005</v>
      </c>
      <c r="Z25" s="118">
        <f t="shared" si="6"/>
        <v>7.4342600000000001</v>
      </c>
      <c r="AA25" s="118">
        <f t="shared" si="6"/>
        <v>7.4934500000000011</v>
      </c>
      <c r="AB25" s="118">
        <f t="shared" si="6"/>
        <v>8.4680400000000002</v>
      </c>
      <c r="AC25" s="118">
        <f t="shared" si="6"/>
        <v>8.5580999999999996</v>
      </c>
      <c r="AD25" s="118">
        <f t="shared" si="6"/>
        <v>8.6393100000000018</v>
      </c>
      <c r="AE25" s="118">
        <f t="shared" si="6"/>
        <v>8.7419600000000006</v>
      </c>
      <c r="AF25" s="118">
        <f t="shared" si="6"/>
        <v>8.8330400000000004</v>
      </c>
      <c r="AG25" s="118">
        <f t="shared" si="6"/>
        <v>9.2565200000000001</v>
      </c>
      <c r="AH25" s="118">
        <f t="shared" si="6"/>
        <v>9.6791500000000017</v>
      </c>
      <c r="AI25" s="118">
        <f t="shared" si="6"/>
        <v>10.438650000000001</v>
      </c>
      <c r="AJ25" s="118">
        <f t="shared" si="6"/>
        <v>11.30264</v>
      </c>
      <c r="AK25" s="118">
        <f t="shared" si="6"/>
        <v>11.883899999999999</v>
      </c>
      <c r="AL25" s="118">
        <f t="shared" si="6"/>
        <v>15.17656</v>
      </c>
      <c r="AM25" s="118">
        <f t="shared" si="6"/>
        <v>26.933339999999998</v>
      </c>
      <c r="AN25" s="118">
        <f t="shared" si="6"/>
        <v>301.35722999999996</v>
      </c>
      <c r="AO25" s="118">
        <f t="shared" si="6"/>
        <v>328.38165000000004</v>
      </c>
      <c r="AP25" s="118">
        <f t="shared" si="6"/>
        <v>380.59174999999999</v>
      </c>
      <c r="AQ25" s="118">
        <f t="shared" si="6"/>
        <v>393.70245</v>
      </c>
      <c r="AR25" s="118">
        <f t="shared" si="6"/>
        <v>401.1694</v>
      </c>
      <c r="AS25" s="118">
        <f t="shared" si="6"/>
        <v>425.19119000000001</v>
      </c>
      <c r="AT25" s="118">
        <f t="shared" si="6"/>
        <v>435.14062000000001</v>
      </c>
      <c r="AU25" s="118">
        <f t="shared" si="6"/>
        <v>437.75138999999996</v>
      </c>
      <c r="AV25" s="118">
        <f t="shared" si="6"/>
        <v>474.99633999999998</v>
      </c>
      <c r="AW25" s="118">
        <f t="shared" si="6"/>
        <v>539.75234</v>
      </c>
      <c r="AX25" s="118">
        <f t="shared" si="6"/>
        <v>597.61395999999991</v>
      </c>
      <c r="AY25" s="118">
        <f t="shared" si="6"/>
        <v>692.93241999999998</v>
      </c>
      <c r="AZ25" s="118">
        <f t="shared" si="6"/>
        <v>1468.8428700000002</v>
      </c>
      <c r="BA25" s="118">
        <f t="shared" si="6"/>
        <v>1482.6611700000001</v>
      </c>
      <c r="BB25" s="118">
        <f t="shared" si="6"/>
        <v>1485.3415299999999</v>
      </c>
      <c r="BC25" s="118">
        <f t="shared" si="6"/>
        <v>1532.6309500000002</v>
      </c>
      <c r="BD25" s="118">
        <f t="shared" si="6"/>
        <v>1617.56006</v>
      </c>
      <c r="BE25" s="118">
        <f t="shared" si="6"/>
        <v>1628.8401700000002</v>
      </c>
      <c r="BF25" s="118">
        <f t="shared" si="6"/>
        <v>1742.7670100000003</v>
      </c>
      <c r="BG25" s="118">
        <f t="shared" si="6"/>
        <v>1834.9021700000001</v>
      </c>
      <c r="BH25" s="118">
        <f t="shared" si="6"/>
        <v>1895.8736600000002</v>
      </c>
      <c r="BI25" s="118">
        <f t="shared" si="6"/>
        <v>2080.42409</v>
      </c>
      <c r="BJ25" s="118">
        <f t="shared" si="6"/>
        <v>2109.3391499999998</v>
      </c>
      <c r="BK25" s="118">
        <f t="shared" si="6"/>
        <v>2217.3921</v>
      </c>
      <c r="BL25" s="118">
        <f t="shared" si="6"/>
        <v>3877.7858100000003</v>
      </c>
      <c r="BM25" s="118">
        <f t="shared" si="6"/>
        <v>3881.2031200000006</v>
      </c>
      <c r="BN25" s="118">
        <f t="shared" ref="BN25:BS26" si="7">BN11</f>
        <v>3887.0412200000005</v>
      </c>
      <c r="BO25" s="118">
        <f t="shared" si="7"/>
        <v>3889.0364300000006</v>
      </c>
      <c r="BP25" s="118">
        <f t="shared" si="7"/>
        <v>3894.4980300000007</v>
      </c>
      <c r="BQ25" s="118">
        <f t="shared" si="7"/>
        <v>3904.3113400000002</v>
      </c>
      <c r="BR25" s="118">
        <f t="shared" si="7"/>
        <v>3904.9521900000004</v>
      </c>
      <c r="BS25" s="118">
        <f t="shared" si="7"/>
        <v>3904.9521900000004</v>
      </c>
    </row>
    <row r="26" spans="1:71" s="58" customFormat="1" x14ac:dyDescent="0.25">
      <c r="A26" s="60" t="s">
        <v>66</v>
      </c>
      <c r="B26" s="118">
        <f t="shared" si="6"/>
        <v>14.6</v>
      </c>
      <c r="C26" s="118">
        <f t="shared" si="6"/>
        <v>14.6</v>
      </c>
      <c r="D26" s="118">
        <f t="shared" si="6"/>
        <v>14.6</v>
      </c>
      <c r="E26" s="118">
        <f t="shared" si="6"/>
        <v>14.6</v>
      </c>
      <c r="F26" s="118">
        <f t="shared" si="6"/>
        <v>14.6</v>
      </c>
      <c r="G26" s="118">
        <f t="shared" si="6"/>
        <v>14.6</v>
      </c>
      <c r="H26" s="118">
        <f t="shared" si="6"/>
        <v>14.6</v>
      </c>
      <c r="I26" s="118">
        <f t="shared" si="6"/>
        <v>14.6</v>
      </c>
      <c r="J26" s="118">
        <f t="shared" si="6"/>
        <v>14.6</v>
      </c>
      <c r="K26" s="118">
        <f t="shared" si="6"/>
        <v>14.6</v>
      </c>
      <c r="L26" s="118">
        <f t="shared" si="6"/>
        <v>14.6</v>
      </c>
      <c r="M26" s="118">
        <f t="shared" si="6"/>
        <v>14.6</v>
      </c>
      <c r="N26" s="118">
        <f t="shared" si="6"/>
        <v>14.6</v>
      </c>
      <c r="O26" s="118">
        <f t="shared" si="6"/>
        <v>14.6</v>
      </c>
      <c r="P26" s="118">
        <f t="shared" si="6"/>
        <v>14.6</v>
      </c>
      <c r="Q26" s="118">
        <f t="shared" si="6"/>
        <v>14.6</v>
      </c>
      <c r="R26" s="118">
        <f t="shared" si="6"/>
        <v>14.6</v>
      </c>
      <c r="S26" s="118">
        <f t="shared" si="6"/>
        <v>14.6</v>
      </c>
      <c r="T26" s="118">
        <f t="shared" si="6"/>
        <v>14.6</v>
      </c>
      <c r="U26" s="118">
        <f t="shared" si="6"/>
        <v>14.6</v>
      </c>
      <c r="V26" s="118">
        <f t="shared" si="6"/>
        <v>14.6</v>
      </c>
      <c r="W26" s="118">
        <f t="shared" si="6"/>
        <v>14.6</v>
      </c>
      <c r="X26" s="118">
        <f t="shared" si="6"/>
        <v>14.6</v>
      </c>
      <c r="Y26" s="118">
        <f t="shared" si="6"/>
        <v>14.6</v>
      </c>
      <c r="Z26" s="118">
        <f t="shared" si="6"/>
        <v>20.6</v>
      </c>
      <c r="AA26" s="118">
        <f t="shared" si="6"/>
        <v>20.6</v>
      </c>
      <c r="AB26" s="118">
        <f t="shared" si="6"/>
        <v>20.6</v>
      </c>
      <c r="AC26" s="118">
        <f t="shared" si="6"/>
        <v>20.6</v>
      </c>
      <c r="AD26" s="118">
        <f t="shared" si="6"/>
        <v>20.6</v>
      </c>
      <c r="AE26" s="118">
        <f t="shared" si="6"/>
        <v>26.1</v>
      </c>
      <c r="AF26" s="118">
        <f t="shared" si="6"/>
        <v>26.1</v>
      </c>
      <c r="AG26" s="118">
        <f t="shared" si="6"/>
        <v>31.5</v>
      </c>
      <c r="AH26" s="118">
        <f t="shared" si="6"/>
        <v>31.5</v>
      </c>
      <c r="AI26" s="118">
        <f t="shared" si="6"/>
        <v>31.5</v>
      </c>
      <c r="AJ26" s="118">
        <f t="shared" si="6"/>
        <v>31.5</v>
      </c>
      <c r="AK26" s="118">
        <f t="shared" si="6"/>
        <v>31.5</v>
      </c>
      <c r="AL26" s="118">
        <f t="shared" si="6"/>
        <v>31.5</v>
      </c>
      <c r="AM26" s="118">
        <f t="shared" si="6"/>
        <v>38.22</v>
      </c>
      <c r="AN26" s="118">
        <f t="shared" si="6"/>
        <v>123.61701000000001</v>
      </c>
      <c r="AO26" s="118">
        <f t="shared" si="6"/>
        <v>116.88601000000001</v>
      </c>
      <c r="AP26" s="118">
        <f t="shared" si="6"/>
        <v>103.45601000000001</v>
      </c>
      <c r="AQ26" s="118">
        <f t="shared" si="6"/>
        <v>134.95601000000002</v>
      </c>
      <c r="AR26" s="118">
        <f t="shared" si="6"/>
        <v>129.56801000000002</v>
      </c>
      <c r="AS26" s="118">
        <f t="shared" si="6"/>
        <v>129.73874000000001</v>
      </c>
      <c r="AT26" s="118">
        <f t="shared" si="6"/>
        <v>129.73874000000001</v>
      </c>
      <c r="AU26" s="118">
        <f t="shared" si="6"/>
        <v>129.73874000000001</v>
      </c>
      <c r="AV26" s="118">
        <f t="shared" si="6"/>
        <v>130.16874000000001</v>
      </c>
      <c r="AW26" s="118">
        <f t="shared" si="6"/>
        <v>107.73873999999999</v>
      </c>
      <c r="AX26" s="118">
        <f t="shared" si="6"/>
        <v>137.32658999999995</v>
      </c>
      <c r="AY26" s="118">
        <f t="shared" si="6"/>
        <v>99.013189999999938</v>
      </c>
      <c r="AZ26" s="118">
        <f t="shared" si="6"/>
        <v>236.75845999999996</v>
      </c>
      <c r="BA26" s="118">
        <f t="shared" si="6"/>
        <v>239.51331000000005</v>
      </c>
      <c r="BB26" s="118">
        <f t="shared" si="6"/>
        <v>277.31524460000009</v>
      </c>
      <c r="BC26" s="118">
        <f t="shared" si="6"/>
        <v>290.33053460000008</v>
      </c>
      <c r="BD26" s="118">
        <f t="shared" si="6"/>
        <v>297.66154460000007</v>
      </c>
      <c r="BE26" s="118">
        <f t="shared" si="6"/>
        <v>333.76447460000009</v>
      </c>
      <c r="BF26" s="118">
        <f t="shared" si="6"/>
        <v>299.61338460000002</v>
      </c>
      <c r="BG26" s="118">
        <f t="shared" si="6"/>
        <v>304.02111459999998</v>
      </c>
      <c r="BH26" s="118">
        <f t="shared" si="6"/>
        <v>321.90092499999997</v>
      </c>
      <c r="BI26" s="118">
        <f t="shared" si="6"/>
        <v>344.60370480000006</v>
      </c>
      <c r="BJ26" s="118">
        <f t="shared" si="6"/>
        <v>368.75437480000005</v>
      </c>
      <c r="BK26" s="118">
        <f t="shared" si="6"/>
        <v>387.87686480000008</v>
      </c>
      <c r="BL26" s="118">
        <f t="shared" si="6"/>
        <v>863.52695480000023</v>
      </c>
      <c r="BM26" s="118">
        <f t="shared" si="6"/>
        <v>863.90318680000019</v>
      </c>
      <c r="BN26" s="118">
        <f t="shared" si="7"/>
        <v>864.20551680000005</v>
      </c>
      <c r="BO26" s="118">
        <f t="shared" si="7"/>
        <v>880.02489680000008</v>
      </c>
      <c r="BP26" s="118">
        <f t="shared" si="7"/>
        <v>888.97559680000018</v>
      </c>
      <c r="BQ26" s="118">
        <f t="shared" si="7"/>
        <v>892.34721680000018</v>
      </c>
      <c r="BR26" s="118">
        <f t="shared" si="7"/>
        <v>901.82551180000007</v>
      </c>
      <c r="BS26" s="118">
        <f t="shared" si="7"/>
        <v>903.27902180000012</v>
      </c>
    </row>
    <row r="27" spans="1:71" s="58" customFormat="1" x14ac:dyDescent="0.25">
      <c r="BD27" s="118"/>
      <c r="BE27" s="118"/>
    </row>
    <row r="28" spans="1:71" s="58" customFormat="1" x14ac:dyDescent="0.25">
      <c r="A28" s="59" t="s">
        <v>137</v>
      </c>
      <c r="BD28" s="64"/>
      <c r="BE28" s="64"/>
      <c r="BF28" s="119"/>
    </row>
    <row r="29" spans="1:71" s="58" customFormat="1" x14ac:dyDescent="0.25">
      <c r="A29" s="60" t="s">
        <v>71</v>
      </c>
      <c r="B29" s="118">
        <f>SUM(B16:B18)</f>
        <v>5469</v>
      </c>
      <c r="C29" s="118">
        <f t="shared" ref="C29:BN29" si="8">SUM(C16:C18)</f>
        <v>6046</v>
      </c>
      <c r="D29" s="118">
        <f t="shared" si="8"/>
        <v>7069</v>
      </c>
      <c r="E29" s="118">
        <f t="shared" si="8"/>
        <v>8120</v>
      </c>
      <c r="F29" s="118">
        <f t="shared" si="8"/>
        <v>9640</v>
      </c>
      <c r="G29" s="118">
        <f t="shared" si="8"/>
        <v>11555</v>
      </c>
      <c r="H29" s="118">
        <f t="shared" si="8"/>
        <v>13872</v>
      </c>
      <c r="I29" s="118">
        <f t="shared" si="8"/>
        <v>16150</v>
      </c>
      <c r="J29" s="118">
        <f t="shared" si="8"/>
        <v>19013</v>
      </c>
      <c r="K29" s="118">
        <f t="shared" si="8"/>
        <v>22489</v>
      </c>
      <c r="L29" s="118">
        <f t="shared" si="8"/>
        <v>26498</v>
      </c>
      <c r="M29" s="118">
        <f t="shared" si="8"/>
        <v>29580</v>
      </c>
      <c r="N29" s="118">
        <f t="shared" si="8"/>
        <v>33727</v>
      </c>
      <c r="O29" s="118">
        <f t="shared" si="8"/>
        <v>38408</v>
      </c>
      <c r="P29" s="118">
        <f t="shared" si="8"/>
        <v>45475</v>
      </c>
      <c r="Q29" s="118">
        <f t="shared" si="8"/>
        <v>51812</v>
      </c>
      <c r="R29" s="118">
        <f t="shared" si="8"/>
        <v>59141</v>
      </c>
      <c r="S29" s="118">
        <f t="shared" si="8"/>
        <v>68676</v>
      </c>
      <c r="T29" s="118">
        <f t="shared" si="8"/>
        <v>79955</v>
      </c>
      <c r="U29" s="118">
        <f t="shared" si="8"/>
        <v>94113</v>
      </c>
      <c r="V29" s="118">
        <f t="shared" si="8"/>
        <v>111543</v>
      </c>
      <c r="W29" s="118">
        <f t="shared" si="8"/>
        <v>132024</v>
      </c>
      <c r="X29" s="118">
        <f t="shared" si="8"/>
        <v>189049</v>
      </c>
      <c r="Y29" s="118">
        <f t="shared" si="8"/>
        <v>235257</v>
      </c>
      <c r="Z29" s="118">
        <f t="shared" si="8"/>
        <v>243726</v>
      </c>
      <c r="AA29" s="118">
        <f t="shared" si="8"/>
        <v>287741</v>
      </c>
      <c r="AB29" s="118">
        <f t="shared" si="8"/>
        <v>314847</v>
      </c>
      <c r="AC29" s="118">
        <f t="shared" si="8"/>
        <v>320369</v>
      </c>
      <c r="AD29" s="118">
        <f t="shared" si="8"/>
        <v>330894</v>
      </c>
      <c r="AE29" s="118">
        <f t="shared" si="8"/>
        <v>344162</v>
      </c>
      <c r="AF29" s="118">
        <f t="shared" si="8"/>
        <v>370727</v>
      </c>
      <c r="AG29" s="118">
        <f t="shared" si="8"/>
        <v>374644</v>
      </c>
      <c r="AH29" s="118">
        <f t="shared" si="8"/>
        <v>379910</v>
      </c>
      <c r="AI29" s="118">
        <f t="shared" si="8"/>
        <v>390632</v>
      </c>
      <c r="AJ29" s="118">
        <f t="shared" si="8"/>
        <v>396421</v>
      </c>
      <c r="AK29" s="118">
        <f t="shared" si="8"/>
        <v>402488</v>
      </c>
      <c r="AL29" s="118">
        <f t="shared" si="8"/>
        <v>408930</v>
      </c>
      <c r="AM29" s="118">
        <f t="shared" si="8"/>
        <v>415885</v>
      </c>
      <c r="AN29" s="118">
        <f t="shared" si="8"/>
        <v>423972</v>
      </c>
      <c r="AO29" s="118">
        <f t="shared" si="8"/>
        <v>432413</v>
      </c>
      <c r="AP29" s="118">
        <f t="shared" si="8"/>
        <v>440963</v>
      </c>
      <c r="AQ29" s="118">
        <f t="shared" si="8"/>
        <v>453685</v>
      </c>
      <c r="AR29" s="118">
        <f t="shared" si="8"/>
        <v>460448</v>
      </c>
      <c r="AS29" s="118">
        <f t="shared" si="8"/>
        <v>468309</v>
      </c>
      <c r="AT29" s="118">
        <f t="shared" si="8"/>
        <v>476668</v>
      </c>
      <c r="AU29" s="118">
        <f t="shared" si="8"/>
        <v>485653</v>
      </c>
      <c r="AV29" s="118">
        <f t="shared" si="8"/>
        <v>495901</v>
      </c>
      <c r="AW29" s="118">
        <f t="shared" si="8"/>
        <v>504517</v>
      </c>
      <c r="AX29" s="118">
        <f t="shared" si="8"/>
        <v>512773</v>
      </c>
      <c r="AY29" s="118">
        <f t="shared" si="8"/>
        <v>521795</v>
      </c>
      <c r="AZ29" s="118">
        <f t="shared" si="8"/>
        <v>537539</v>
      </c>
      <c r="BA29" s="118">
        <f t="shared" si="8"/>
        <v>545761</v>
      </c>
      <c r="BB29" s="118">
        <f t="shared" si="8"/>
        <v>554795</v>
      </c>
      <c r="BC29" s="118">
        <f t="shared" si="8"/>
        <v>564909</v>
      </c>
      <c r="BD29" s="118">
        <f t="shared" si="8"/>
        <v>576149</v>
      </c>
      <c r="BE29" s="118">
        <f t="shared" si="8"/>
        <v>586935</v>
      </c>
      <c r="BF29" s="118">
        <f t="shared" si="8"/>
        <v>599839</v>
      </c>
      <c r="BG29" s="118">
        <f t="shared" si="8"/>
        <v>613276</v>
      </c>
      <c r="BH29" s="118">
        <f t="shared" si="8"/>
        <v>625992</v>
      </c>
      <c r="BI29" s="118">
        <f t="shared" si="8"/>
        <v>639347</v>
      </c>
      <c r="BJ29" s="118">
        <f t="shared" si="8"/>
        <v>647849</v>
      </c>
      <c r="BK29" s="118">
        <f t="shared" si="8"/>
        <v>658303</v>
      </c>
      <c r="BL29" s="118">
        <f t="shared" si="8"/>
        <v>674883</v>
      </c>
      <c r="BM29" s="118">
        <f t="shared" si="8"/>
        <v>685787</v>
      </c>
      <c r="BN29" s="118">
        <f t="shared" si="8"/>
        <v>697353</v>
      </c>
      <c r="BO29" s="118">
        <f t="shared" ref="BO29:BS29" si="9">SUM(BO16:BO18)</f>
        <v>713981</v>
      </c>
      <c r="BP29" s="118">
        <f t="shared" si="9"/>
        <v>725605</v>
      </c>
      <c r="BQ29" s="118">
        <f t="shared" si="9"/>
        <v>737214</v>
      </c>
      <c r="BR29" s="118">
        <f t="shared" si="9"/>
        <v>756700</v>
      </c>
      <c r="BS29" s="118">
        <f t="shared" si="9"/>
        <v>773661</v>
      </c>
    </row>
    <row r="30" spans="1:71" s="58" customFormat="1" x14ac:dyDescent="0.25">
      <c r="A30" s="60" t="s">
        <v>62</v>
      </c>
      <c r="B30" s="118">
        <f>B19</f>
        <v>263</v>
      </c>
      <c r="C30" s="118">
        <f t="shared" ref="C30:BN31" si="10">C19</f>
        <v>265</v>
      </c>
      <c r="D30" s="118">
        <f t="shared" si="10"/>
        <v>269</v>
      </c>
      <c r="E30" s="118">
        <f t="shared" si="10"/>
        <v>275</v>
      </c>
      <c r="F30" s="118">
        <f t="shared" si="10"/>
        <v>277</v>
      </c>
      <c r="G30" s="118">
        <f t="shared" si="10"/>
        <v>282</v>
      </c>
      <c r="H30" s="118">
        <f t="shared" si="10"/>
        <v>285</v>
      </c>
      <c r="I30" s="118">
        <f t="shared" si="10"/>
        <v>288</v>
      </c>
      <c r="J30" s="118">
        <f t="shared" si="10"/>
        <v>289</v>
      </c>
      <c r="K30" s="118">
        <f t="shared" si="10"/>
        <v>293</v>
      </c>
      <c r="L30" s="118">
        <f t="shared" si="10"/>
        <v>298</v>
      </c>
      <c r="M30" s="118">
        <f t="shared" si="10"/>
        <v>303</v>
      </c>
      <c r="N30" s="118">
        <f t="shared" si="10"/>
        <v>303</v>
      </c>
      <c r="O30" s="118">
        <f t="shared" si="10"/>
        <v>303</v>
      </c>
      <c r="P30" s="118">
        <f t="shared" si="10"/>
        <v>315</v>
      </c>
      <c r="Q30" s="118">
        <f t="shared" si="10"/>
        <v>318</v>
      </c>
      <c r="R30" s="118">
        <f t="shared" si="10"/>
        <v>328</v>
      </c>
      <c r="S30" s="118">
        <f t="shared" si="10"/>
        <v>334</v>
      </c>
      <c r="T30" s="118">
        <f t="shared" si="10"/>
        <v>338</v>
      </c>
      <c r="U30" s="118">
        <f t="shared" si="10"/>
        <v>346</v>
      </c>
      <c r="V30" s="118">
        <f t="shared" si="10"/>
        <v>373</v>
      </c>
      <c r="W30" s="118">
        <f t="shared" si="10"/>
        <v>393</v>
      </c>
      <c r="X30" s="118">
        <f t="shared" si="10"/>
        <v>421</v>
      </c>
      <c r="Y30" s="118">
        <f t="shared" si="10"/>
        <v>459</v>
      </c>
      <c r="Z30" s="118">
        <f t="shared" si="10"/>
        <v>484</v>
      </c>
      <c r="AA30" s="118">
        <f t="shared" si="10"/>
        <v>497</v>
      </c>
      <c r="AB30" s="118">
        <f t="shared" si="10"/>
        <v>519</v>
      </c>
      <c r="AC30" s="118">
        <f t="shared" si="10"/>
        <v>537</v>
      </c>
      <c r="AD30" s="118">
        <f t="shared" si="10"/>
        <v>559</v>
      </c>
      <c r="AE30" s="118">
        <f t="shared" si="10"/>
        <v>570</v>
      </c>
      <c r="AF30" s="118">
        <f t="shared" si="10"/>
        <v>609</v>
      </c>
      <c r="AG30" s="118">
        <f t="shared" si="10"/>
        <v>686</v>
      </c>
      <c r="AH30" s="118">
        <f t="shared" si="10"/>
        <v>768</v>
      </c>
      <c r="AI30" s="118">
        <f t="shared" si="10"/>
        <v>899</v>
      </c>
      <c r="AJ30" s="118">
        <f t="shared" si="10"/>
        <v>1054</v>
      </c>
      <c r="AK30" s="118">
        <f t="shared" si="10"/>
        <v>1159</v>
      </c>
      <c r="AL30" s="118">
        <f t="shared" si="10"/>
        <v>1306</v>
      </c>
      <c r="AM30" s="118">
        <f t="shared" si="10"/>
        <v>1434</v>
      </c>
      <c r="AN30" s="118">
        <f t="shared" si="10"/>
        <v>1671</v>
      </c>
      <c r="AO30" s="118">
        <f t="shared" si="10"/>
        <v>1833</v>
      </c>
      <c r="AP30" s="118">
        <f t="shared" si="10"/>
        <v>2028</v>
      </c>
      <c r="AQ30" s="118">
        <f t="shared" si="10"/>
        <v>2205</v>
      </c>
      <c r="AR30" s="118">
        <f t="shared" si="10"/>
        <v>2493</v>
      </c>
      <c r="AS30" s="118">
        <f t="shared" si="10"/>
        <v>2913</v>
      </c>
      <c r="AT30" s="118">
        <f t="shared" si="10"/>
        <v>3396</v>
      </c>
      <c r="AU30" s="118">
        <f t="shared" si="10"/>
        <v>3835</v>
      </c>
      <c r="AV30" s="118">
        <f t="shared" si="10"/>
        <v>4322</v>
      </c>
      <c r="AW30" s="118">
        <f t="shared" si="10"/>
        <v>4716</v>
      </c>
      <c r="AX30" s="118">
        <f t="shared" si="10"/>
        <v>5185</v>
      </c>
      <c r="AY30" s="118">
        <f t="shared" si="10"/>
        <v>6434</v>
      </c>
      <c r="AZ30" s="118">
        <f t="shared" si="10"/>
        <v>6899</v>
      </c>
      <c r="BA30" s="118">
        <f t="shared" si="10"/>
        <v>7234</v>
      </c>
      <c r="BB30" s="118">
        <f t="shared" si="10"/>
        <v>7670</v>
      </c>
      <c r="BC30" s="118">
        <f t="shared" si="10"/>
        <v>8186</v>
      </c>
      <c r="BD30" s="118">
        <f t="shared" si="10"/>
        <v>8631</v>
      </c>
      <c r="BE30" s="118">
        <f t="shared" si="10"/>
        <v>9095</v>
      </c>
      <c r="BF30" s="118">
        <f t="shared" si="10"/>
        <v>9635</v>
      </c>
      <c r="BG30" s="118">
        <f t="shared" si="10"/>
        <v>10152</v>
      </c>
      <c r="BH30" s="118">
        <f t="shared" si="10"/>
        <v>10634</v>
      </c>
      <c r="BI30" s="118">
        <f t="shared" si="10"/>
        <v>11023</v>
      </c>
      <c r="BJ30" s="118">
        <f t="shared" si="10"/>
        <v>11406</v>
      </c>
      <c r="BK30" s="118">
        <f t="shared" si="10"/>
        <v>11884</v>
      </c>
      <c r="BL30" s="118">
        <f t="shared" si="10"/>
        <v>12528</v>
      </c>
      <c r="BM30" s="118">
        <f t="shared" si="10"/>
        <v>12924</v>
      </c>
      <c r="BN30" s="118">
        <f t="shared" si="10"/>
        <v>13355</v>
      </c>
      <c r="BO30" s="118">
        <f t="shared" ref="BO30:BS31" si="11">BO19</f>
        <v>13751</v>
      </c>
      <c r="BP30" s="118">
        <f t="shared" si="11"/>
        <v>14073</v>
      </c>
      <c r="BQ30" s="118">
        <f t="shared" si="11"/>
        <v>14323</v>
      </c>
      <c r="BR30" s="118">
        <f t="shared" si="11"/>
        <v>14445</v>
      </c>
      <c r="BS30" s="118">
        <f t="shared" si="11"/>
        <v>14445</v>
      </c>
    </row>
    <row r="31" spans="1:71" s="58" customFormat="1" x14ac:dyDescent="0.25">
      <c r="A31" s="60" t="s">
        <v>66</v>
      </c>
      <c r="B31" s="118">
        <f>B20</f>
        <v>0</v>
      </c>
      <c r="C31" s="118">
        <f t="shared" si="10"/>
        <v>0</v>
      </c>
      <c r="D31" s="118">
        <f t="shared" si="10"/>
        <v>0</v>
      </c>
      <c r="E31" s="118">
        <f t="shared" si="10"/>
        <v>0</v>
      </c>
      <c r="F31" s="118">
        <f t="shared" si="10"/>
        <v>0</v>
      </c>
      <c r="G31" s="118">
        <f t="shared" si="10"/>
        <v>0</v>
      </c>
      <c r="H31" s="118">
        <f t="shared" si="10"/>
        <v>0</v>
      </c>
      <c r="I31" s="118">
        <f t="shared" si="10"/>
        <v>0</v>
      </c>
      <c r="J31" s="118">
        <f t="shared" si="10"/>
        <v>0</v>
      </c>
      <c r="K31" s="118">
        <f t="shared" si="10"/>
        <v>0</v>
      </c>
      <c r="L31" s="118">
        <f t="shared" si="10"/>
        <v>0</v>
      </c>
      <c r="M31" s="118">
        <f t="shared" si="10"/>
        <v>0</v>
      </c>
      <c r="N31" s="118">
        <f t="shared" si="10"/>
        <v>0</v>
      </c>
      <c r="O31" s="118">
        <f t="shared" si="10"/>
        <v>0</v>
      </c>
      <c r="P31" s="118">
        <f t="shared" si="10"/>
        <v>0</v>
      </c>
      <c r="Q31" s="118">
        <f t="shared" si="10"/>
        <v>0</v>
      </c>
      <c r="R31" s="118">
        <f t="shared" si="10"/>
        <v>0</v>
      </c>
      <c r="S31" s="118">
        <f t="shared" si="10"/>
        <v>0</v>
      </c>
      <c r="T31" s="118">
        <f t="shared" si="10"/>
        <v>0</v>
      </c>
      <c r="U31" s="118">
        <f t="shared" si="10"/>
        <v>0</v>
      </c>
      <c r="V31" s="118">
        <f t="shared" si="10"/>
        <v>0</v>
      </c>
      <c r="W31" s="118">
        <f t="shared" si="10"/>
        <v>0</v>
      </c>
      <c r="X31" s="118">
        <f t="shared" si="10"/>
        <v>0</v>
      </c>
      <c r="Y31" s="118">
        <f t="shared" si="10"/>
        <v>0</v>
      </c>
      <c r="Z31" s="118">
        <f t="shared" si="10"/>
        <v>1</v>
      </c>
      <c r="AA31" s="118">
        <f t="shared" si="10"/>
        <v>1</v>
      </c>
      <c r="AB31" s="118">
        <f t="shared" si="10"/>
        <v>1</v>
      </c>
      <c r="AC31" s="118">
        <f t="shared" si="10"/>
        <v>1</v>
      </c>
      <c r="AD31" s="118">
        <f t="shared" si="10"/>
        <v>1</v>
      </c>
      <c r="AE31" s="118">
        <f t="shared" si="10"/>
        <v>2</v>
      </c>
      <c r="AF31" s="118">
        <f t="shared" si="10"/>
        <v>2</v>
      </c>
      <c r="AG31" s="118">
        <f t="shared" si="10"/>
        <v>3</v>
      </c>
      <c r="AH31" s="118">
        <f t="shared" si="10"/>
        <v>37</v>
      </c>
      <c r="AI31" s="118">
        <f t="shared" si="10"/>
        <v>57</v>
      </c>
      <c r="AJ31" s="118">
        <f t="shared" si="10"/>
        <v>63</v>
      </c>
      <c r="AK31" s="118">
        <f t="shared" si="10"/>
        <v>83</v>
      </c>
      <c r="AL31" s="118">
        <f t="shared" si="10"/>
        <v>144</v>
      </c>
      <c r="AM31" s="118">
        <f t="shared" si="10"/>
        <v>198</v>
      </c>
      <c r="AN31" s="118">
        <f t="shared" si="10"/>
        <v>212</v>
      </c>
      <c r="AO31" s="118">
        <f t="shared" si="10"/>
        <v>212</v>
      </c>
      <c r="AP31" s="118">
        <f t="shared" si="10"/>
        <v>245</v>
      </c>
      <c r="AQ31" s="118">
        <f t="shared" si="10"/>
        <v>258</v>
      </c>
      <c r="AR31" s="118">
        <f t="shared" si="10"/>
        <v>265</v>
      </c>
      <c r="AS31" s="118">
        <f t="shared" si="10"/>
        <v>314</v>
      </c>
      <c r="AT31" s="118">
        <f t="shared" si="10"/>
        <v>334</v>
      </c>
      <c r="AU31" s="118">
        <f t="shared" si="10"/>
        <v>347</v>
      </c>
      <c r="AV31" s="118">
        <f t="shared" si="10"/>
        <v>362</v>
      </c>
      <c r="AW31" s="118">
        <f t="shared" si="10"/>
        <v>419</v>
      </c>
      <c r="AX31" s="118">
        <f t="shared" si="10"/>
        <v>429</v>
      </c>
      <c r="AY31" s="118">
        <f t="shared" si="10"/>
        <v>481</v>
      </c>
      <c r="AZ31" s="118">
        <f t="shared" si="10"/>
        <v>500</v>
      </c>
      <c r="BA31" s="118">
        <f t="shared" si="10"/>
        <v>551</v>
      </c>
      <c r="BB31" s="118">
        <f t="shared" si="10"/>
        <v>608</v>
      </c>
      <c r="BC31" s="118">
        <f t="shared" si="10"/>
        <v>624</v>
      </c>
      <c r="BD31" s="118">
        <f t="shared" si="10"/>
        <v>670</v>
      </c>
      <c r="BE31" s="118">
        <f t="shared" si="10"/>
        <v>729</v>
      </c>
      <c r="BF31" s="118">
        <f t="shared" si="10"/>
        <v>771</v>
      </c>
      <c r="BG31" s="118">
        <f t="shared" si="10"/>
        <v>809</v>
      </c>
      <c r="BH31" s="118">
        <f t="shared" si="10"/>
        <v>896</v>
      </c>
      <c r="BI31" s="118">
        <f t="shared" si="10"/>
        <v>938</v>
      </c>
      <c r="BJ31" s="118">
        <f t="shared" si="10"/>
        <v>970</v>
      </c>
      <c r="BK31" s="118">
        <f t="shared" si="10"/>
        <v>991</v>
      </c>
      <c r="BL31" s="118">
        <f t="shared" si="10"/>
        <v>1044</v>
      </c>
      <c r="BM31" s="118">
        <f t="shared" si="10"/>
        <v>1090</v>
      </c>
      <c r="BN31" s="118">
        <f t="shared" si="10"/>
        <v>1137</v>
      </c>
      <c r="BO31" s="118">
        <f t="shared" si="11"/>
        <v>1249</v>
      </c>
      <c r="BP31" s="118">
        <f t="shared" si="11"/>
        <v>1420</v>
      </c>
      <c r="BQ31" s="118">
        <f t="shared" si="11"/>
        <v>1980</v>
      </c>
      <c r="BR31" s="118">
        <f t="shared" si="11"/>
        <v>3460</v>
      </c>
      <c r="BS31" s="118">
        <f t="shared" si="11"/>
        <v>3788</v>
      </c>
    </row>
    <row r="32" spans="1:71" s="58" customFormat="1" x14ac:dyDescent="0.25">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row>
    <row r="33" spans="1:64" x14ac:dyDescent="0.2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row>
    <row r="34" spans="1:64" x14ac:dyDescent="0.2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row>
    <row r="35" spans="1:64" ht="13.2" customHeight="1" x14ac:dyDescent="0.25">
      <c r="A35" s="194" t="s">
        <v>162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row>
    <row r="36" spans="1:64" x14ac:dyDescent="0.25">
      <c r="A36" s="194"/>
    </row>
    <row r="37" spans="1:64" x14ac:dyDescent="0.25">
      <c r="A37" s="19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row>
    <row r="38" spans="1:64" ht="52.2" customHeight="1" x14ac:dyDescent="0.25">
      <c r="A38" s="19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row>
    <row r="39" spans="1:64" x14ac:dyDescent="0.2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row>
    <row r="41" spans="1:64" x14ac:dyDescent="0.2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row>
    <row r="42" spans="1:64" x14ac:dyDescent="0.2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row>
    <row r="43" spans="1:64" x14ac:dyDescent="0.2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row>
    <row r="44" spans="1:64" x14ac:dyDescent="0.2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row>
    <row r="45" spans="1:64" x14ac:dyDescent="0.2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row>
    <row r="46" spans="1:64" x14ac:dyDescent="0.2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row>
    <row r="47" spans="1:64" x14ac:dyDescent="0.2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row>
    <row r="48" spans="1:64" x14ac:dyDescent="0.2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row>
    <row r="49" spans="2:59" x14ac:dyDescent="0.2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row>
    <row r="50" spans="2:59" x14ac:dyDescent="0.2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row>
  </sheetData>
  <mergeCells count="7">
    <mergeCell ref="AX5:BI5"/>
    <mergeCell ref="BJ5:BS5"/>
    <mergeCell ref="A35:A38"/>
    <mergeCell ref="B5:M5"/>
    <mergeCell ref="N5:Y5"/>
    <mergeCell ref="Z5:AK5"/>
    <mergeCell ref="AL5:AW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BT50"/>
  <sheetViews>
    <sheetView zoomScale="75" zoomScaleNormal="75" workbookViewId="0">
      <pane xSplit="1" ySplit="6" topLeftCell="B7" activePane="bottomRight" state="frozen"/>
      <selection pane="topRight" activeCell="B1" sqref="B1"/>
      <selection pane="bottomLeft" activeCell="A6" sqref="A6"/>
      <selection pane="bottomRight" activeCell="BQ23" sqref="BQ23"/>
    </sheetView>
  </sheetViews>
  <sheetFormatPr defaultRowHeight="13.2" x14ac:dyDescent="0.25"/>
  <cols>
    <col min="1" max="1" width="65.88671875" style="31" bestFit="1" customWidth="1"/>
    <col min="2" max="51" width="11.6640625" style="31" customWidth="1"/>
    <col min="52" max="52" width="11.5546875" style="31" customWidth="1"/>
    <col min="53" max="53" width="11.6640625" style="31" customWidth="1"/>
    <col min="54" max="54" width="9.5546875" style="31" customWidth="1"/>
    <col min="55" max="55" width="11.33203125" style="31" customWidth="1"/>
    <col min="56" max="57" width="11.77734375" style="31" customWidth="1"/>
    <col min="58" max="58" width="12.6640625" style="31" customWidth="1"/>
    <col min="59" max="59" width="10.77734375" style="31" customWidth="1"/>
    <col min="60" max="60" width="9.88671875" style="31" customWidth="1"/>
    <col min="61" max="61" width="10.77734375" style="31" customWidth="1"/>
    <col min="62" max="62" width="11.6640625" style="31" customWidth="1"/>
    <col min="63" max="63" width="13.88671875" style="31" customWidth="1"/>
    <col min="64" max="64" width="12.33203125" style="31" customWidth="1"/>
    <col min="65" max="65" width="12.88671875" style="31" customWidth="1"/>
    <col min="66" max="66" width="11.88671875" style="31" customWidth="1"/>
    <col min="67" max="67" width="11.109375" style="31" customWidth="1"/>
    <col min="68" max="68" width="9.6640625" style="31" customWidth="1"/>
    <col min="69" max="69" width="10.44140625" style="31" bestFit="1" customWidth="1"/>
    <col min="70" max="70" width="11.88671875" style="31" customWidth="1"/>
    <col min="71" max="71" width="12.5546875" style="31" bestFit="1" customWidth="1"/>
    <col min="72" max="16384" width="8.88671875" style="31"/>
  </cols>
  <sheetData>
    <row r="1" spans="1:72" ht="17.399999999999999" x14ac:dyDescent="0.3">
      <c r="A1" s="55" t="s">
        <v>82</v>
      </c>
    </row>
    <row r="2" spans="1:72" ht="28.2" x14ac:dyDescent="0.5">
      <c r="A2" s="53" t="s">
        <v>61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row>
    <row r="3" spans="1:72" ht="17.399999999999999" x14ac:dyDescent="0.3">
      <c r="A3" s="55" t="s">
        <v>132</v>
      </c>
    </row>
    <row r="4" spans="1:72" ht="18" thickBot="1" x14ac:dyDescent="0.3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8"/>
      <c r="BK4" s="58"/>
      <c r="BL4" s="58"/>
      <c r="BM4" s="58"/>
      <c r="BN4" s="58"/>
      <c r="BO4" s="58"/>
    </row>
    <row r="5" spans="1:72" s="110" customFormat="1" ht="13.8" thickTop="1" x14ac:dyDescent="0.25">
      <c r="B5" s="195">
        <v>2010</v>
      </c>
      <c r="C5" s="195"/>
      <c r="D5" s="195"/>
      <c r="E5" s="195"/>
      <c r="F5" s="195"/>
      <c r="G5" s="195"/>
      <c r="H5" s="195"/>
      <c r="I5" s="195"/>
      <c r="J5" s="195"/>
      <c r="K5" s="195"/>
      <c r="L5" s="195"/>
      <c r="M5" s="195"/>
      <c r="N5" s="196">
        <v>2011</v>
      </c>
      <c r="O5" s="197"/>
      <c r="P5" s="197"/>
      <c r="Q5" s="197"/>
      <c r="R5" s="197"/>
      <c r="S5" s="197"/>
      <c r="T5" s="197"/>
      <c r="U5" s="197"/>
      <c r="V5" s="197"/>
      <c r="W5" s="197"/>
      <c r="X5" s="197"/>
      <c r="Y5" s="197"/>
      <c r="Z5" s="196">
        <v>2012</v>
      </c>
      <c r="AA5" s="197"/>
      <c r="AB5" s="197"/>
      <c r="AC5" s="197"/>
      <c r="AD5" s="197"/>
      <c r="AE5" s="197"/>
      <c r="AF5" s="197"/>
      <c r="AG5" s="197"/>
      <c r="AH5" s="197"/>
      <c r="AI5" s="197"/>
      <c r="AJ5" s="197"/>
      <c r="AK5" s="197"/>
      <c r="AL5" s="187">
        <v>2013</v>
      </c>
      <c r="AM5" s="188"/>
      <c r="AN5" s="188"/>
      <c r="AO5" s="188"/>
      <c r="AP5" s="188"/>
      <c r="AQ5" s="188"/>
      <c r="AR5" s="188"/>
      <c r="AS5" s="188"/>
      <c r="AT5" s="188"/>
      <c r="AU5" s="188"/>
      <c r="AV5" s="188"/>
      <c r="AW5" s="188"/>
      <c r="AX5" s="187">
        <v>2014</v>
      </c>
      <c r="AY5" s="188"/>
      <c r="AZ5" s="188"/>
      <c r="BA5" s="188"/>
      <c r="BB5" s="188"/>
      <c r="BC5" s="188"/>
      <c r="BD5" s="188"/>
      <c r="BE5" s="188"/>
      <c r="BF5" s="188"/>
      <c r="BG5" s="188"/>
      <c r="BH5" s="188"/>
      <c r="BI5" s="208"/>
      <c r="BJ5" s="187">
        <v>2015</v>
      </c>
      <c r="BK5" s="188"/>
      <c r="BL5" s="188"/>
      <c r="BM5" s="188"/>
      <c r="BN5" s="188"/>
      <c r="BO5" s="206"/>
      <c r="BP5" s="207"/>
      <c r="BQ5" s="207"/>
      <c r="BR5" s="207"/>
    </row>
    <row r="6" spans="1:72" s="60" customFormat="1" x14ac:dyDescent="0.25">
      <c r="B6" s="111" t="s">
        <v>46</v>
      </c>
      <c r="C6" s="111" t="s">
        <v>47</v>
      </c>
      <c r="D6" s="111" t="s">
        <v>48</v>
      </c>
      <c r="E6" s="111" t="s">
        <v>37</v>
      </c>
      <c r="F6" s="111" t="s">
        <v>38</v>
      </c>
      <c r="G6" s="111" t="s">
        <v>39</v>
      </c>
      <c r="H6" s="111" t="s">
        <v>40</v>
      </c>
      <c r="I6" s="111" t="s">
        <v>41</v>
      </c>
      <c r="J6" s="111" t="s">
        <v>42</v>
      </c>
      <c r="K6" s="111" t="s">
        <v>43</v>
      </c>
      <c r="L6" s="111" t="s">
        <v>44</v>
      </c>
      <c r="M6" s="111" t="s">
        <v>45</v>
      </c>
      <c r="N6" s="112" t="s">
        <v>46</v>
      </c>
      <c r="O6" s="111" t="s">
        <v>47</v>
      </c>
      <c r="P6" s="111" t="s">
        <v>48</v>
      </c>
      <c r="Q6" s="111" t="s">
        <v>37</v>
      </c>
      <c r="R6" s="111" t="s">
        <v>38</v>
      </c>
      <c r="S6" s="111" t="s">
        <v>39</v>
      </c>
      <c r="T6" s="111" t="s">
        <v>40</v>
      </c>
      <c r="U6" s="111" t="s">
        <v>41</v>
      </c>
      <c r="V6" s="111" t="s">
        <v>42</v>
      </c>
      <c r="W6" s="111" t="s">
        <v>43</v>
      </c>
      <c r="X6" s="111" t="s">
        <v>44</v>
      </c>
      <c r="Y6" s="111" t="s">
        <v>45</v>
      </c>
      <c r="Z6" s="112" t="s">
        <v>46</v>
      </c>
      <c r="AA6" s="111" t="s">
        <v>47</v>
      </c>
      <c r="AB6" s="111" t="s">
        <v>48</v>
      </c>
      <c r="AC6" s="111" t="s">
        <v>37</v>
      </c>
      <c r="AD6" s="111" t="s">
        <v>38</v>
      </c>
      <c r="AE6" s="111" t="s">
        <v>39</v>
      </c>
      <c r="AF6" s="111" t="s">
        <v>40</v>
      </c>
      <c r="AG6" s="111" t="s">
        <v>41</v>
      </c>
      <c r="AH6" s="111" t="s">
        <v>42</v>
      </c>
      <c r="AI6" s="111" t="s">
        <v>43</v>
      </c>
      <c r="AJ6" s="111" t="s">
        <v>44</v>
      </c>
      <c r="AK6" s="111" t="s">
        <v>45</v>
      </c>
      <c r="AL6" s="112" t="s">
        <v>46</v>
      </c>
      <c r="AM6" s="111" t="s">
        <v>47</v>
      </c>
      <c r="AN6" s="111" t="s">
        <v>48</v>
      </c>
      <c r="AO6" s="111" t="s">
        <v>37</v>
      </c>
      <c r="AP6" s="111" t="s">
        <v>38</v>
      </c>
      <c r="AQ6" s="111" t="s">
        <v>39</v>
      </c>
      <c r="AR6" s="111" t="s">
        <v>40</v>
      </c>
      <c r="AS6" s="111" t="s">
        <v>41</v>
      </c>
      <c r="AT6" s="111" t="s">
        <v>42</v>
      </c>
      <c r="AU6" s="111" t="s">
        <v>43</v>
      </c>
      <c r="AV6" s="111" t="s">
        <v>44</v>
      </c>
      <c r="AW6" s="111" t="s">
        <v>45</v>
      </c>
      <c r="AX6" s="112" t="s">
        <v>46</v>
      </c>
      <c r="AY6" s="111" t="s">
        <v>47</v>
      </c>
      <c r="AZ6" s="111" t="s">
        <v>48</v>
      </c>
      <c r="BA6" s="111" t="s">
        <v>37</v>
      </c>
      <c r="BB6" s="111" t="s">
        <v>38</v>
      </c>
      <c r="BC6" s="111" t="s">
        <v>39</v>
      </c>
      <c r="BD6" s="111" t="s">
        <v>40</v>
      </c>
      <c r="BE6" s="111" t="s">
        <v>41</v>
      </c>
      <c r="BF6" s="111" t="s">
        <v>42</v>
      </c>
      <c r="BG6" s="111" t="s">
        <v>43</v>
      </c>
      <c r="BH6" s="111" t="s">
        <v>44</v>
      </c>
      <c r="BI6" s="111" t="s">
        <v>45</v>
      </c>
      <c r="BJ6" s="112" t="s">
        <v>46</v>
      </c>
      <c r="BK6" s="111" t="s">
        <v>47</v>
      </c>
      <c r="BL6" s="111" t="s">
        <v>48</v>
      </c>
      <c r="BM6" s="111" t="s">
        <v>37</v>
      </c>
      <c r="BN6" s="111" t="s">
        <v>38</v>
      </c>
      <c r="BO6" s="111" t="s">
        <v>39</v>
      </c>
      <c r="BP6" s="111" t="s">
        <v>40</v>
      </c>
      <c r="BQ6" s="111" t="s">
        <v>41</v>
      </c>
      <c r="BR6" s="111" t="s">
        <v>42</v>
      </c>
    </row>
    <row r="7" spans="1:72" x14ac:dyDescent="0.25">
      <c r="A7" s="59" t="s">
        <v>67</v>
      </c>
      <c r="N7" s="113"/>
      <c r="O7" s="58"/>
      <c r="P7" s="58"/>
      <c r="Q7" s="58"/>
      <c r="R7" s="58"/>
      <c r="S7" s="58"/>
      <c r="T7" s="58"/>
      <c r="U7" s="58"/>
      <c r="V7" s="58"/>
      <c r="W7" s="58"/>
      <c r="X7" s="58"/>
      <c r="Y7" s="58"/>
      <c r="Z7" s="113"/>
      <c r="AA7" s="58"/>
      <c r="AB7" s="58"/>
      <c r="AC7" s="58"/>
      <c r="AD7" s="58"/>
      <c r="AE7" s="58"/>
      <c r="AF7" s="58"/>
      <c r="AG7" s="58"/>
      <c r="AH7" s="58"/>
      <c r="AI7" s="58"/>
      <c r="AJ7" s="58"/>
      <c r="AK7" s="58"/>
      <c r="AL7" s="113"/>
      <c r="AM7" s="58"/>
      <c r="AN7" s="58"/>
      <c r="AO7" s="58"/>
      <c r="AP7" s="58"/>
      <c r="AQ7" s="58"/>
      <c r="AR7" s="58"/>
      <c r="AS7" s="58"/>
      <c r="AT7" s="58"/>
      <c r="AU7" s="58"/>
      <c r="AV7" s="58"/>
      <c r="AW7" s="58"/>
      <c r="AX7" s="113"/>
      <c r="AY7" s="58"/>
      <c r="AZ7" s="58"/>
      <c r="BA7" s="58"/>
      <c r="BB7" s="58"/>
      <c r="BC7" s="58"/>
      <c r="BD7" s="58"/>
      <c r="BE7" s="58"/>
      <c r="BF7" s="58"/>
      <c r="BG7" s="58"/>
      <c r="BH7" s="58"/>
      <c r="BI7" s="58"/>
      <c r="BJ7" s="113"/>
      <c r="BK7" s="58"/>
      <c r="BL7" s="58"/>
      <c r="BM7" s="58"/>
      <c r="BN7" s="58"/>
      <c r="BO7" s="58"/>
    </row>
    <row r="8" spans="1:72" x14ac:dyDescent="0.25">
      <c r="A8" s="60" t="s">
        <v>69</v>
      </c>
      <c r="B8" s="61">
        <v>6.1539390000000003</v>
      </c>
      <c r="C8" s="61">
        <v>7.5351100000000004</v>
      </c>
      <c r="D8" s="61">
        <v>10.055545</v>
      </c>
      <c r="E8" s="61">
        <v>12.695495000000001</v>
      </c>
      <c r="F8" s="61">
        <v>16.830555</v>
      </c>
      <c r="G8" s="61">
        <v>21.600014999999999</v>
      </c>
      <c r="H8" s="61">
        <v>27.348974999999999</v>
      </c>
      <c r="I8" s="61">
        <v>33.141374999999996</v>
      </c>
      <c r="J8" s="61">
        <v>40.671124999999996</v>
      </c>
      <c r="K8" s="61">
        <v>49.679485</v>
      </c>
      <c r="L8" s="61">
        <v>60.209395000000001</v>
      </c>
      <c r="M8" s="61">
        <v>68.059875000000005</v>
      </c>
      <c r="N8" s="114">
        <v>79.254775000000009</v>
      </c>
      <c r="O8" s="61">
        <v>92.111935000000003</v>
      </c>
      <c r="P8" s="61">
        <v>111.097435</v>
      </c>
      <c r="Q8" s="61">
        <v>129.41879500000002</v>
      </c>
      <c r="R8" s="61">
        <v>151.32415500000002</v>
      </c>
      <c r="S8" s="61">
        <v>179.82093500000002</v>
      </c>
      <c r="T8" s="61">
        <v>215.07777500000003</v>
      </c>
      <c r="U8" s="61">
        <v>259.82836500000002</v>
      </c>
      <c r="V8" s="61">
        <v>315.93947500000002</v>
      </c>
      <c r="W8" s="61">
        <v>381.11351500000001</v>
      </c>
      <c r="X8" s="61">
        <v>577.26252499999998</v>
      </c>
      <c r="Y8" s="61">
        <v>764.11706500000003</v>
      </c>
      <c r="Z8" s="114">
        <v>788.38002500000005</v>
      </c>
      <c r="AA8" s="61">
        <v>960.89743500000009</v>
      </c>
      <c r="AB8" s="61">
        <v>1062.8027650000001</v>
      </c>
      <c r="AC8" s="61">
        <v>1079.3297250000001</v>
      </c>
      <c r="AD8" s="61">
        <v>1114.7568350000001</v>
      </c>
      <c r="AE8" s="61">
        <v>1164.3368950000001</v>
      </c>
      <c r="AF8" s="61">
        <v>1287.1732250000002</v>
      </c>
      <c r="AG8" s="61">
        <v>1299.4357650000002</v>
      </c>
      <c r="AH8" s="61">
        <v>1316.9914050000002</v>
      </c>
      <c r="AI8" s="61">
        <v>1358.3552950000003</v>
      </c>
      <c r="AJ8" s="61">
        <v>1377.7286050000002</v>
      </c>
      <c r="AK8" s="61">
        <v>1398.2765950000003</v>
      </c>
      <c r="AL8" s="114">
        <v>1420.9265350000003</v>
      </c>
      <c r="AM8" s="61">
        <v>1447.2277450000004</v>
      </c>
      <c r="AN8" s="61">
        <v>1479.3235750000003</v>
      </c>
      <c r="AO8" s="61">
        <v>1514.7355450000005</v>
      </c>
      <c r="AP8" s="61">
        <v>1549.3887050000005</v>
      </c>
      <c r="AQ8" s="61">
        <v>1611.7364450000005</v>
      </c>
      <c r="AR8" s="61">
        <v>1636.2819450000004</v>
      </c>
      <c r="AS8" s="61">
        <v>1666.9150450000004</v>
      </c>
      <c r="AT8" s="61">
        <v>1699.0030050000005</v>
      </c>
      <c r="AU8" s="61">
        <v>1732.2673750000006</v>
      </c>
      <c r="AV8" s="61">
        <v>1770.9076750000006</v>
      </c>
      <c r="AW8" s="61">
        <v>1804.2546250000007</v>
      </c>
      <c r="AX8" s="114">
        <v>1835.0045250000007</v>
      </c>
      <c r="AY8" s="61">
        <v>1868.9650050000007</v>
      </c>
      <c r="AZ8" s="61">
        <v>1941.8541650000006</v>
      </c>
      <c r="BA8" s="61">
        <v>1969.7385950000007</v>
      </c>
      <c r="BB8" s="61">
        <v>2002.1189050000007</v>
      </c>
      <c r="BC8" s="61">
        <v>2040.3757450000007</v>
      </c>
      <c r="BD8" s="61">
        <v>2082.0011750000008</v>
      </c>
      <c r="BE8" s="61">
        <v>2121.8808550000008</v>
      </c>
      <c r="BF8" s="61">
        <v>2170.2559050000009</v>
      </c>
      <c r="BG8" s="61">
        <v>2219.1908850000009</v>
      </c>
      <c r="BH8" s="61">
        <v>2266.9921450000011</v>
      </c>
      <c r="BI8" s="61">
        <v>2327.0025650000011</v>
      </c>
      <c r="BJ8" s="114">
        <v>2354.6652150000014</v>
      </c>
      <c r="BK8" s="61">
        <v>2391.0585750000014</v>
      </c>
      <c r="BL8" s="61">
        <v>2453.2216750000016</v>
      </c>
      <c r="BM8" s="61">
        <v>2492.3403550000016</v>
      </c>
      <c r="BN8" s="61">
        <v>2533.9416750000019</v>
      </c>
      <c r="BO8" s="61">
        <v>2597.292765000002</v>
      </c>
      <c r="BP8" s="61">
        <v>2641.3832050000019</v>
      </c>
      <c r="BQ8" s="61">
        <v>2686.7689750000018</v>
      </c>
      <c r="BR8" s="61">
        <v>2766.6056350000017</v>
      </c>
      <c r="BS8" s="150"/>
    </row>
    <row r="9" spans="1:72" x14ac:dyDescent="0.25">
      <c r="A9" s="62" t="s">
        <v>68</v>
      </c>
      <c r="B9" s="61">
        <v>0.12932999999999997</v>
      </c>
      <c r="C9" s="61">
        <v>0.12932999999999997</v>
      </c>
      <c r="D9" s="61">
        <v>0.12932999999999997</v>
      </c>
      <c r="E9" s="61">
        <v>0.12932999999999997</v>
      </c>
      <c r="F9" s="61">
        <v>0.29670999999999997</v>
      </c>
      <c r="G9" s="61">
        <v>1.0967100000000001</v>
      </c>
      <c r="H9" s="61">
        <v>1.2473800000000002</v>
      </c>
      <c r="I9" s="61">
        <v>1.2473800000000002</v>
      </c>
      <c r="J9" s="61">
        <v>1.2473800000000002</v>
      </c>
      <c r="K9" s="61">
        <v>1.6949500000000002</v>
      </c>
      <c r="L9" s="61">
        <v>1.7464800000000003</v>
      </c>
      <c r="M9" s="61">
        <v>1.9237500000000003</v>
      </c>
      <c r="N9" s="114">
        <v>1.9237500000000003</v>
      </c>
      <c r="O9" s="61">
        <v>1.9930500000000002</v>
      </c>
      <c r="P9" s="61">
        <v>2.8102499999999999</v>
      </c>
      <c r="Q9" s="61">
        <v>3.6481299999999997</v>
      </c>
      <c r="R9" s="61">
        <v>5.2556099999999999</v>
      </c>
      <c r="S9" s="61">
        <v>15.52272</v>
      </c>
      <c r="T9" s="61">
        <v>168.04162999999997</v>
      </c>
      <c r="U9" s="61">
        <v>168.04162999999997</v>
      </c>
      <c r="V9" s="61">
        <v>168.36599999999996</v>
      </c>
      <c r="W9" s="61">
        <v>168.46205999999995</v>
      </c>
      <c r="X9" s="61">
        <v>169.39684999999994</v>
      </c>
      <c r="Y9" s="61">
        <v>170.16139999999996</v>
      </c>
      <c r="Z9" s="114">
        <v>170.32080999999997</v>
      </c>
      <c r="AA9" s="61">
        <v>171.50422999999998</v>
      </c>
      <c r="AB9" s="61">
        <v>180.37812999999997</v>
      </c>
      <c r="AC9" s="61">
        <v>181.27365999999998</v>
      </c>
      <c r="AD9" s="61">
        <v>181.86725999999999</v>
      </c>
      <c r="AE9" s="61">
        <v>196.71145999999999</v>
      </c>
      <c r="AF9" s="61">
        <v>271.67027999999999</v>
      </c>
      <c r="AG9" s="61">
        <v>274.34893999999997</v>
      </c>
      <c r="AH9" s="61">
        <v>275.65526</v>
      </c>
      <c r="AI9" s="61">
        <v>278.48633000000001</v>
      </c>
      <c r="AJ9" s="61">
        <v>285.29473000000002</v>
      </c>
      <c r="AK9" s="61">
        <v>286.45877000000002</v>
      </c>
      <c r="AL9" s="114">
        <v>288.53294</v>
      </c>
      <c r="AM9" s="61">
        <v>290.34755000000001</v>
      </c>
      <c r="AN9" s="61">
        <v>291.90842000000004</v>
      </c>
      <c r="AO9" s="61">
        <v>309.09885000000003</v>
      </c>
      <c r="AP9" s="61">
        <v>311.31889000000001</v>
      </c>
      <c r="AQ9" s="61">
        <v>316.21559999999999</v>
      </c>
      <c r="AR9" s="61">
        <v>324.84528999999998</v>
      </c>
      <c r="AS9" s="61">
        <v>335.33706999999998</v>
      </c>
      <c r="AT9" s="61">
        <v>341.96233999999998</v>
      </c>
      <c r="AU9" s="61">
        <v>353.68281999999999</v>
      </c>
      <c r="AV9" s="61">
        <v>359.96631000000002</v>
      </c>
      <c r="AW9" s="61">
        <v>370.43492000000003</v>
      </c>
      <c r="AX9" s="114">
        <v>374.26721000000003</v>
      </c>
      <c r="AY9" s="61">
        <v>383.38246000000004</v>
      </c>
      <c r="AZ9" s="61">
        <v>400.53236000000004</v>
      </c>
      <c r="BA9" s="61">
        <v>414.53290000000004</v>
      </c>
      <c r="BB9" s="61">
        <v>430.90442000000002</v>
      </c>
      <c r="BC9" s="61">
        <v>457.84119000000004</v>
      </c>
      <c r="BD9" s="61">
        <v>466.21040000000005</v>
      </c>
      <c r="BE9" s="61">
        <v>474.19209000000006</v>
      </c>
      <c r="BF9" s="61">
        <v>482.92315000000008</v>
      </c>
      <c r="BG9" s="61">
        <v>490.76406000000009</v>
      </c>
      <c r="BH9" s="61">
        <v>497.96658000000008</v>
      </c>
      <c r="BI9" s="61">
        <v>525.82038000000011</v>
      </c>
      <c r="BJ9" s="114">
        <v>528.56461000000013</v>
      </c>
      <c r="BK9" s="61">
        <v>534.98719000000017</v>
      </c>
      <c r="BL9" s="61">
        <v>575.24082000000021</v>
      </c>
      <c r="BM9" s="61">
        <v>577.93333000000018</v>
      </c>
      <c r="BN9" s="61">
        <v>581.70916000000022</v>
      </c>
      <c r="BO9" s="61">
        <v>593.44561000000022</v>
      </c>
      <c r="BP9" s="61">
        <v>598.23022000000026</v>
      </c>
      <c r="BQ9" s="61">
        <v>598.3754200000003</v>
      </c>
      <c r="BR9" s="61">
        <v>598.3754200000003</v>
      </c>
    </row>
    <row r="10" spans="1:72" x14ac:dyDescent="0.25">
      <c r="A10" s="62" t="s">
        <v>64</v>
      </c>
      <c r="B10" s="61">
        <v>9</v>
      </c>
      <c r="C10" s="61">
        <v>9</v>
      </c>
      <c r="D10" s="61">
        <v>9</v>
      </c>
      <c r="E10" s="61">
        <v>9</v>
      </c>
      <c r="F10" s="61">
        <v>9</v>
      </c>
      <c r="G10" s="61">
        <v>9</v>
      </c>
      <c r="H10" s="61">
        <v>9</v>
      </c>
      <c r="I10" s="61">
        <v>9</v>
      </c>
      <c r="J10" s="61">
        <v>9</v>
      </c>
      <c r="K10" s="61">
        <v>9</v>
      </c>
      <c r="L10" s="61">
        <v>9</v>
      </c>
      <c r="M10" s="61">
        <v>9</v>
      </c>
      <c r="N10" s="114">
        <v>9</v>
      </c>
      <c r="O10" s="61">
        <v>9</v>
      </c>
      <c r="P10" s="61">
        <v>9</v>
      </c>
      <c r="Q10" s="61">
        <v>9</v>
      </c>
      <c r="R10" s="61">
        <v>9</v>
      </c>
      <c r="S10" s="61">
        <v>9</v>
      </c>
      <c r="T10" s="61">
        <v>9</v>
      </c>
      <c r="U10" s="61">
        <v>9</v>
      </c>
      <c r="V10" s="61">
        <v>9</v>
      </c>
      <c r="W10" s="61">
        <v>9</v>
      </c>
      <c r="X10" s="61">
        <v>9</v>
      </c>
      <c r="Y10" s="61">
        <v>9</v>
      </c>
      <c r="Z10" s="114">
        <v>9</v>
      </c>
      <c r="AA10" s="61">
        <v>9</v>
      </c>
      <c r="AB10" s="61">
        <v>9</v>
      </c>
      <c r="AC10" s="61">
        <v>9</v>
      </c>
      <c r="AD10" s="61">
        <v>9</v>
      </c>
      <c r="AE10" s="61">
        <v>9</v>
      </c>
      <c r="AF10" s="61">
        <v>9</v>
      </c>
      <c r="AG10" s="61">
        <v>9</v>
      </c>
      <c r="AH10" s="61">
        <v>9</v>
      </c>
      <c r="AI10" s="61">
        <v>9</v>
      </c>
      <c r="AJ10" s="61">
        <v>9</v>
      </c>
      <c r="AK10" s="61">
        <v>9</v>
      </c>
      <c r="AL10" s="114">
        <v>9</v>
      </c>
      <c r="AM10" s="61">
        <v>9</v>
      </c>
      <c r="AN10" s="61">
        <v>9</v>
      </c>
      <c r="AO10" s="61">
        <v>9</v>
      </c>
      <c r="AP10" s="61">
        <v>9</v>
      </c>
      <c r="AQ10" s="61">
        <v>9</v>
      </c>
      <c r="AR10" s="61">
        <v>9</v>
      </c>
      <c r="AS10" s="61">
        <v>9</v>
      </c>
      <c r="AT10" s="61">
        <v>9</v>
      </c>
      <c r="AU10" s="61">
        <v>9</v>
      </c>
      <c r="AV10" s="61">
        <v>9</v>
      </c>
      <c r="AW10" s="61">
        <v>9</v>
      </c>
      <c r="AX10" s="114">
        <v>9</v>
      </c>
      <c r="AY10" s="61">
        <v>9</v>
      </c>
      <c r="AZ10" s="61">
        <v>9</v>
      </c>
      <c r="BA10" s="61">
        <v>9</v>
      </c>
      <c r="BB10" s="61">
        <v>9</v>
      </c>
      <c r="BC10" s="61">
        <v>9</v>
      </c>
      <c r="BD10" s="61">
        <v>9</v>
      </c>
      <c r="BE10" s="61">
        <v>9</v>
      </c>
      <c r="BF10" s="61">
        <v>9</v>
      </c>
      <c r="BG10" s="61">
        <v>9</v>
      </c>
      <c r="BH10" s="61">
        <v>9</v>
      </c>
      <c r="BI10" s="61">
        <v>9</v>
      </c>
      <c r="BJ10" s="114">
        <v>9</v>
      </c>
      <c r="BK10" s="61">
        <v>9</v>
      </c>
      <c r="BL10" s="61">
        <v>9</v>
      </c>
      <c r="BM10" s="61">
        <v>9</v>
      </c>
      <c r="BN10" s="61">
        <v>9</v>
      </c>
      <c r="BO10" s="61">
        <v>9</v>
      </c>
      <c r="BP10" s="61">
        <v>9</v>
      </c>
      <c r="BQ10" s="61">
        <v>9</v>
      </c>
      <c r="BR10" s="61">
        <v>9</v>
      </c>
    </row>
    <row r="11" spans="1:72" x14ac:dyDescent="0.25">
      <c r="A11" s="60" t="s">
        <v>62</v>
      </c>
      <c r="B11" s="61">
        <v>2.1056699999999999</v>
      </c>
      <c r="C11" s="61">
        <v>2.1149399999999998</v>
      </c>
      <c r="D11" s="61">
        <v>2.1380400000000002</v>
      </c>
      <c r="E11" s="61">
        <v>2.1597399999999998</v>
      </c>
      <c r="F11" s="61">
        <v>2.1718399999999995</v>
      </c>
      <c r="G11" s="61">
        <v>2.1969299999999992</v>
      </c>
      <c r="H11" s="61">
        <v>2.2158699999999998</v>
      </c>
      <c r="I11" s="61">
        <v>2.2245099999999995</v>
      </c>
      <c r="J11" s="61">
        <v>2.23062</v>
      </c>
      <c r="K11" s="61">
        <v>2.2468099999999995</v>
      </c>
      <c r="L11" s="61">
        <v>2.2584799999999996</v>
      </c>
      <c r="M11" s="61">
        <v>2.2709099999999998</v>
      </c>
      <c r="N11" s="114">
        <v>2.2709099999999998</v>
      </c>
      <c r="O11" s="61">
        <v>2.2709099999999998</v>
      </c>
      <c r="P11" s="61">
        <v>2.2877899999999998</v>
      </c>
      <c r="Q11" s="61">
        <v>2.2959700000000001</v>
      </c>
      <c r="R11" s="61">
        <v>2.33934</v>
      </c>
      <c r="S11" s="61">
        <v>2.3721399999999999</v>
      </c>
      <c r="T11" s="61">
        <v>2.3893899999999997</v>
      </c>
      <c r="U11" s="61">
        <v>2.41893</v>
      </c>
      <c r="V11" s="61">
        <v>2.4721099999999998</v>
      </c>
      <c r="W11" s="61">
        <v>2.5645100000000003</v>
      </c>
      <c r="X11" s="61">
        <v>2.6611400000000005</v>
      </c>
      <c r="Y11" s="61">
        <v>7.3022100000000005</v>
      </c>
      <c r="Z11" s="114">
        <v>7.4342600000000001</v>
      </c>
      <c r="AA11" s="61">
        <v>7.4934500000000011</v>
      </c>
      <c r="AB11" s="61">
        <v>8.4680400000000002</v>
      </c>
      <c r="AC11" s="61">
        <v>8.5580999999999996</v>
      </c>
      <c r="AD11" s="61">
        <v>8.6393100000000018</v>
      </c>
      <c r="AE11" s="61">
        <v>8.7419600000000006</v>
      </c>
      <c r="AF11" s="61">
        <v>8.8330400000000004</v>
      </c>
      <c r="AG11" s="61">
        <v>9.2565200000000001</v>
      </c>
      <c r="AH11" s="61">
        <v>9.6791500000000017</v>
      </c>
      <c r="AI11" s="61">
        <v>10.438650000000001</v>
      </c>
      <c r="AJ11" s="61">
        <v>11.30264</v>
      </c>
      <c r="AK11" s="61">
        <v>11.883899999999999</v>
      </c>
      <c r="AL11" s="114">
        <v>15.17656</v>
      </c>
      <c r="AM11" s="61">
        <v>26.933339999999998</v>
      </c>
      <c r="AN11" s="61">
        <v>301.98423000000003</v>
      </c>
      <c r="AO11" s="61">
        <v>329.00865000000005</v>
      </c>
      <c r="AP11" s="61">
        <v>381.21875000000006</v>
      </c>
      <c r="AQ11" s="61">
        <v>394.32945000000007</v>
      </c>
      <c r="AR11" s="61">
        <v>401.79640000000006</v>
      </c>
      <c r="AS11" s="61">
        <v>425.81819000000007</v>
      </c>
      <c r="AT11" s="61">
        <v>435.76762000000008</v>
      </c>
      <c r="AU11" s="61">
        <v>438.32789000000002</v>
      </c>
      <c r="AV11" s="61">
        <v>475.57284000000004</v>
      </c>
      <c r="AW11" s="61">
        <v>540.32884000000001</v>
      </c>
      <c r="AX11" s="114">
        <v>598.16095999999993</v>
      </c>
      <c r="AY11" s="61">
        <v>693.41097000000002</v>
      </c>
      <c r="AZ11" s="61">
        <v>1467.6784200000002</v>
      </c>
      <c r="BA11" s="61">
        <v>1481.4917700000001</v>
      </c>
      <c r="BB11" s="61">
        <v>1484.1223</v>
      </c>
      <c r="BC11" s="61">
        <v>1531.3900800000001</v>
      </c>
      <c r="BD11" s="61">
        <v>1616.3191900000002</v>
      </c>
      <c r="BE11" s="61">
        <v>1627.5583000000001</v>
      </c>
      <c r="BF11" s="61">
        <v>1741.4851400000002</v>
      </c>
      <c r="BG11" s="61">
        <v>1833.5661900000002</v>
      </c>
      <c r="BH11" s="61">
        <v>1894.5376800000001</v>
      </c>
      <c r="BI11" s="61">
        <v>2079.0958599999999</v>
      </c>
      <c r="BJ11" s="114">
        <v>2107.9758400000005</v>
      </c>
      <c r="BK11" s="61">
        <v>2215.9855300000004</v>
      </c>
      <c r="BL11" s="61">
        <v>3820.3274999999999</v>
      </c>
      <c r="BM11" s="61">
        <v>3823.6381800000004</v>
      </c>
      <c r="BN11" s="61">
        <v>3829.3336300000001</v>
      </c>
      <c r="BO11" s="61">
        <v>3831.06014</v>
      </c>
      <c r="BP11" s="61">
        <v>3836.2189699999999</v>
      </c>
      <c r="BQ11" s="61">
        <v>3840.7822199999996</v>
      </c>
      <c r="BR11" s="61">
        <v>3840.7858999999999</v>
      </c>
      <c r="BS11" s="151"/>
    </row>
    <row r="12" spans="1:72" x14ac:dyDescent="0.25">
      <c r="A12" s="60" t="s">
        <v>66</v>
      </c>
      <c r="B12" s="61">
        <v>14.6</v>
      </c>
      <c r="C12" s="61">
        <v>14.6</v>
      </c>
      <c r="D12" s="61">
        <v>14.6</v>
      </c>
      <c r="E12" s="61">
        <v>14.6</v>
      </c>
      <c r="F12" s="61">
        <v>14.6</v>
      </c>
      <c r="G12" s="61">
        <v>14.6</v>
      </c>
      <c r="H12" s="61">
        <v>14.6</v>
      </c>
      <c r="I12" s="61">
        <v>14.6</v>
      </c>
      <c r="J12" s="61">
        <v>14.6</v>
      </c>
      <c r="K12" s="61">
        <v>14.6</v>
      </c>
      <c r="L12" s="61">
        <v>14.6</v>
      </c>
      <c r="M12" s="61">
        <v>14.6</v>
      </c>
      <c r="N12" s="114">
        <v>14.6</v>
      </c>
      <c r="O12" s="61">
        <v>14.6</v>
      </c>
      <c r="P12" s="61">
        <v>14.6</v>
      </c>
      <c r="Q12" s="61">
        <v>14.6</v>
      </c>
      <c r="R12" s="61">
        <v>14.6</v>
      </c>
      <c r="S12" s="61">
        <v>14.6</v>
      </c>
      <c r="T12" s="61">
        <v>14.6</v>
      </c>
      <c r="U12" s="61">
        <v>14.6</v>
      </c>
      <c r="V12" s="61">
        <v>14.6</v>
      </c>
      <c r="W12" s="61">
        <v>14.6</v>
      </c>
      <c r="X12" s="61">
        <v>14.6</v>
      </c>
      <c r="Y12" s="61">
        <v>14.6</v>
      </c>
      <c r="Z12" s="114">
        <v>20.6</v>
      </c>
      <c r="AA12" s="61">
        <v>20.6</v>
      </c>
      <c r="AB12" s="61">
        <v>20.6</v>
      </c>
      <c r="AC12" s="61">
        <v>20.6</v>
      </c>
      <c r="AD12" s="61">
        <v>20.6</v>
      </c>
      <c r="AE12" s="61">
        <v>26.1</v>
      </c>
      <c r="AF12" s="61">
        <v>26.1</v>
      </c>
      <c r="AG12" s="61">
        <v>47.5</v>
      </c>
      <c r="AH12" s="61">
        <v>47.5</v>
      </c>
      <c r="AI12" s="61">
        <v>47.5</v>
      </c>
      <c r="AJ12" s="61">
        <v>47.5</v>
      </c>
      <c r="AK12" s="61">
        <v>47.5</v>
      </c>
      <c r="AL12" s="114">
        <v>47.5</v>
      </c>
      <c r="AM12" s="61">
        <v>54.22</v>
      </c>
      <c r="AN12" s="61">
        <v>139.61701000000002</v>
      </c>
      <c r="AO12" s="61">
        <v>132.88601</v>
      </c>
      <c r="AP12" s="61">
        <v>119.45601000000001</v>
      </c>
      <c r="AQ12" s="61">
        <v>150.95601000000002</v>
      </c>
      <c r="AR12" s="61">
        <v>145.56801000000002</v>
      </c>
      <c r="AS12" s="61">
        <v>145.73874000000001</v>
      </c>
      <c r="AT12" s="61">
        <v>145.73874000000001</v>
      </c>
      <c r="AU12" s="61">
        <v>145.73874000000001</v>
      </c>
      <c r="AV12" s="61">
        <v>146.16874000000001</v>
      </c>
      <c r="AW12" s="61">
        <v>123.73873999999999</v>
      </c>
      <c r="AX12" s="114">
        <v>153.32658999999995</v>
      </c>
      <c r="AY12" s="61">
        <v>115.01318999999994</v>
      </c>
      <c r="AZ12" s="61">
        <v>252.75845999999996</v>
      </c>
      <c r="BA12" s="61">
        <v>255.57528460000006</v>
      </c>
      <c r="BB12" s="61">
        <v>293.4631146000001</v>
      </c>
      <c r="BC12" s="61">
        <v>306.50372460000006</v>
      </c>
      <c r="BD12" s="61">
        <v>313.82823460000009</v>
      </c>
      <c r="BE12" s="61">
        <v>349.98766460000007</v>
      </c>
      <c r="BF12" s="61">
        <v>315.83289459999997</v>
      </c>
      <c r="BG12" s="61">
        <v>320.28730459999997</v>
      </c>
      <c r="BH12" s="61">
        <v>338.170795</v>
      </c>
      <c r="BI12" s="61">
        <v>360.86557480000005</v>
      </c>
      <c r="BJ12" s="114">
        <v>385.05284480000006</v>
      </c>
      <c r="BK12" s="61">
        <v>404.2170948000001</v>
      </c>
      <c r="BL12" s="61">
        <v>931.59892479999974</v>
      </c>
      <c r="BM12" s="61">
        <v>932.0817867999998</v>
      </c>
      <c r="BN12" s="61">
        <v>932.52661679999972</v>
      </c>
      <c r="BO12" s="61">
        <v>948.61469679999982</v>
      </c>
      <c r="BP12" s="61">
        <v>957.87552679999976</v>
      </c>
      <c r="BQ12" s="61">
        <v>961.89723679999975</v>
      </c>
      <c r="BR12" s="61">
        <v>970.48724179999977</v>
      </c>
      <c r="BS12" s="147"/>
      <c r="BT12" s="147"/>
    </row>
    <row r="13" spans="1:72" x14ac:dyDescent="0.25">
      <c r="A13" s="137" t="s">
        <v>70</v>
      </c>
      <c r="B13" s="138">
        <f t="shared" ref="B13:BM13" si="0">SUM(B8:B12)</f>
        <v>31.988939000000002</v>
      </c>
      <c r="C13" s="138">
        <f t="shared" si="0"/>
        <v>33.379379999999998</v>
      </c>
      <c r="D13" s="138">
        <f t="shared" si="0"/>
        <v>35.922914999999996</v>
      </c>
      <c r="E13" s="138">
        <f t="shared" si="0"/>
        <v>38.584564999999998</v>
      </c>
      <c r="F13" s="138">
        <f t="shared" si="0"/>
        <v>42.899104999999999</v>
      </c>
      <c r="G13" s="138">
        <f t="shared" si="0"/>
        <v>48.493655000000004</v>
      </c>
      <c r="H13" s="138">
        <f t="shared" si="0"/>
        <v>54.412225000000007</v>
      </c>
      <c r="I13" s="138">
        <f t="shared" si="0"/>
        <v>60.213265</v>
      </c>
      <c r="J13" s="138">
        <f t="shared" si="0"/>
        <v>67.749124999999992</v>
      </c>
      <c r="K13" s="138">
        <f t="shared" si="0"/>
        <v>77.221244999999996</v>
      </c>
      <c r="L13" s="138">
        <f t="shared" si="0"/>
        <v>87.814354999999992</v>
      </c>
      <c r="M13" s="138">
        <f t="shared" si="0"/>
        <v>95.854534999999998</v>
      </c>
      <c r="N13" s="139">
        <f t="shared" si="0"/>
        <v>107.049435</v>
      </c>
      <c r="O13" s="138">
        <f t="shared" si="0"/>
        <v>119.97589499999999</v>
      </c>
      <c r="P13" s="138">
        <f t="shared" si="0"/>
        <v>139.79547500000001</v>
      </c>
      <c r="Q13" s="138">
        <f t="shared" si="0"/>
        <v>158.96289500000003</v>
      </c>
      <c r="R13" s="138">
        <f t="shared" si="0"/>
        <v>182.519105</v>
      </c>
      <c r="S13" s="138">
        <f t="shared" si="0"/>
        <v>221.31579500000001</v>
      </c>
      <c r="T13" s="138">
        <f t="shared" si="0"/>
        <v>409.10879500000004</v>
      </c>
      <c r="U13" s="138">
        <f t="shared" si="0"/>
        <v>453.88892500000003</v>
      </c>
      <c r="V13" s="138">
        <f t="shared" si="0"/>
        <v>510.37758500000001</v>
      </c>
      <c r="W13" s="138">
        <f t="shared" si="0"/>
        <v>575.74008500000002</v>
      </c>
      <c r="X13" s="138">
        <f t="shared" si="0"/>
        <v>772.92051500000002</v>
      </c>
      <c r="Y13" s="138">
        <f t="shared" si="0"/>
        <v>965.18067499999995</v>
      </c>
      <c r="Z13" s="139">
        <f t="shared" si="0"/>
        <v>995.735095</v>
      </c>
      <c r="AA13" s="138">
        <f t="shared" si="0"/>
        <v>1169.4951149999999</v>
      </c>
      <c r="AB13" s="138">
        <f t="shared" si="0"/>
        <v>1281.2489350000001</v>
      </c>
      <c r="AC13" s="138">
        <f t="shared" si="0"/>
        <v>1298.761485</v>
      </c>
      <c r="AD13" s="138">
        <f t="shared" si="0"/>
        <v>1334.8634050000001</v>
      </c>
      <c r="AE13" s="138">
        <f t="shared" si="0"/>
        <v>1404.8903150000001</v>
      </c>
      <c r="AF13" s="138">
        <f t="shared" si="0"/>
        <v>1602.7765450000002</v>
      </c>
      <c r="AG13" s="138">
        <f t="shared" si="0"/>
        <v>1639.5412249999999</v>
      </c>
      <c r="AH13" s="138">
        <f t="shared" si="0"/>
        <v>1658.8258150000001</v>
      </c>
      <c r="AI13" s="138">
        <f t="shared" si="0"/>
        <v>1703.7802750000003</v>
      </c>
      <c r="AJ13" s="138">
        <f t="shared" si="0"/>
        <v>1730.8259750000004</v>
      </c>
      <c r="AK13" s="138">
        <f t="shared" si="0"/>
        <v>1753.1192650000003</v>
      </c>
      <c r="AL13" s="139">
        <f t="shared" si="0"/>
        <v>1781.1360350000004</v>
      </c>
      <c r="AM13" s="138">
        <f t="shared" si="0"/>
        <v>1827.7286350000004</v>
      </c>
      <c r="AN13" s="138">
        <f t="shared" si="0"/>
        <v>2221.8332350000001</v>
      </c>
      <c r="AO13" s="138">
        <f t="shared" si="0"/>
        <v>2294.7290550000007</v>
      </c>
      <c r="AP13" s="138">
        <f t="shared" si="0"/>
        <v>2370.3823550000006</v>
      </c>
      <c r="AQ13" s="138">
        <f t="shared" si="0"/>
        <v>2482.2375050000005</v>
      </c>
      <c r="AR13" s="138">
        <f t="shared" si="0"/>
        <v>2517.4916450000005</v>
      </c>
      <c r="AS13" s="138">
        <f t="shared" si="0"/>
        <v>2582.8090450000009</v>
      </c>
      <c r="AT13" s="138">
        <f t="shared" si="0"/>
        <v>2631.4717050000008</v>
      </c>
      <c r="AU13" s="138">
        <f t="shared" si="0"/>
        <v>2679.0168250000006</v>
      </c>
      <c r="AV13" s="138">
        <f t="shared" si="0"/>
        <v>2761.615565000001</v>
      </c>
      <c r="AW13" s="138">
        <f t="shared" si="0"/>
        <v>2847.7571250000005</v>
      </c>
      <c r="AX13" s="139">
        <f t="shared" si="0"/>
        <v>2969.7592850000005</v>
      </c>
      <c r="AY13" s="138">
        <f t="shared" si="0"/>
        <v>3069.7716250000008</v>
      </c>
      <c r="AZ13" s="138">
        <f t="shared" si="0"/>
        <v>4071.823405000001</v>
      </c>
      <c r="BA13" s="138">
        <f t="shared" si="0"/>
        <v>4130.338549600001</v>
      </c>
      <c r="BB13" s="138">
        <f t="shared" si="0"/>
        <v>4219.6087396000003</v>
      </c>
      <c r="BC13" s="138">
        <f t="shared" si="0"/>
        <v>4345.1107396000007</v>
      </c>
      <c r="BD13" s="138">
        <f t="shared" si="0"/>
        <v>4487.358999600001</v>
      </c>
      <c r="BE13" s="138">
        <f t="shared" si="0"/>
        <v>4582.6189096000007</v>
      </c>
      <c r="BF13" s="138">
        <f t="shared" si="0"/>
        <v>4719.4970896000013</v>
      </c>
      <c r="BG13" s="138">
        <f t="shared" si="0"/>
        <v>4872.8084396000013</v>
      </c>
      <c r="BH13" s="138">
        <f t="shared" si="0"/>
        <v>5006.6672000000017</v>
      </c>
      <c r="BI13" s="138">
        <f t="shared" si="0"/>
        <v>5301.7843798000013</v>
      </c>
      <c r="BJ13" s="139">
        <f t="shared" si="0"/>
        <v>5385.2585098000018</v>
      </c>
      <c r="BK13" s="138">
        <f t="shared" si="0"/>
        <v>5555.2483898000028</v>
      </c>
      <c r="BL13" s="138">
        <f t="shared" si="0"/>
        <v>7789.3889198000006</v>
      </c>
      <c r="BM13" s="138">
        <f t="shared" si="0"/>
        <v>7834.9936518000013</v>
      </c>
      <c r="BN13" s="138">
        <f t="shared" ref="BN13:BR13" si="1">SUM(BN8:BN12)</f>
        <v>7886.5110818000021</v>
      </c>
      <c r="BO13" s="138">
        <f t="shared" si="1"/>
        <v>7979.4132118000016</v>
      </c>
      <c r="BP13" s="138">
        <f t="shared" si="1"/>
        <v>8042.7079218000017</v>
      </c>
      <c r="BQ13" s="138">
        <f t="shared" si="1"/>
        <v>8096.8238518000016</v>
      </c>
      <c r="BR13" s="138">
        <f t="shared" si="1"/>
        <v>8185.2541968000014</v>
      </c>
      <c r="BS13" s="147"/>
      <c r="BT13" s="147"/>
    </row>
    <row r="14" spans="1:72" x14ac:dyDescent="0.25">
      <c r="A14" s="62"/>
      <c r="B14" s="63"/>
      <c r="C14" s="63"/>
      <c r="D14" s="63"/>
      <c r="E14" s="63"/>
      <c r="F14" s="63"/>
      <c r="G14" s="63"/>
      <c r="H14" s="63"/>
      <c r="I14" s="63"/>
      <c r="J14" s="63"/>
      <c r="K14" s="63"/>
      <c r="L14" s="63"/>
      <c r="M14" s="63"/>
      <c r="N14" s="115"/>
      <c r="O14" s="116"/>
      <c r="P14" s="116"/>
      <c r="Q14" s="116"/>
      <c r="R14" s="116"/>
      <c r="S14" s="116"/>
      <c r="T14" s="116"/>
      <c r="U14" s="116"/>
      <c r="V14" s="116"/>
      <c r="W14" s="116"/>
      <c r="X14" s="116"/>
      <c r="Y14" s="116"/>
      <c r="Z14" s="115"/>
      <c r="AA14" s="116"/>
      <c r="AB14" s="116"/>
      <c r="AC14" s="116"/>
      <c r="AD14" s="116"/>
      <c r="AE14" s="116"/>
      <c r="AF14" s="116"/>
      <c r="AG14" s="116"/>
      <c r="AH14" s="116"/>
      <c r="AI14" s="116"/>
      <c r="AJ14" s="116"/>
      <c r="AK14" s="116"/>
      <c r="AL14" s="115"/>
      <c r="AM14" s="116"/>
      <c r="AN14" s="116"/>
      <c r="AO14" s="116"/>
      <c r="AP14" s="116"/>
      <c r="AQ14" s="116"/>
      <c r="AR14" s="116"/>
      <c r="AS14" s="116"/>
      <c r="AT14" s="116"/>
      <c r="AU14" s="116"/>
      <c r="AV14" s="116"/>
      <c r="AW14" s="116"/>
      <c r="AX14" s="115"/>
      <c r="AY14" s="116"/>
      <c r="AZ14" s="58"/>
      <c r="BA14" s="58"/>
      <c r="BB14" s="58"/>
      <c r="BC14" s="58"/>
      <c r="BD14" s="64"/>
      <c r="BE14" s="64"/>
      <c r="BF14" s="152"/>
      <c r="BG14" s="58"/>
      <c r="BH14" s="58"/>
      <c r="BI14" s="120"/>
      <c r="BJ14" s="121"/>
      <c r="BK14" s="58"/>
      <c r="BL14" s="58"/>
      <c r="BM14" s="58"/>
      <c r="BN14" s="120"/>
      <c r="BO14" s="120"/>
      <c r="BP14" s="63"/>
    </row>
    <row r="15" spans="1:72" x14ac:dyDescent="0.25">
      <c r="A15" s="59" t="s">
        <v>63</v>
      </c>
      <c r="N15" s="113"/>
      <c r="O15" s="58"/>
      <c r="P15" s="58"/>
      <c r="Q15" s="58"/>
      <c r="R15" s="58"/>
      <c r="S15" s="58"/>
      <c r="T15" s="58"/>
      <c r="U15" s="58"/>
      <c r="V15" s="58"/>
      <c r="W15" s="58"/>
      <c r="X15" s="58"/>
      <c r="Y15" s="58"/>
      <c r="Z15" s="113"/>
      <c r="AA15" s="58"/>
      <c r="AB15" s="58"/>
      <c r="AC15" s="58"/>
      <c r="AD15" s="58"/>
      <c r="AE15" s="58"/>
      <c r="AF15" s="58"/>
      <c r="AG15" s="58"/>
      <c r="AH15" s="58"/>
      <c r="AI15" s="58"/>
      <c r="AJ15" s="58"/>
      <c r="AK15" s="58"/>
      <c r="AL15" s="113"/>
      <c r="AM15" s="58"/>
      <c r="AN15" s="58"/>
      <c r="AO15" s="58"/>
      <c r="AP15" s="58"/>
      <c r="AQ15" s="58"/>
      <c r="AR15" s="58"/>
      <c r="AS15" s="58"/>
      <c r="AT15" s="58"/>
      <c r="AU15" s="58"/>
      <c r="AV15" s="58"/>
      <c r="AW15" s="58"/>
      <c r="AX15" s="113"/>
      <c r="AY15" s="58"/>
      <c r="AZ15" s="58"/>
      <c r="BA15" s="58"/>
      <c r="BB15" s="58"/>
      <c r="BC15" s="58"/>
      <c r="BD15" s="64"/>
      <c r="BE15" s="64"/>
      <c r="BF15" s="152"/>
      <c r="BG15" s="58"/>
      <c r="BH15" s="58"/>
      <c r="BI15" s="118"/>
      <c r="BJ15" s="117"/>
      <c r="BK15" s="58"/>
      <c r="BL15" s="58"/>
      <c r="BM15" s="58"/>
      <c r="BN15" s="120"/>
      <c r="BO15" s="120"/>
      <c r="BP15" s="63"/>
    </row>
    <row r="16" spans="1:72" x14ac:dyDescent="0.25">
      <c r="A16" s="60" t="s">
        <v>69</v>
      </c>
      <c r="B16" s="61">
        <v>2385</v>
      </c>
      <c r="C16" s="61">
        <v>2855</v>
      </c>
      <c r="D16" s="61">
        <v>3790</v>
      </c>
      <c r="E16" s="61">
        <v>4840</v>
      </c>
      <c r="F16" s="61">
        <v>6357</v>
      </c>
      <c r="G16" s="61">
        <v>8269</v>
      </c>
      <c r="H16" s="61">
        <v>10584</v>
      </c>
      <c r="I16" s="61">
        <v>12862</v>
      </c>
      <c r="J16" s="61">
        <v>15725</v>
      </c>
      <c r="K16" s="61">
        <v>19197</v>
      </c>
      <c r="L16" s="61">
        <v>23205</v>
      </c>
      <c r="M16" s="61">
        <v>26285</v>
      </c>
      <c r="N16" s="114">
        <v>30432</v>
      </c>
      <c r="O16" s="61">
        <v>35110</v>
      </c>
      <c r="P16" s="61">
        <v>42174</v>
      </c>
      <c r="Q16" s="61">
        <v>48502</v>
      </c>
      <c r="R16" s="61">
        <v>55820</v>
      </c>
      <c r="S16" s="61">
        <v>65323</v>
      </c>
      <c r="T16" s="61">
        <v>76391</v>
      </c>
      <c r="U16" s="61">
        <v>90549</v>
      </c>
      <c r="V16" s="61">
        <v>107973</v>
      </c>
      <c r="W16" s="61">
        <v>128443</v>
      </c>
      <c r="X16" s="61">
        <v>185459</v>
      </c>
      <c r="Y16" s="61">
        <v>231661</v>
      </c>
      <c r="Z16" s="114">
        <v>240127</v>
      </c>
      <c r="AA16" s="61">
        <v>284132</v>
      </c>
      <c r="AB16" s="61">
        <v>311206</v>
      </c>
      <c r="AC16" s="61">
        <v>316722</v>
      </c>
      <c r="AD16" s="61">
        <v>327243</v>
      </c>
      <c r="AE16" s="61">
        <v>340489</v>
      </c>
      <c r="AF16" s="61">
        <v>366944</v>
      </c>
      <c r="AG16" s="61">
        <v>370843</v>
      </c>
      <c r="AH16" s="61">
        <v>376098</v>
      </c>
      <c r="AI16" s="61">
        <v>386799</v>
      </c>
      <c r="AJ16" s="61">
        <v>392579</v>
      </c>
      <c r="AK16" s="61">
        <v>398632</v>
      </c>
      <c r="AL16" s="114">
        <v>405060</v>
      </c>
      <c r="AM16" s="61">
        <v>411998</v>
      </c>
      <c r="AN16" s="61">
        <v>420073</v>
      </c>
      <c r="AO16" s="61">
        <v>428436</v>
      </c>
      <c r="AP16" s="61">
        <v>436966</v>
      </c>
      <c r="AQ16" s="61">
        <v>449659</v>
      </c>
      <c r="AR16" s="61">
        <v>456383</v>
      </c>
      <c r="AS16" s="61">
        <v>464201</v>
      </c>
      <c r="AT16" s="61">
        <v>472520</v>
      </c>
      <c r="AU16" s="61">
        <v>481472</v>
      </c>
      <c r="AV16" s="61">
        <v>491690</v>
      </c>
      <c r="AW16" s="61">
        <v>500226</v>
      </c>
      <c r="AX16" s="114">
        <v>508455</v>
      </c>
      <c r="AY16" s="61">
        <v>517447</v>
      </c>
      <c r="AZ16" s="61">
        <v>533146</v>
      </c>
      <c r="BA16" s="61">
        <v>541336</v>
      </c>
      <c r="BB16" s="61">
        <v>550335</v>
      </c>
      <c r="BC16" s="61">
        <v>560362</v>
      </c>
      <c r="BD16" s="61">
        <v>571557</v>
      </c>
      <c r="BE16" s="61">
        <v>582290</v>
      </c>
      <c r="BF16" s="61">
        <v>595157</v>
      </c>
      <c r="BG16" s="61">
        <v>608538</v>
      </c>
      <c r="BH16" s="61">
        <v>621242</v>
      </c>
      <c r="BI16" s="61">
        <v>634549</v>
      </c>
      <c r="BJ16" s="114">
        <v>643021</v>
      </c>
      <c r="BK16" s="61">
        <v>653452</v>
      </c>
      <c r="BL16" s="61">
        <v>669962</v>
      </c>
      <c r="BM16" s="61">
        <v>680854</v>
      </c>
      <c r="BN16" s="61">
        <v>692407</v>
      </c>
      <c r="BO16" s="61">
        <v>708989</v>
      </c>
      <c r="BP16" s="61">
        <v>720585</v>
      </c>
      <c r="BQ16" s="61">
        <v>732155</v>
      </c>
      <c r="BR16" s="61">
        <v>750501</v>
      </c>
      <c r="BS16" s="150"/>
    </row>
    <row r="17" spans="1:72" x14ac:dyDescent="0.25">
      <c r="A17" s="62" t="s">
        <v>68</v>
      </c>
      <c r="B17" s="61">
        <v>2</v>
      </c>
      <c r="C17" s="61">
        <v>2</v>
      </c>
      <c r="D17" s="61">
        <v>2</v>
      </c>
      <c r="E17" s="61">
        <v>2</v>
      </c>
      <c r="F17" s="61">
        <v>4</v>
      </c>
      <c r="G17" s="61">
        <v>6</v>
      </c>
      <c r="H17" s="61">
        <v>8</v>
      </c>
      <c r="I17" s="61">
        <v>8</v>
      </c>
      <c r="J17" s="61">
        <v>8</v>
      </c>
      <c r="K17" s="61">
        <v>12</v>
      </c>
      <c r="L17" s="61">
        <v>13</v>
      </c>
      <c r="M17" s="61">
        <v>15</v>
      </c>
      <c r="N17" s="114">
        <v>15</v>
      </c>
      <c r="O17" s="61">
        <v>16</v>
      </c>
      <c r="P17" s="61">
        <v>19</v>
      </c>
      <c r="Q17" s="61">
        <v>26</v>
      </c>
      <c r="R17" s="61">
        <v>36</v>
      </c>
      <c r="S17" s="61">
        <v>64</v>
      </c>
      <c r="T17" s="61">
        <v>257</v>
      </c>
      <c r="U17" s="61">
        <v>257</v>
      </c>
      <c r="V17" s="61">
        <v>261</v>
      </c>
      <c r="W17" s="61">
        <v>262</v>
      </c>
      <c r="X17" s="61">
        <v>270</v>
      </c>
      <c r="Y17" s="61">
        <v>276</v>
      </c>
      <c r="Z17" s="114">
        <v>278</v>
      </c>
      <c r="AA17" s="61">
        <v>288</v>
      </c>
      <c r="AB17" s="61">
        <v>319</v>
      </c>
      <c r="AC17" s="61">
        <v>325</v>
      </c>
      <c r="AD17" s="61">
        <v>329</v>
      </c>
      <c r="AE17" s="61">
        <v>349</v>
      </c>
      <c r="AF17" s="61">
        <v>457</v>
      </c>
      <c r="AG17" s="61">
        <v>475</v>
      </c>
      <c r="AH17" s="61">
        <v>486</v>
      </c>
      <c r="AI17" s="61">
        <v>507</v>
      </c>
      <c r="AJ17" s="61">
        <v>516</v>
      </c>
      <c r="AK17" s="61">
        <v>526</v>
      </c>
      <c r="AL17" s="114">
        <v>540</v>
      </c>
      <c r="AM17" s="61">
        <v>553</v>
      </c>
      <c r="AN17" s="61">
        <v>564</v>
      </c>
      <c r="AO17" s="61">
        <v>632</v>
      </c>
      <c r="AP17" s="61">
        <v>649</v>
      </c>
      <c r="AQ17" s="61">
        <v>676</v>
      </c>
      <c r="AR17" s="61">
        <v>713</v>
      </c>
      <c r="AS17" s="61">
        <v>753</v>
      </c>
      <c r="AT17" s="61">
        <v>792</v>
      </c>
      <c r="AU17" s="61">
        <v>823</v>
      </c>
      <c r="AV17" s="61">
        <v>853</v>
      </c>
      <c r="AW17" s="61">
        <v>926</v>
      </c>
      <c r="AX17" s="114">
        <v>951</v>
      </c>
      <c r="AY17" s="61">
        <v>978</v>
      </c>
      <c r="AZ17" s="61">
        <v>1020</v>
      </c>
      <c r="BA17" s="61">
        <v>1046</v>
      </c>
      <c r="BB17" s="61">
        <v>1080</v>
      </c>
      <c r="BC17" s="61">
        <v>1163</v>
      </c>
      <c r="BD17" s="61">
        <v>1193</v>
      </c>
      <c r="BE17" s="61">
        <v>1223</v>
      </c>
      <c r="BF17" s="61">
        <v>1270</v>
      </c>
      <c r="BG17" s="61">
        <v>1317</v>
      </c>
      <c r="BH17" s="61">
        <v>1353</v>
      </c>
      <c r="BI17" s="118">
        <v>1399</v>
      </c>
      <c r="BJ17" s="117">
        <v>1420</v>
      </c>
      <c r="BK17" s="118">
        <v>1442</v>
      </c>
      <c r="BL17" s="118">
        <v>1499</v>
      </c>
      <c r="BM17" s="118">
        <v>1506</v>
      </c>
      <c r="BN17" s="118">
        <v>1514</v>
      </c>
      <c r="BO17" s="118">
        <v>1541</v>
      </c>
      <c r="BP17" s="118">
        <v>1546</v>
      </c>
      <c r="BQ17" s="118">
        <v>1547</v>
      </c>
      <c r="BR17" s="118">
        <v>1547</v>
      </c>
    </row>
    <row r="18" spans="1:72" x14ac:dyDescent="0.25">
      <c r="A18" s="62" t="s">
        <v>64</v>
      </c>
      <c r="B18" s="61">
        <v>2987</v>
      </c>
      <c r="C18" s="61">
        <v>2988</v>
      </c>
      <c r="D18" s="61">
        <v>2988</v>
      </c>
      <c r="E18" s="61">
        <v>2988</v>
      </c>
      <c r="F18" s="61">
        <v>2988</v>
      </c>
      <c r="G18" s="61">
        <v>2988</v>
      </c>
      <c r="H18" s="61">
        <v>2988</v>
      </c>
      <c r="I18" s="61">
        <v>2988</v>
      </c>
      <c r="J18" s="61">
        <v>2988</v>
      </c>
      <c r="K18" s="61">
        <v>2988</v>
      </c>
      <c r="L18" s="61">
        <v>2988</v>
      </c>
      <c r="M18" s="61">
        <v>2988</v>
      </c>
      <c r="N18" s="114">
        <v>2988</v>
      </c>
      <c r="O18" s="61">
        <v>2988</v>
      </c>
      <c r="P18" s="61">
        <v>2988</v>
      </c>
      <c r="Q18" s="61">
        <v>2988</v>
      </c>
      <c r="R18" s="61">
        <v>2988</v>
      </c>
      <c r="S18" s="61">
        <v>2988</v>
      </c>
      <c r="T18" s="61">
        <v>2988</v>
      </c>
      <c r="U18" s="61">
        <v>2988</v>
      </c>
      <c r="V18" s="61">
        <v>2988</v>
      </c>
      <c r="W18" s="61">
        <v>2988</v>
      </c>
      <c r="X18" s="61">
        <v>2988</v>
      </c>
      <c r="Y18" s="61">
        <v>2988</v>
      </c>
      <c r="Z18" s="114">
        <v>2988</v>
      </c>
      <c r="AA18" s="61">
        <v>2988</v>
      </c>
      <c r="AB18" s="61">
        <v>2988</v>
      </c>
      <c r="AC18" s="61">
        <v>2988</v>
      </c>
      <c r="AD18" s="61">
        <v>2988</v>
      </c>
      <c r="AE18" s="61">
        <v>2988</v>
      </c>
      <c r="AF18" s="61">
        <v>2988</v>
      </c>
      <c r="AG18" s="61">
        <v>2988</v>
      </c>
      <c r="AH18" s="61">
        <v>2988</v>
      </c>
      <c r="AI18" s="61">
        <v>2988</v>
      </c>
      <c r="AJ18" s="61">
        <v>2988</v>
      </c>
      <c r="AK18" s="61">
        <v>2988</v>
      </c>
      <c r="AL18" s="114">
        <v>2988</v>
      </c>
      <c r="AM18" s="61">
        <v>2988</v>
      </c>
      <c r="AN18" s="61">
        <v>2988</v>
      </c>
      <c r="AO18" s="61">
        <v>2988</v>
      </c>
      <c r="AP18" s="61">
        <v>2988</v>
      </c>
      <c r="AQ18" s="61">
        <v>2988</v>
      </c>
      <c r="AR18" s="61">
        <v>2988</v>
      </c>
      <c r="AS18" s="61">
        <v>2988</v>
      </c>
      <c r="AT18" s="61">
        <v>2988</v>
      </c>
      <c r="AU18" s="61">
        <v>2988</v>
      </c>
      <c r="AV18" s="61">
        <v>2988</v>
      </c>
      <c r="AW18" s="61">
        <v>2988</v>
      </c>
      <c r="AX18" s="114">
        <v>2988</v>
      </c>
      <c r="AY18" s="61">
        <v>2988</v>
      </c>
      <c r="AZ18" s="61">
        <v>2988</v>
      </c>
      <c r="BA18" s="61">
        <v>2988</v>
      </c>
      <c r="BB18" s="61">
        <v>2988</v>
      </c>
      <c r="BC18" s="61">
        <v>2988</v>
      </c>
      <c r="BD18" s="61">
        <v>2988</v>
      </c>
      <c r="BE18" s="61">
        <v>2988</v>
      </c>
      <c r="BF18" s="61">
        <v>2988</v>
      </c>
      <c r="BG18" s="61">
        <v>2988</v>
      </c>
      <c r="BH18" s="61">
        <v>2988</v>
      </c>
      <c r="BI18" s="61">
        <v>2988</v>
      </c>
      <c r="BJ18" s="114">
        <v>2988</v>
      </c>
      <c r="BK18" s="61">
        <v>2988</v>
      </c>
      <c r="BL18" s="61">
        <v>2988</v>
      </c>
      <c r="BM18" s="61">
        <v>2988</v>
      </c>
      <c r="BN18" s="61">
        <v>2988</v>
      </c>
      <c r="BO18" s="61">
        <v>2988</v>
      </c>
      <c r="BP18" s="61">
        <v>2988</v>
      </c>
      <c r="BQ18" s="61">
        <v>2988</v>
      </c>
      <c r="BR18" s="61">
        <v>2988</v>
      </c>
    </row>
    <row r="19" spans="1:72" x14ac:dyDescent="0.25">
      <c r="A19" s="60" t="s">
        <v>62</v>
      </c>
      <c r="B19" s="61">
        <v>263</v>
      </c>
      <c r="C19" s="61">
        <v>265</v>
      </c>
      <c r="D19" s="61">
        <v>269</v>
      </c>
      <c r="E19" s="61">
        <v>275</v>
      </c>
      <c r="F19" s="61">
        <v>277</v>
      </c>
      <c r="G19" s="61">
        <v>282</v>
      </c>
      <c r="H19" s="61">
        <v>285</v>
      </c>
      <c r="I19" s="61">
        <v>288</v>
      </c>
      <c r="J19" s="61">
        <v>289</v>
      </c>
      <c r="K19" s="61">
        <v>293</v>
      </c>
      <c r="L19" s="61">
        <v>298</v>
      </c>
      <c r="M19" s="61">
        <v>303</v>
      </c>
      <c r="N19" s="114">
        <v>303</v>
      </c>
      <c r="O19" s="61">
        <v>303</v>
      </c>
      <c r="P19" s="61">
        <v>315</v>
      </c>
      <c r="Q19" s="61">
        <v>318</v>
      </c>
      <c r="R19" s="61">
        <v>328</v>
      </c>
      <c r="S19" s="61">
        <v>334</v>
      </c>
      <c r="T19" s="61">
        <v>338</v>
      </c>
      <c r="U19" s="61">
        <v>346</v>
      </c>
      <c r="V19" s="61">
        <v>373</v>
      </c>
      <c r="W19" s="61">
        <v>393</v>
      </c>
      <c r="X19" s="61">
        <v>421</v>
      </c>
      <c r="Y19" s="61">
        <v>459</v>
      </c>
      <c r="Z19" s="114">
        <v>484</v>
      </c>
      <c r="AA19" s="61">
        <v>497</v>
      </c>
      <c r="AB19" s="61">
        <v>518</v>
      </c>
      <c r="AC19" s="61">
        <v>536</v>
      </c>
      <c r="AD19" s="61">
        <v>558</v>
      </c>
      <c r="AE19" s="61">
        <v>569</v>
      </c>
      <c r="AF19" s="61">
        <v>608</v>
      </c>
      <c r="AG19" s="61">
        <v>685</v>
      </c>
      <c r="AH19" s="61">
        <v>767</v>
      </c>
      <c r="AI19" s="61">
        <v>898</v>
      </c>
      <c r="AJ19" s="61">
        <v>1053</v>
      </c>
      <c r="AK19" s="61">
        <v>1158</v>
      </c>
      <c r="AL19" s="114">
        <v>1305</v>
      </c>
      <c r="AM19" s="61">
        <v>1433</v>
      </c>
      <c r="AN19" s="61">
        <v>1670</v>
      </c>
      <c r="AO19" s="61">
        <v>1832</v>
      </c>
      <c r="AP19" s="61">
        <v>2027</v>
      </c>
      <c r="AQ19" s="61">
        <v>2204</v>
      </c>
      <c r="AR19" s="61">
        <v>2492</v>
      </c>
      <c r="AS19" s="61">
        <v>2911</v>
      </c>
      <c r="AT19" s="61">
        <v>3394</v>
      </c>
      <c r="AU19" s="61">
        <v>3832</v>
      </c>
      <c r="AV19" s="61">
        <v>4320</v>
      </c>
      <c r="AW19" s="61">
        <v>4714</v>
      </c>
      <c r="AX19" s="114">
        <v>5183</v>
      </c>
      <c r="AY19" s="61">
        <v>6427</v>
      </c>
      <c r="AZ19" s="61">
        <v>6889</v>
      </c>
      <c r="BA19" s="61">
        <v>7224</v>
      </c>
      <c r="BB19" s="61">
        <v>7656</v>
      </c>
      <c r="BC19" s="61">
        <v>8171</v>
      </c>
      <c r="BD19" s="61">
        <v>8616</v>
      </c>
      <c r="BE19" s="61">
        <v>9080</v>
      </c>
      <c r="BF19" s="61">
        <v>9620</v>
      </c>
      <c r="BG19" s="61">
        <v>10131</v>
      </c>
      <c r="BH19" s="61">
        <v>10613</v>
      </c>
      <c r="BI19" s="61">
        <v>11004</v>
      </c>
      <c r="BJ19" s="114">
        <v>11378</v>
      </c>
      <c r="BK19" s="61">
        <v>11842</v>
      </c>
      <c r="BL19" s="61">
        <v>12470</v>
      </c>
      <c r="BM19" s="61">
        <v>12849</v>
      </c>
      <c r="BN19" s="61">
        <v>13244</v>
      </c>
      <c r="BO19" s="61">
        <v>13582</v>
      </c>
      <c r="BP19" s="61">
        <v>13818</v>
      </c>
      <c r="BQ19" s="61">
        <v>13921</v>
      </c>
      <c r="BR19" s="61">
        <v>13922</v>
      </c>
      <c r="BS19" s="151"/>
    </row>
    <row r="20" spans="1:72" x14ac:dyDescent="0.25">
      <c r="A20" s="60" t="s">
        <v>66</v>
      </c>
      <c r="B20" s="61">
        <v>0</v>
      </c>
      <c r="C20" s="61">
        <v>0</v>
      </c>
      <c r="D20" s="61">
        <v>0</v>
      </c>
      <c r="E20" s="61">
        <v>0</v>
      </c>
      <c r="F20" s="61">
        <v>0</v>
      </c>
      <c r="G20" s="61">
        <v>0</v>
      </c>
      <c r="H20" s="61">
        <v>0</v>
      </c>
      <c r="I20" s="61">
        <v>0</v>
      </c>
      <c r="J20" s="61">
        <v>0</v>
      </c>
      <c r="K20" s="61">
        <v>0</v>
      </c>
      <c r="L20" s="61">
        <v>0</v>
      </c>
      <c r="M20" s="61">
        <v>0</v>
      </c>
      <c r="N20" s="114">
        <v>0</v>
      </c>
      <c r="O20" s="61">
        <v>0</v>
      </c>
      <c r="P20" s="61">
        <v>0</v>
      </c>
      <c r="Q20" s="61">
        <v>0</v>
      </c>
      <c r="R20" s="61">
        <v>0</v>
      </c>
      <c r="S20" s="61">
        <v>0</v>
      </c>
      <c r="T20" s="61">
        <v>0</v>
      </c>
      <c r="U20" s="61">
        <v>0</v>
      </c>
      <c r="V20" s="61">
        <v>0</v>
      </c>
      <c r="W20" s="61">
        <v>0</v>
      </c>
      <c r="X20" s="61">
        <v>0</v>
      </c>
      <c r="Y20" s="61">
        <v>0</v>
      </c>
      <c r="Z20" s="114">
        <v>1</v>
      </c>
      <c r="AA20" s="61">
        <v>1</v>
      </c>
      <c r="AB20" s="61">
        <v>1</v>
      </c>
      <c r="AC20" s="61">
        <v>1</v>
      </c>
      <c r="AD20" s="61">
        <v>1</v>
      </c>
      <c r="AE20" s="61">
        <v>2</v>
      </c>
      <c r="AF20" s="61">
        <v>2</v>
      </c>
      <c r="AG20" s="61">
        <v>4</v>
      </c>
      <c r="AH20" s="61">
        <v>39</v>
      </c>
      <c r="AI20" s="61">
        <v>59</v>
      </c>
      <c r="AJ20" s="61">
        <v>65</v>
      </c>
      <c r="AK20" s="61">
        <v>85</v>
      </c>
      <c r="AL20" s="114">
        <v>146</v>
      </c>
      <c r="AM20" s="61">
        <v>200</v>
      </c>
      <c r="AN20" s="61">
        <v>214</v>
      </c>
      <c r="AO20" s="61">
        <v>214</v>
      </c>
      <c r="AP20" s="61">
        <v>247</v>
      </c>
      <c r="AQ20" s="61">
        <v>260</v>
      </c>
      <c r="AR20" s="61">
        <v>267</v>
      </c>
      <c r="AS20" s="61">
        <v>317</v>
      </c>
      <c r="AT20" s="61">
        <v>337</v>
      </c>
      <c r="AU20" s="61">
        <v>350</v>
      </c>
      <c r="AV20" s="61">
        <v>364</v>
      </c>
      <c r="AW20" s="61">
        <v>421</v>
      </c>
      <c r="AX20" s="114">
        <v>430</v>
      </c>
      <c r="AY20" s="61">
        <v>487</v>
      </c>
      <c r="AZ20" s="61">
        <v>507</v>
      </c>
      <c r="BA20" s="61">
        <v>558</v>
      </c>
      <c r="BB20" s="61">
        <v>618</v>
      </c>
      <c r="BC20" s="61">
        <v>636</v>
      </c>
      <c r="BD20" s="61">
        <v>680</v>
      </c>
      <c r="BE20" s="61">
        <v>742</v>
      </c>
      <c r="BF20" s="61">
        <v>783</v>
      </c>
      <c r="BG20" s="61">
        <v>825</v>
      </c>
      <c r="BH20" s="61">
        <v>913</v>
      </c>
      <c r="BI20" s="61">
        <v>953</v>
      </c>
      <c r="BJ20" s="114">
        <v>994</v>
      </c>
      <c r="BK20" s="61">
        <v>1029</v>
      </c>
      <c r="BL20" s="61">
        <v>1096</v>
      </c>
      <c r="BM20" s="61">
        <v>1159</v>
      </c>
      <c r="BN20" s="61">
        <v>1242</v>
      </c>
      <c r="BO20" s="61">
        <v>1412</v>
      </c>
      <c r="BP20" s="61">
        <v>1669</v>
      </c>
      <c r="BQ20" s="61">
        <v>2372</v>
      </c>
      <c r="BR20" s="61">
        <v>3738</v>
      </c>
    </row>
    <row r="21" spans="1:72" x14ac:dyDescent="0.25">
      <c r="A21" s="137" t="s">
        <v>70</v>
      </c>
      <c r="B21" s="138">
        <f t="shared" ref="B21:BM21" si="2">SUM(B16:B20)</f>
        <v>5637</v>
      </c>
      <c r="C21" s="138">
        <f t="shared" si="2"/>
        <v>6110</v>
      </c>
      <c r="D21" s="138">
        <f t="shared" si="2"/>
        <v>7049</v>
      </c>
      <c r="E21" s="138">
        <f t="shared" si="2"/>
        <v>8105</v>
      </c>
      <c r="F21" s="138">
        <f t="shared" si="2"/>
        <v>9626</v>
      </c>
      <c r="G21" s="138">
        <f t="shared" si="2"/>
        <v>11545</v>
      </c>
      <c r="H21" s="138">
        <f t="shared" si="2"/>
        <v>13865</v>
      </c>
      <c r="I21" s="138">
        <f t="shared" si="2"/>
        <v>16146</v>
      </c>
      <c r="J21" s="138">
        <f t="shared" si="2"/>
        <v>19010</v>
      </c>
      <c r="K21" s="138">
        <f t="shared" si="2"/>
        <v>22490</v>
      </c>
      <c r="L21" s="138">
        <f t="shared" si="2"/>
        <v>26504</v>
      </c>
      <c r="M21" s="138">
        <f t="shared" si="2"/>
        <v>29591</v>
      </c>
      <c r="N21" s="139">
        <f t="shared" si="2"/>
        <v>33738</v>
      </c>
      <c r="O21" s="138">
        <f t="shared" si="2"/>
        <v>38417</v>
      </c>
      <c r="P21" s="138">
        <f t="shared" si="2"/>
        <v>45496</v>
      </c>
      <c r="Q21" s="138">
        <f t="shared" si="2"/>
        <v>51834</v>
      </c>
      <c r="R21" s="138">
        <f t="shared" si="2"/>
        <v>59172</v>
      </c>
      <c r="S21" s="138">
        <f t="shared" si="2"/>
        <v>68709</v>
      </c>
      <c r="T21" s="138">
        <f t="shared" si="2"/>
        <v>79974</v>
      </c>
      <c r="U21" s="138">
        <f t="shared" si="2"/>
        <v>94140</v>
      </c>
      <c r="V21" s="138">
        <f t="shared" si="2"/>
        <v>111595</v>
      </c>
      <c r="W21" s="138">
        <f t="shared" si="2"/>
        <v>132086</v>
      </c>
      <c r="X21" s="138">
        <f t="shared" si="2"/>
        <v>189138</v>
      </c>
      <c r="Y21" s="138">
        <f t="shared" si="2"/>
        <v>235384</v>
      </c>
      <c r="Z21" s="139">
        <f t="shared" si="2"/>
        <v>243878</v>
      </c>
      <c r="AA21" s="138">
        <f t="shared" si="2"/>
        <v>287906</v>
      </c>
      <c r="AB21" s="138">
        <f t="shared" si="2"/>
        <v>315032</v>
      </c>
      <c r="AC21" s="138">
        <f t="shared" si="2"/>
        <v>320572</v>
      </c>
      <c r="AD21" s="138">
        <f t="shared" si="2"/>
        <v>331119</v>
      </c>
      <c r="AE21" s="138">
        <f t="shared" si="2"/>
        <v>344397</v>
      </c>
      <c r="AF21" s="138">
        <f t="shared" si="2"/>
        <v>370999</v>
      </c>
      <c r="AG21" s="138">
        <f t="shared" si="2"/>
        <v>374995</v>
      </c>
      <c r="AH21" s="138">
        <f t="shared" si="2"/>
        <v>380378</v>
      </c>
      <c r="AI21" s="138">
        <f t="shared" si="2"/>
        <v>391251</v>
      </c>
      <c r="AJ21" s="138">
        <f t="shared" si="2"/>
        <v>397201</v>
      </c>
      <c r="AK21" s="138">
        <f t="shared" si="2"/>
        <v>403389</v>
      </c>
      <c r="AL21" s="139">
        <f t="shared" si="2"/>
        <v>410039</v>
      </c>
      <c r="AM21" s="138">
        <f t="shared" si="2"/>
        <v>417172</v>
      </c>
      <c r="AN21" s="138">
        <f t="shared" si="2"/>
        <v>425509</v>
      </c>
      <c r="AO21" s="138">
        <f t="shared" si="2"/>
        <v>434102</v>
      </c>
      <c r="AP21" s="138">
        <f t="shared" si="2"/>
        <v>442877</v>
      </c>
      <c r="AQ21" s="138">
        <f t="shared" si="2"/>
        <v>455787</v>
      </c>
      <c r="AR21" s="138">
        <f t="shared" si="2"/>
        <v>462843</v>
      </c>
      <c r="AS21" s="138">
        <f t="shared" si="2"/>
        <v>471170</v>
      </c>
      <c r="AT21" s="138">
        <f t="shared" si="2"/>
        <v>480031</v>
      </c>
      <c r="AU21" s="138">
        <f t="shared" si="2"/>
        <v>489465</v>
      </c>
      <c r="AV21" s="138">
        <f t="shared" si="2"/>
        <v>500215</v>
      </c>
      <c r="AW21" s="138">
        <f t="shared" si="2"/>
        <v>509275</v>
      </c>
      <c r="AX21" s="139">
        <f t="shared" si="2"/>
        <v>518007</v>
      </c>
      <c r="AY21" s="138">
        <f t="shared" si="2"/>
        <v>528327</v>
      </c>
      <c r="AZ21" s="138">
        <f t="shared" si="2"/>
        <v>544550</v>
      </c>
      <c r="BA21" s="138">
        <f t="shared" si="2"/>
        <v>553152</v>
      </c>
      <c r="BB21" s="138">
        <f t="shared" si="2"/>
        <v>562677</v>
      </c>
      <c r="BC21" s="138">
        <f t="shared" si="2"/>
        <v>573320</v>
      </c>
      <c r="BD21" s="138">
        <f t="shared" si="2"/>
        <v>585034</v>
      </c>
      <c r="BE21" s="138">
        <f t="shared" si="2"/>
        <v>596323</v>
      </c>
      <c r="BF21" s="138">
        <f t="shared" si="2"/>
        <v>609818</v>
      </c>
      <c r="BG21" s="138">
        <f t="shared" si="2"/>
        <v>623799</v>
      </c>
      <c r="BH21" s="138">
        <f t="shared" si="2"/>
        <v>637109</v>
      </c>
      <c r="BI21" s="138">
        <f t="shared" si="2"/>
        <v>650893</v>
      </c>
      <c r="BJ21" s="139">
        <f t="shared" si="2"/>
        <v>659801</v>
      </c>
      <c r="BK21" s="138">
        <f t="shared" si="2"/>
        <v>670753</v>
      </c>
      <c r="BL21" s="138">
        <f t="shared" si="2"/>
        <v>688015</v>
      </c>
      <c r="BM21" s="138">
        <f t="shared" si="2"/>
        <v>699356</v>
      </c>
      <c r="BN21" s="138">
        <f t="shared" ref="BN21:BR21" si="3">SUM(BN16:BN20)</f>
        <v>711395</v>
      </c>
      <c r="BO21" s="138">
        <f t="shared" si="3"/>
        <v>728512</v>
      </c>
      <c r="BP21" s="138">
        <f t="shared" si="3"/>
        <v>740606</v>
      </c>
      <c r="BQ21" s="138">
        <f t="shared" si="3"/>
        <v>752983</v>
      </c>
      <c r="BR21" s="138">
        <f t="shared" si="3"/>
        <v>772696</v>
      </c>
      <c r="BS21" s="147"/>
      <c r="BT21" s="147"/>
    </row>
    <row r="22" spans="1:72" s="58" customFormat="1" ht="39.6" customHeight="1" x14ac:dyDescent="0.25">
      <c r="BD22" s="64"/>
      <c r="BE22" s="64"/>
      <c r="BF22" s="152"/>
      <c r="BQ22" s="145"/>
    </row>
    <row r="23" spans="1:72" s="58" customFormat="1" x14ac:dyDescent="0.25">
      <c r="A23" s="59" t="s">
        <v>131</v>
      </c>
      <c r="BD23" s="64"/>
      <c r="BE23" s="64"/>
      <c r="BF23" s="152"/>
      <c r="BR23" s="116"/>
    </row>
    <row r="24" spans="1:72" s="58" customFormat="1" x14ac:dyDescent="0.25">
      <c r="A24" s="60" t="s">
        <v>71</v>
      </c>
      <c r="B24" s="118">
        <f t="shared" ref="B24:BM24" si="4">SUM(B8:B10)</f>
        <v>15.283269000000001</v>
      </c>
      <c r="C24" s="118">
        <f t="shared" si="4"/>
        <v>16.664439999999999</v>
      </c>
      <c r="D24" s="118">
        <f t="shared" si="4"/>
        <v>19.184874999999998</v>
      </c>
      <c r="E24" s="118">
        <f t="shared" si="4"/>
        <v>21.824825000000001</v>
      </c>
      <c r="F24" s="118">
        <f t="shared" si="4"/>
        <v>26.127265000000001</v>
      </c>
      <c r="G24" s="118">
        <f t="shared" si="4"/>
        <v>31.696725000000001</v>
      </c>
      <c r="H24" s="118">
        <f t="shared" si="4"/>
        <v>37.596355000000003</v>
      </c>
      <c r="I24" s="118">
        <f t="shared" si="4"/>
        <v>43.388754999999996</v>
      </c>
      <c r="J24" s="118">
        <f t="shared" si="4"/>
        <v>50.918504999999996</v>
      </c>
      <c r="K24" s="118">
        <f t="shared" si="4"/>
        <v>60.374434999999998</v>
      </c>
      <c r="L24" s="118">
        <f t="shared" si="4"/>
        <v>70.955874999999992</v>
      </c>
      <c r="M24" s="118">
        <f t="shared" si="4"/>
        <v>78.983625000000004</v>
      </c>
      <c r="N24" s="118">
        <f t="shared" si="4"/>
        <v>90.178525000000008</v>
      </c>
      <c r="O24" s="118">
        <f t="shared" si="4"/>
        <v>103.104985</v>
      </c>
      <c r="P24" s="118">
        <f t="shared" si="4"/>
        <v>122.907685</v>
      </c>
      <c r="Q24" s="118">
        <f t="shared" si="4"/>
        <v>142.06692500000003</v>
      </c>
      <c r="R24" s="118">
        <f t="shared" si="4"/>
        <v>165.57976500000001</v>
      </c>
      <c r="S24" s="118">
        <f t="shared" si="4"/>
        <v>204.34365500000001</v>
      </c>
      <c r="T24" s="118">
        <f t="shared" si="4"/>
        <v>392.11940500000003</v>
      </c>
      <c r="U24" s="118">
        <f t="shared" si="4"/>
        <v>436.86999500000002</v>
      </c>
      <c r="V24" s="118">
        <f t="shared" si="4"/>
        <v>493.305475</v>
      </c>
      <c r="W24" s="118">
        <f t="shared" si="4"/>
        <v>558.57557499999996</v>
      </c>
      <c r="X24" s="118">
        <f t="shared" si="4"/>
        <v>755.65937499999995</v>
      </c>
      <c r="Y24" s="118">
        <f t="shared" si="4"/>
        <v>943.27846499999998</v>
      </c>
      <c r="Z24" s="118">
        <f t="shared" si="4"/>
        <v>967.70083499999998</v>
      </c>
      <c r="AA24" s="118">
        <f t="shared" si="4"/>
        <v>1141.4016650000001</v>
      </c>
      <c r="AB24" s="118">
        <f t="shared" si="4"/>
        <v>1252.1808950000002</v>
      </c>
      <c r="AC24" s="118">
        <f t="shared" si="4"/>
        <v>1269.6033850000001</v>
      </c>
      <c r="AD24" s="118">
        <f t="shared" si="4"/>
        <v>1305.6240950000001</v>
      </c>
      <c r="AE24" s="118">
        <f t="shared" si="4"/>
        <v>1370.0483550000001</v>
      </c>
      <c r="AF24" s="118">
        <f t="shared" si="4"/>
        <v>1567.8435050000003</v>
      </c>
      <c r="AG24" s="118">
        <f t="shared" si="4"/>
        <v>1582.784705</v>
      </c>
      <c r="AH24" s="118">
        <f t="shared" si="4"/>
        <v>1601.6466650000002</v>
      </c>
      <c r="AI24" s="118">
        <f t="shared" si="4"/>
        <v>1645.8416250000002</v>
      </c>
      <c r="AJ24" s="118">
        <f t="shared" si="4"/>
        <v>1672.0233350000003</v>
      </c>
      <c r="AK24" s="118">
        <f t="shared" si="4"/>
        <v>1693.7353650000002</v>
      </c>
      <c r="AL24" s="118">
        <f t="shared" si="4"/>
        <v>1718.4594750000003</v>
      </c>
      <c r="AM24" s="118">
        <f t="shared" si="4"/>
        <v>1746.5752950000003</v>
      </c>
      <c r="AN24" s="118">
        <f t="shared" si="4"/>
        <v>1780.2319950000003</v>
      </c>
      <c r="AO24" s="118">
        <f t="shared" si="4"/>
        <v>1832.8343950000005</v>
      </c>
      <c r="AP24" s="118">
        <f t="shared" si="4"/>
        <v>1869.7075950000005</v>
      </c>
      <c r="AQ24" s="118">
        <f t="shared" si="4"/>
        <v>1936.9520450000005</v>
      </c>
      <c r="AR24" s="118">
        <f t="shared" si="4"/>
        <v>1970.1272350000004</v>
      </c>
      <c r="AS24" s="118">
        <f t="shared" si="4"/>
        <v>2011.2521150000005</v>
      </c>
      <c r="AT24" s="118">
        <f t="shared" si="4"/>
        <v>2049.9653450000005</v>
      </c>
      <c r="AU24" s="118">
        <f t="shared" si="4"/>
        <v>2094.9501950000003</v>
      </c>
      <c r="AV24" s="118">
        <f t="shared" si="4"/>
        <v>2139.8739850000006</v>
      </c>
      <c r="AW24" s="118">
        <f t="shared" si="4"/>
        <v>2183.6895450000006</v>
      </c>
      <c r="AX24" s="118">
        <f t="shared" si="4"/>
        <v>2218.2717350000007</v>
      </c>
      <c r="AY24" s="118">
        <f t="shared" si="4"/>
        <v>2261.3474650000007</v>
      </c>
      <c r="AZ24" s="118">
        <f t="shared" si="4"/>
        <v>2351.3865250000008</v>
      </c>
      <c r="BA24" s="118">
        <f t="shared" si="4"/>
        <v>2393.2714950000009</v>
      </c>
      <c r="BB24" s="118">
        <f t="shared" si="4"/>
        <v>2442.0233250000006</v>
      </c>
      <c r="BC24" s="118">
        <f t="shared" si="4"/>
        <v>2507.2169350000008</v>
      </c>
      <c r="BD24" s="118">
        <f t="shared" si="4"/>
        <v>2557.2115750000007</v>
      </c>
      <c r="BE24" s="118">
        <f t="shared" si="4"/>
        <v>2605.0729450000008</v>
      </c>
      <c r="BF24" s="118">
        <f t="shared" si="4"/>
        <v>2662.179055000001</v>
      </c>
      <c r="BG24" s="118">
        <f t="shared" si="4"/>
        <v>2718.9549450000009</v>
      </c>
      <c r="BH24" s="118">
        <f t="shared" si="4"/>
        <v>2773.9587250000013</v>
      </c>
      <c r="BI24" s="118">
        <f t="shared" si="4"/>
        <v>2861.8229450000013</v>
      </c>
      <c r="BJ24" s="118">
        <f t="shared" si="4"/>
        <v>2892.2298250000013</v>
      </c>
      <c r="BK24" s="118">
        <f t="shared" si="4"/>
        <v>2935.0457650000017</v>
      </c>
      <c r="BL24" s="118">
        <f t="shared" si="4"/>
        <v>3037.4624950000016</v>
      </c>
      <c r="BM24" s="118">
        <f t="shared" si="4"/>
        <v>3079.2736850000019</v>
      </c>
      <c r="BN24" s="118">
        <f t="shared" ref="BN24:BQ24" si="5">SUM(BN8:BN10)</f>
        <v>3124.6508350000022</v>
      </c>
      <c r="BO24" s="118">
        <f t="shared" si="5"/>
        <v>3199.7383750000022</v>
      </c>
      <c r="BP24" s="118">
        <f t="shared" si="5"/>
        <v>3248.6134250000023</v>
      </c>
      <c r="BQ24" s="118">
        <f t="shared" si="5"/>
        <v>3294.1443950000021</v>
      </c>
      <c r="BR24" s="118">
        <f>SUM(BR8:BR10)</f>
        <v>3373.981055000002</v>
      </c>
      <c r="BS24" s="145"/>
    </row>
    <row r="25" spans="1:72" s="58" customFormat="1" x14ac:dyDescent="0.25">
      <c r="A25" s="60" t="s">
        <v>62</v>
      </c>
      <c r="B25" s="118">
        <f t="shared" ref="B25:BM26" si="6">B11</f>
        <v>2.1056699999999999</v>
      </c>
      <c r="C25" s="118">
        <f t="shared" si="6"/>
        <v>2.1149399999999998</v>
      </c>
      <c r="D25" s="118">
        <f t="shared" si="6"/>
        <v>2.1380400000000002</v>
      </c>
      <c r="E25" s="118">
        <f t="shared" si="6"/>
        <v>2.1597399999999998</v>
      </c>
      <c r="F25" s="118">
        <f t="shared" si="6"/>
        <v>2.1718399999999995</v>
      </c>
      <c r="G25" s="118">
        <f t="shared" si="6"/>
        <v>2.1969299999999992</v>
      </c>
      <c r="H25" s="118">
        <f t="shared" si="6"/>
        <v>2.2158699999999998</v>
      </c>
      <c r="I25" s="118">
        <f t="shared" si="6"/>
        <v>2.2245099999999995</v>
      </c>
      <c r="J25" s="118">
        <f t="shared" si="6"/>
        <v>2.23062</v>
      </c>
      <c r="K25" s="118">
        <f t="shared" si="6"/>
        <v>2.2468099999999995</v>
      </c>
      <c r="L25" s="118">
        <f t="shared" si="6"/>
        <v>2.2584799999999996</v>
      </c>
      <c r="M25" s="118">
        <f t="shared" si="6"/>
        <v>2.2709099999999998</v>
      </c>
      <c r="N25" s="118">
        <f t="shared" si="6"/>
        <v>2.2709099999999998</v>
      </c>
      <c r="O25" s="118">
        <f t="shared" si="6"/>
        <v>2.2709099999999998</v>
      </c>
      <c r="P25" s="118">
        <f t="shared" si="6"/>
        <v>2.2877899999999998</v>
      </c>
      <c r="Q25" s="118">
        <f t="shared" si="6"/>
        <v>2.2959700000000001</v>
      </c>
      <c r="R25" s="118">
        <f t="shared" si="6"/>
        <v>2.33934</v>
      </c>
      <c r="S25" s="118">
        <f t="shared" si="6"/>
        <v>2.3721399999999999</v>
      </c>
      <c r="T25" s="118">
        <f t="shared" si="6"/>
        <v>2.3893899999999997</v>
      </c>
      <c r="U25" s="118">
        <f t="shared" si="6"/>
        <v>2.41893</v>
      </c>
      <c r="V25" s="118">
        <f t="shared" si="6"/>
        <v>2.4721099999999998</v>
      </c>
      <c r="W25" s="118">
        <f t="shared" si="6"/>
        <v>2.5645100000000003</v>
      </c>
      <c r="X25" s="118">
        <f t="shared" si="6"/>
        <v>2.6611400000000005</v>
      </c>
      <c r="Y25" s="118">
        <f t="shared" si="6"/>
        <v>7.3022100000000005</v>
      </c>
      <c r="Z25" s="118">
        <f t="shared" si="6"/>
        <v>7.4342600000000001</v>
      </c>
      <c r="AA25" s="118">
        <f t="shared" si="6"/>
        <v>7.4934500000000011</v>
      </c>
      <c r="AB25" s="118">
        <f t="shared" si="6"/>
        <v>8.4680400000000002</v>
      </c>
      <c r="AC25" s="118">
        <f t="shared" si="6"/>
        <v>8.5580999999999996</v>
      </c>
      <c r="AD25" s="118">
        <f t="shared" si="6"/>
        <v>8.6393100000000018</v>
      </c>
      <c r="AE25" s="118">
        <f t="shared" si="6"/>
        <v>8.7419600000000006</v>
      </c>
      <c r="AF25" s="118">
        <f t="shared" si="6"/>
        <v>8.8330400000000004</v>
      </c>
      <c r="AG25" s="118">
        <f t="shared" si="6"/>
        <v>9.2565200000000001</v>
      </c>
      <c r="AH25" s="118">
        <f t="shared" si="6"/>
        <v>9.6791500000000017</v>
      </c>
      <c r="AI25" s="118">
        <f t="shared" si="6"/>
        <v>10.438650000000001</v>
      </c>
      <c r="AJ25" s="118">
        <f t="shared" si="6"/>
        <v>11.30264</v>
      </c>
      <c r="AK25" s="118">
        <f t="shared" si="6"/>
        <v>11.883899999999999</v>
      </c>
      <c r="AL25" s="118">
        <f t="shared" si="6"/>
        <v>15.17656</v>
      </c>
      <c r="AM25" s="118">
        <f t="shared" si="6"/>
        <v>26.933339999999998</v>
      </c>
      <c r="AN25" s="118">
        <f t="shared" si="6"/>
        <v>301.98423000000003</v>
      </c>
      <c r="AO25" s="118">
        <f t="shared" si="6"/>
        <v>329.00865000000005</v>
      </c>
      <c r="AP25" s="118">
        <f t="shared" si="6"/>
        <v>381.21875000000006</v>
      </c>
      <c r="AQ25" s="118">
        <f t="shared" si="6"/>
        <v>394.32945000000007</v>
      </c>
      <c r="AR25" s="118">
        <f t="shared" si="6"/>
        <v>401.79640000000006</v>
      </c>
      <c r="AS25" s="118">
        <f t="shared" si="6"/>
        <v>425.81819000000007</v>
      </c>
      <c r="AT25" s="118">
        <f t="shared" si="6"/>
        <v>435.76762000000008</v>
      </c>
      <c r="AU25" s="118">
        <f t="shared" si="6"/>
        <v>438.32789000000002</v>
      </c>
      <c r="AV25" s="118">
        <f t="shared" si="6"/>
        <v>475.57284000000004</v>
      </c>
      <c r="AW25" s="118">
        <f t="shared" si="6"/>
        <v>540.32884000000001</v>
      </c>
      <c r="AX25" s="118">
        <f t="shared" si="6"/>
        <v>598.16095999999993</v>
      </c>
      <c r="AY25" s="118">
        <f t="shared" si="6"/>
        <v>693.41097000000002</v>
      </c>
      <c r="AZ25" s="118">
        <f t="shared" si="6"/>
        <v>1467.6784200000002</v>
      </c>
      <c r="BA25" s="118">
        <f t="shared" si="6"/>
        <v>1481.4917700000001</v>
      </c>
      <c r="BB25" s="118">
        <f t="shared" si="6"/>
        <v>1484.1223</v>
      </c>
      <c r="BC25" s="118">
        <f t="shared" si="6"/>
        <v>1531.3900800000001</v>
      </c>
      <c r="BD25" s="118">
        <f t="shared" si="6"/>
        <v>1616.3191900000002</v>
      </c>
      <c r="BE25" s="118">
        <f t="shared" si="6"/>
        <v>1627.5583000000001</v>
      </c>
      <c r="BF25" s="118">
        <f t="shared" si="6"/>
        <v>1741.4851400000002</v>
      </c>
      <c r="BG25" s="118">
        <f t="shared" si="6"/>
        <v>1833.5661900000002</v>
      </c>
      <c r="BH25" s="118">
        <f t="shared" si="6"/>
        <v>1894.5376800000001</v>
      </c>
      <c r="BI25" s="118">
        <f t="shared" si="6"/>
        <v>2079.0958599999999</v>
      </c>
      <c r="BJ25" s="118">
        <f t="shared" si="6"/>
        <v>2107.9758400000005</v>
      </c>
      <c r="BK25" s="118">
        <f t="shared" si="6"/>
        <v>2215.9855300000004</v>
      </c>
      <c r="BL25" s="118">
        <f t="shared" si="6"/>
        <v>3820.3274999999999</v>
      </c>
      <c r="BM25" s="118">
        <f t="shared" si="6"/>
        <v>3823.6381800000004</v>
      </c>
      <c r="BN25" s="118">
        <f t="shared" ref="BN25:BR26" si="7">BN11</f>
        <v>3829.3336300000001</v>
      </c>
      <c r="BO25" s="118">
        <f t="shared" si="7"/>
        <v>3831.06014</v>
      </c>
      <c r="BP25" s="118">
        <f t="shared" si="7"/>
        <v>3836.2189699999999</v>
      </c>
      <c r="BQ25" s="118">
        <f t="shared" si="7"/>
        <v>3840.7822199999996</v>
      </c>
      <c r="BR25" s="118">
        <f t="shared" si="7"/>
        <v>3840.7858999999999</v>
      </c>
    </row>
    <row r="26" spans="1:72" s="58" customFormat="1" x14ac:dyDescent="0.25">
      <c r="A26" s="60" t="s">
        <v>66</v>
      </c>
      <c r="B26" s="118">
        <f t="shared" si="6"/>
        <v>14.6</v>
      </c>
      <c r="C26" s="118">
        <f t="shared" si="6"/>
        <v>14.6</v>
      </c>
      <c r="D26" s="118">
        <f t="shared" si="6"/>
        <v>14.6</v>
      </c>
      <c r="E26" s="118">
        <f t="shared" si="6"/>
        <v>14.6</v>
      </c>
      <c r="F26" s="118">
        <f t="shared" si="6"/>
        <v>14.6</v>
      </c>
      <c r="G26" s="118">
        <f t="shared" si="6"/>
        <v>14.6</v>
      </c>
      <c r="H26" s="118">
        <f t="shared" si="6"/>
        <v>14.6</v>
      </c>
      <c r="I26" s="118">
        <f t="shared" si="6"/>
        <v>14.6</v>
      </c>
      <c r="J26" s="118">
        <f t="shared" si="6"/>
        <v>14.6</v>
      </c>
      <c r="K26" s="118">
        <f t="shared" si="6"/>
        <v>14.6</v>
      </c>
      <c r="L26" s="118">
        <f t="shared" si="6"/>
        <v>14.6</v>
      </c>
      <c r="M26" s="118">
        <f t="shared" si="6"/>
        <v>14.6</v>
      </c>
      <c r="N26" s="118">
        <f t="shared" si="6"/>
        <v>14.6</v>
      </c>
      <c r="O26" s="118">
        <f t="shared" si="6"/>
        <v>14.6</v>
      </c>
      <c r="P26" s="118">
        <f t="shared" si="6"/>
        <v>14.6</v>
      </c>
      <c r="Q26" s="118">
        <f t="shared" si="6"/>
        <v>14.6</v>
      </c>
      <c r="R26" s="118">
        <f t="shared" si="6"/>
        <v>14.6</v>
      </c>
      <c r="S26" s="118">
        <f t="shared" si="6"/>
        <v>14.6</v>
      </c>
      <c r="T26" s="118">
        <f t="shared" si="6"/>
        <v>14.6</v>
      </c>
      <c r="U26" s="118">
        <f t="shared" si="6"/>
        <v>14.6</v>
      </c>
      <c r="V26" s="118">
        <f t="shared" si="6"/>
        <v>14.6</v>
      </c>
      <c r="W26" s="118">
        <f t="shared" si="6"/>
        <v>14.6</v>
      </c>
      <c r="X26" s="118">
        <f t="shared" si="6"/>
        <v>14.6</v>
      </c>
      <c r="Y26" s="118">
        <f t="shared" si="6"/>
        <v>14.6</v>
      </c>
      <c r="Z26" s="118">
        <f t="shared" si="6"/>
        <v>20.6</v>
      </c>
      <c r="AA26" s="118">
        <f t="shared" si="6"/>
        <v>20.6</v>
      </c>
      <c r="AB26" s="118">
        <f t="shared" si="6"/>
        <v>20.6</v>
      </c>
      <c r="AC26" s="118">
        <f t="shared" si="6"/>
        <v>20.6</v>
      </c>
      <c r="AD26" s="118">
        <f t="shared" si="6"/>
        <v>20.6</v>
      </c>
      <c r="AE26" s="118">
        <f t="shared" si="6"/>
        <v>26.1</v>
      </c>
      <c r="AF26" s="118">
        <f t="shared" si="6"/>
        <v>26.1</v>
      </c>
      <c r="AG26" s="118">
        <f t="shared" si="6"/>
        <v>47.5</v>
      </c>
      <c r="AH26" s="118">
        <f t="shared" si="6"/>
        <v>47.5</v>
      </c>
      <c r="AI26" s="118">
        <f t="shared" si="6"/>
        <v>47.5</v>
      </c>
      <c r="AJ26" s="118">
        <f t="shared" si="6"/>
        <v>47.5</v>
      </c>
      <c r="AK26" s="118">
        <f t="shared" si="6"/>
        <v>47.5</v>
      </c>
      <c r="AL26" s="118">
        <f t="shared" si="6"/>
        <v>47.5</v>
      </c>
      <c r="AM26" s="118">
        <f t="shared" si="6"/>
        <v>54.22</v>
      </c>
      <c r="AN26" s="118">
        <f t="shared" si="6"/>
        <v>139.61701000000002</v>
      </c>
      <c r="AO26" s="118">
        <f t="shared" si="6"/>
        <v>132.88601</v>
      </c>
      <c r="AP26" s="118">
        <f t="shared" si="6"/>
        <v>119.45601000000001</v>
      </c>
      <c r="AQ26" s="118">
        <f t="shared" si="6"/>
        <v>150.95601000000002</v>
      </c>
      <c r="AR26" s="118">
        <f t="shared" si="6"/>
        <v>145.56801000000002</v>
      </c>
      <c r="AS26" s="118">
        <f t="shared" si="6"/>
        <v>145.73874000000001</v>
      </c>
      <c r="AT26" s="118">
        <f t="shared" si="6"/>
        <v>145.73874000000001</v>
      </c>
      <c r="AU26" s="118">
        <f t="shared" si="6"/>
        <v>145.73874000000001</v>
      </c>
      <c r="AV26" s="118">
        <f t="shared" si="6"/>
        <v>146.16874000000001</v>
      </c>
      <c r="AW26" s="118">
        <f t="shared" si="6"/>
        <v>123.73873999999999</v>
      </c>
      <c r="AX26" s="118">
        <f t="shared" si="6"/>
        <v>153.32658999999995</v>
      </c>
      <c r="AY26" s="118">
        <f t="shared" si="6"/>
        <v>115.01318999999994</v>
      </c>
      <c r="AZ26" s="118">
        <f t="shared" si="6"/>
        <v>252.75845999999996</v>
      </c>
      <c r="BA26" s="118">
        <f t="shared" si="6"/>
        <v>255.57528460000006</v>
      </c>
      <c r="BB26" s="118">
        <f t="shared" si="6"/>
        <v>293.4631146000001</v>
      </c>
      <c r="BC26" s="118">
        <f t="shared" si="6"/>
        <v>306.50372460000006</v>
      </c>
      <c r="BD26" s="118">
        <f t="shared" si="6"/>
        <v>313.82823460000009</v>
      </c>
      <c r="BE26" s="118">
        <f t="shared" si="6"/>
        <v>349.98766460000007</v>
      </c>
      <c r="BF26" s="118">
        <f t="shared" si="6"/>
        <v>315.83289459999997</v>
      </c>
      <c r="BG26" s="118">
        <f t="shared" si="6"/>
        <v>320.28730459999997</v>
      </c>
      <c r="BH26" s="118">
        <f t="shared" si="6"/>
        <v>338.170795</v>
      </c>
      <c r="BI26" s="118">
        <f t="shared" si="6"/>
        <v>360.86557480000005</v>
      </c>
      <c r="BJ26" s="118">
        <f t="shared" si="6"/>
        <v>385.05284480000006</v>
      </c>
      <c r="BK26" s="118">
        <f t="shared" si="6"/>
        <v>404.2170948000001</v>
      </c>
      <c r="BL26" s="118">
        <f t="shared" si="6"/>
        <v>931.59892479999974</v>
      </c>
      <c r="BM26" s="118">
        <f t="shared" si="6"/>
        <v>932.0817867999998</v>
      </c>
      <c r="BN26" s="118">
        <f t="shared" si="7"/>
        <v>932.52661679999972</v>
      </c>
      <c r="BO26" s="118">
        <f t="shared" si="7"/>
        <v>948.61469679999982</v>
      </c>
      <c r="BP26" s="118">
        <f t="shared" si="7"/>
        <v>957.87552679999976</v>
      </c>
      <c r="BQ26" s="118">
        <f t="shared" si="7"/>
        <v>961.89723679999975</v>
      </c>
      <c r="BR26" s="118">
        <f t="shared" si="7"/>
        <v>970.48724179999977</v>
      </c>
    </row>
    <row r="27" spans="1:72" s="58" customFormat="1" x14ac:dyDescent="0.25">
      <c r="BD27" s="118"/>
      <c r="BE27" s="118"/>
    </row>
    <row r="28" spans="1:72" s="58" customFormat="1" x14ac:dyDescent="0.25">
      <c r="A28" s="59" t="s">
        <v>137</v>
      </c>
      <c r="BD28" s="64"/>
      <c r="BE28" s="64"/>
      <c r="BF28" s="152"/>
    </row>
    <row r="29" spans="1:72" s="58" customFormat="1" x14ac:dyDescent="0.25">
      <c r="A29" s="60" t="s">
        <v>71</v>
      </c>
      <c r="B29" s="118">
        <f>SUM(B16:B18)</f>
        <v>5374</v>
      </c>
      <c r="C29" s="118">
        <f t="shared" ref="C29:BN29" si="8">SUM(C16:C18)</f>
        <v>5845</v>
      </c>
      <c r="D29" s="118">
        <f t="shared" si="8"/>
        <v>6780</v>
      </c>
      <c r="E29" s="118">
        <f t="shared" si="8"/>
        <v>7830</v>
      </c>
      <c r="F29" s="118">
        <f t="shared" si="8"/>
        <v>9349</v>
      </c>
      <c r="G29" s="118">
        <f t="shared" si="8"/>
        <v>11263</v>
      </c>
      <c r="H29" s="118">
        <f t="shared" si="8"/>
        <v>13580</v>
      </c>
      <c r="I29" s="118">
        <f t="shared" si="8"/>
        <v>15858</v>
      </c>
      <c r="J29" s="118">
        <f t="shared" si="8"/>
        <v>18721</v>
      </c>
      <c r="K29" s="118">
        <f t="shared" si="8"/>
        <v>22197</v>
      </c>
      <c r="L29" s="118">
        <f t="shared" si="8"/>
        <v>26206</v>
      </c>
      <c r="M29" s="118">
        <f t="shared" si="8"/>
        <v>29288</v>
      </c>
      <c r="N29" s="118">
        <f t="shared" si="8"/>
        <v>33435</v>
      </c>
      <c r="O29" s="118">
        <f t="shared" si="8"/>
        <v>38114</v>
      </c>
      <c r="P29" s="118">
        <f t="shared" si="8"/>
        <v>45181</v>
      </c>
      <c r="Q29" s="118">
        <f t="shared" si="8"/>
        <v>51516</v>
      </c>
      <c r="R29" s="118">
        <f t="shared" si="8"/>
        <v>58844</v>
      </c>
      <c r="S29" s="118">
        <f t="shared" si="8"/>
        <v>68375</v>
      </c>
      <c r="T29" s="118">
        <f t="shared" si="8"/>
        <v>79636</v>
      </c>
      <c r="U29" s="118">
        <f t="shared" si="8"/>
        <v>93794</v>
      </c>
      <c r="V29" s="118">
        <f t="shared" si="8"/>
        <v>111222</v>
      </c>
      <c r="W29" s="118">
        <f t="shared" si="8"/>
        <v>131693</v>
      </c>
      <c r="X29" s="118">
        <f t="shared" si="8"/>
        <v>188717</v>
      </c>
      <c r="Y29" s="118">
        <f t="shared" si="8"/>
        <v>234925</v>
      </c>
      <c r="Z29" s="118">
        <f t="shared" si="8"/>
        <v>243393</v>
      </c>
      <c r="AA29" s="118">
        <f t="shared" si="8"/>
        <v>287408</v>
      </c>
      <c r="AB29" s="118">
        <f t="shared" si="8"/>
        <v>314513</v>
      </c>
      <c r="AC29" s="118">
        <f t="shared" si="8"/>
        <v>320035</v>
      </c>
      <c r="AD29" s="118">
        <f t="shared" si="8"/>
        <v>330560</v>
      </c>
      <c r="AE29" s="118">
        <f t="shared" si="8"/>
        <v>343826</v>
      </c>
      <c r="AF29" s="118">
        <f t="shared" si="8"/>
        <v>370389</v>
      </c>
      <c r="AG29" s="118">
        <f t="shared" si="8"/>
        <v>374306</v>
      </c>
      <c r="AH29" s="118">
        <f t="shared" si="8"/>
        <v>379572</v>
      </c>
      <c r="AI29" s="118">
        <f t="shared" si="8"/>
        <v>390294</v>
      </c>
      <c r="AJ29" s="118">
        <f t="shared" si="8"/>
        <v>396083</v>
      </c>
      <c r="AK29" s="118">
        <f t="shared" si="8"/>
        <v>402146</v>
      </c>
      <c r="AL29" s="118">
        <f t="shared" si="8"/>
        <v>408588</v>
      </c>
      <c r="AM29" s="118">
        <f t="shared" si="8"/>
        <v>415539</v>
      </c>
      <c r="AN29" s="118">
        <f t="shared" si="8"/>
        <v>423625</v>
      </c>
      <c r="AO29" s="118">
        <f t="shared" si="8"/>
        <v>432056</v>
      </c>
      <c r="AP29" s="118">
        <f t="shared" si="8"/>
        <v>440603</v>
      </c>
      <c r="AQ29" s="118">
        <f t="shared" si="8"/>
        <v>453323</v>
      </c>
      <c r="AR29" s="118">
        <f t="shared" si="8"/>
        <v>460084</v>
      </c>
      <c r="AS29" s="118">
        <f t="shared" si="8"/>
        <v>467942</v>
      </c>
      <c r="AT29" s="118">
        <f t="shared" si="8"/>
        <v>476300</v>
      </c>
      <c r="AU29" s="118">
        <f t="shared" si="8"/>
        <v>485283</v>
      </c>
      <c r="AV29" s="118">
        <f t="shared" si="8"/>
        <v>495531</v>
      </c>
      <c r="AW29" s="118">
        <f t="shared" si="8"/>
        <v>504140</v>
      </c>
      <c r="AX29" s="118">
        <f t="shared" si="8"/>
        <v>512394</v>
      </c>
      <c r="AY29" s="118">
        <f t="shared" si="8"/>
        <v>521413</v>
      </c>
      <c r="AZ29" s="118">
        <f t="shared" si="8"/>
        <v>537154</v>
      </c>
      <c r="BA29" s="118">
        <f t="shared" si="8"/>
        <v>545370</v>
      </c>
      <c r="BB29" s="118">
        <f t="shared" si="8"/>
        <v>554403</v>
      </c>
      <c r="BC29" s="118">
        <f t="shared" si="8"/>
        <v>564513</v>
      </c>
      <c r="BD29" s="118">
        <f t="shared" si="8"/>
        <v>575738</v>
      </c>
      <c r="BE29" s="118">
        <f t="shared" si="8"/>
        <v>586501</v>
      </c>
      <c r="BF29" s="118">
        <f t="shared" si="8"/>
        <v>599415</v>
      </c>
      <c r="BG29" s="118">
        <f t="shared" si="8"/>
        <v>612843</v>
      </c>
      <c r="BH29" s="118">
        <f t="shared" si="8"/>
        <v>625583</v>
      </c>
      <c r="BI29" s="118">
        <f t="shared" si="8"/>
        <v>638936</v>
      </c>
      <c r="BJ29" s="118">
        <f t="shared" si="8"/>
        <v>647429</v>
      </c>
      <c r="BK29" s="118">
        <f t="shared" si="8"/>
        <v>657882</v>
      </c>
      <c r="BL29" s="118">
        <f t="shared" si="8"/>
        <v>674449</v>
      </c>
      <c r="BM29" s="118">
        <f t="shared" si="8"/>
        <v>685348</v>
      </c>
      <c r="BN29" s="118">
        <f t="shared" si="8"/>
        <v>696909</v>
      </c>
      <c r="BO29" s="118">
        <f t="shared" ref="BO29:BR29" si="9">SUM(BO16:BO18)</f>
        <v>713518</v>
      </c>
      <c r="BP29" s="118">
        <f t="shared" si="9"/>
        <v>725119</v>
      </c>
      <c r="BQ29" s="118">
        <f t="shared" si="9"/>
        <v>736690</v>
      </c>
      <c r="BR29" s="118">
        <f t="shared" si="9"/>
        <v>755036</v>
      </c>
      <c r="BS29" s="145"/>
    </row>
    <row r="30" spans="1:72" s="58" customFormat="1" x14ac:dyDescent="0.25">
      <c r="A30" s="60" t="s">
        <v>62</v>
      </c>
      <c r="B30" s="118">
        <f>B19</f>
        <v>263</v>
      </c>
      <c r="C30" s="118">
        <f t="shared" ref="C30:BN31" si="10">C19</f>
        <v>265</v>
      </c>
      <c r="D30" s="118">
        <f t="shared" si="10"/>
        <v>269</v>
      </c>
      <c r="E30" s="118">
        <f t="shared" si="10"/>
        <v>275</v>
      </c>
      <c r="F30" s="118">
        <f t="shared" si="10"/>
        <v>277</v>
      </c>
      <c r="G30" s="118">
        <f t="shared" si="10"/>
        <v>282</v>
      </c>
      <c r="H30" s="118">
        <f t="shared" si="10"/>
        <v>285</v>
      </c>
      <c r="I30" s="118">
        <f t="shared" si="10"/>
        <v>288</v>
      </c>
      <c r="J30" s="118">
        <f t="shared" si="10"/>
        <v>289</v>
      </c>
      <c r="K30" s="118">
        <f t="shared" si="10"/>
        <v>293</v>
      </c>
      <c r="L30" s="118">
        <f t="shared" si="10"/>
        <v>298</v>
      </c>
      <c r="M30" s="118">
        <f t="shared" si="10"/>
        <v>303</v>
      </c>
      <c r="N30" s="118">
        <f t="shared" si="10"/>
        <v>303</v>
      </c>
      <c r="O30" s="118">
        <f t="shared" si="10"/>
        <v>303</v>
      </c>
      <c r="P30" s="118">
        <f t="shared" si="10"/>
        <v>315</v>
      </c>
      <c r="Q30" s="118">
        <f t="shared" si="10"/>
        <v>318</v>
      </c>
      <c r="R30" s="118">
        <f t="shared" si="10"/>
        <v>328</v>
      </c>
      <c r="S30" s="118">
        <f t="shared" si="10"/>
        <v>334</v>
      </c>
      <c r="T30" s="118">
        <f t="shared" si="10"/>
        <v>338</v>
      </c>
      <c r="U30" s="118">
        <f t="shared" si="10"/>
        <v>346</v>
      </c>
      <c r="V30" s="118">
        <f t="shared" si="10"/>
        <v>373</v>
      </c>
      <c r="W30" s="118">
        <f t="shared" si="10"/>
        <v>393</v>
      </c>
      <c r="X30" s="118">
        <f t="shared" si="10"/>
        <v>421</v>
      </c>
      <c r="Y30" s="118">
        <f t="shared" si="10"/>
        <v>459</v>
      </c>
      <c r="Z30" s="118">
        <f t="shared" si="10"/>
        <v>484</v>
      </c>
      <c r="AA30" s="118">
        <f t="shared" si="10"/>
        <v>497</v>
      </c>
      <c r="AB30" s="118">
        <f t="shared" si="10"/>
        <v>518</v>
      </c>
      <c r="AC30" s="118">
        <f t="shared" si="10"/>
        <v>536</v>
      </c>
      <c r="AD30" s="118">
        <f t="shared" si="10"/>
        <v>558</v>
      </c>
      <c r="AE30" s="118">
        <f t="shared" si="10"/>
        <v>569</v>
      </c>
      <c r="AF30" s="118">
        <f t="shared" si="10"/>
        <v>608</v>
      </c>
      <c r="AG30" s="118">
        <f t="shared" si="10"/>
        <v>685</v>
      </c>
      <c r="AH30" s="118">
        <f t="shared" si="10"/>
        <v>767</v>
      </c>
      <c r="AI30" s="118">
        <f t="shared" si="10"/>
        <v>898</v>
      </c>
      <c r="AJ30" s="118">
        <f t="shared" si="10"/>
        <v>1053</v>
      </c>
      <c r="AK30" s="118">
        <f t="shared" si="10"/>
        <v>1158</v>
      </c>
      <c r="AL30" s="118">
        <f t="shared" si="10"/>
        <v>1305</v>
      </c>
      <c r="AM30" s="118">
        <f t="shared" si="10"/>
        <v>1433</v>
      </c>
      <c r="AN30" s="118">
        <f t="shared" si="10"/>
        <v>1670</v>
      </c>
      <c r="AO30" s="118">
        <f t="shared" si="10"/>
        <v>1832</v>
      </c>
      <c r="AP30" s="118">
        <f t="shared" si="10"/>
        <v>2027</v>
      </c>
      <c r="AQ30" s="118">
        <f t="shared" si="10"/>
        <v>2204</v>
      </c>
      <c r="AR30" s="118">
        <f t="shared" si="10"/>
        <v>2492</v>
      </c>
      <c r="AS30" s="118">
        <f t="shared" si="10"/>
        <v>2911</v>
      </c>
      <c r="AT30" s="118">
        <f t="shared" si="10"/>
        <v>3394</v>
      </c>
      <c r="AU30" s="118">
        <f t="shared" si="10"/>
        <v>3832</v>
      </c>
      <c r="AV30" s="118">
        <f t="shared" si="10"/>
        <v>4320</v>
      </c>
      <c r="AW30" s="118">
        <f t="shared" si="10"/>
        <v>4714</v>
      </c>
      <c r="AX30" s="118">
        <f t="shared" si="10"/>
        <v>5183</v>
      </c>
      <c r="AY30" s="118">
        <f t="shared" si="10"/>
        <v>6427</v>
      </c>
      <c r="AZ30" s="118">
        <f t="shared" si="10"/>
        <v>6889</v>
      </c>
      <c r="BA30" s="118">
        <f t="shared" si="10"/>
        <v>7224</v>
      </c>
      <c r="BB30" s="118">
        <f t="shared" si="10"/>
        <v>7656</v>
      </c>
      <c r="BC30" s="118">
        <f t="shared" si="10"/>
        <v>8171</v>
      </c>
      <c r="BD30" s="118">
        <f t="shared" si="10"/>
        <v>8616</v>
      </c>
      <c r="BE30" s="118">
        <f t="shared" si="10"/>
        <v>9080</v>
      </c>
      <c r="BF30" s="118">
        <f t="shared" si="10"/>
        <v>9620</v>
      </c>
      <c r="BG30" s="118">
        <f t="shared" si="10"/>
        <v>10131</v>
      </c>
      <c r="BH30" s="118">
        <f t="shared" si="10"/>
        <v>10613</v>
      </c>
      <c r="BI30" s="118">
        <f t="shared" si="10"/>
        <v>11004</v>
      </c>
      <c r="BJ30" s="118">
        <f t="shared" si="10"/>
        <v>11378</v>
      </c>
      <c r="BK30" s="118">
        <f t="shared" si="10"/>
        <v>11842</v>
      </c>
      <c r="BL30" s="118">
        <f t="shared" si="10"/>
        <v>12470</v>
      </c>
      <c r="BM30" s="118">
        <f t="shared" si="10"/>
        <v>12849</v>
      </c>
      <c r="BN30" s="118">
        <f t="shared" si="10"/>
        <v>13244</v>
      </c>
      <c r="BO30" s="118">
        <f t="shared" ref="BO30:BR31" si="11">BO19</f>
        <v>13582</v>
      </c>
      <c r="BP30" s="118">
        <f t="shared" si="11"/>
        <v>13818</v>
      </c>
      <c r="BQ30" s="118">
        <f t="shared" si="11"/>
        <v>13921</v>
      </c>
      <c r="BR30" s="118">
        <f t="shared" si="11"/>
        <v>13922</v>
      </c>
    </row>
    <row r="31" spans="1:72" s="58" customFormat="1" x14ac:dyDescent="0.25">
      <c r="A31" s="60" t="s">
        <v>66</v>
      </c>
      <c r="B31" s="118">
        <f>B20</f>
        <v>0</v>
      </c>
      <c r="C31" s="118">
        <f t="shared" si="10"/>
        <v>0</v>
      </c>
      <c r="D31" s="118">
        <f t="shared" si="10"/>
        <v>0</v>
      </c>
      <c r="E31" s="118">
        <f t="shared" si="10"/>
        <v>0</v>
      </c>
      <c r="F31" s="118">
        <f t="shared" si="10"/>
        <v>0</v>
      </c>
      <c r="G31" s="118">
        <f t="shared" si="10"/>
        <v>0</v>
      </c>
      <c r="H31" s="118">
        <f t="shared" si="10"/>
        <v>0</v>
      </c>
      <c r="I31" s="118">
        <f t="shared" si="10"/>
        <v>0</v>
      </c>
      <c r="J31" s="118">
        <f t="shared" si="10"/>
        <v>0</v>
      </c>
      <c r="K31" s="118">
        <f t="shared" si="10"/>
        <v>0</v>
      </c>
      <c r="L31" s="118">
        <f t="shared" si="10"/>
        <v>0</v>
      </c>
      <c r="M31" s="118">
        <f t="shared" si="10"/>
        <v>0</v>
      </c>
      <c r="N31" s="118">
        <f t="shared" si="10"/>
        <v>0</v>
      </c>
      <c r="O31" s="118">
        <f t="shared" si="10"/>
        <v>0</v>
      </c>
      <c r="P31" s="118">
        <f t="shared" si="10"/>
        <v>0</v>
      </c>
      <c r="Q31" s="118">
        <f t="shared" si="10"/>
        <v>0</v>
      </c>
      <c r="R31" s="118">
        <f t="shared" si="10"/>
        <v>0</v>
      </c>
      <c r="S31" s="118">
        <f t="shared" si="10"/>
        <v>0</v>
      </c>
      <c r="T31" s="118">
        <f t="shared" si="10"/>
        <v>0</v>
      </c>
      <c r="U31" s="118">
        <f t="shared" si="10"/>
        <v>0</v>
      </c>
      <c r="V31" s="118">
        <f t="shared" si="10"/>
        <v>0</v>
      </c>
      <c r="W31" s="118">
        <f t="shared" si="10"/>
        <v>0</v>
      </c>
      <c r="X31" s="118">
        <f t="shared" si="10"/>
        <v>0</v>
      </c>
      <c r="Y31" s="118">
        <f t="shared" si="10"/>
        <v>0</v>
      </c>
      <c r="Z31" s="118">
        <f t="shared" si="10"/>
        <v>1</v>
      </c>
      <c r="AA31" s="118">
        <f t="shared" si="10"/>
        <v>1</v>
      </c>
      <c r="AB31" s="118">
        <f t="shared" si="10"/>
        <v>1</v>
      </c>
      <c r="AC31" s="118">
        <f t="shared" si="10"/>
        <v>1</v>
      </c>
      <c r="AD31" s="118">
        <f t="shared" si="10"/>
        <v>1</v>
      </c>
      <c r="AE31" s="118">
        <f t="shared" si="10"/>
        <v>2</v>
      </c>
      <c r="AF31" s="118">
        <f t="shared" si="10"/>
        <v>2</v>
      </c>
      <c r="AG31" s="118">
        <f t="shared" si="10"/>
        <v>4</v>
      </c>
      <c r="AH31" s="118">
        <f t="shared" si="10"/>
        <v>39</v>
      </c>
      <c r="AI31" s="118">
        <f t="shared" si="10"/>
        <v>59</v>
      </c>
      <c r="AJ31" s="118">
        <f t="shared" si="10"/>
        <v>65</v>
      </c>
      <c r="AK31" s="118">
        <f t="shared" si="10"/>
        <v>85</v>
      </c>
      <c r="AL31" s="118">
        <f t="shared" si="10"/>
        <v>146</v>
      </c>
      <c r="AM31" s="118">
        <f t="shared" si="10"/>
        <v>200</v>
      </c>
      <c r="AN31" s="118">
        <f t="shared" si="10"/>
        <v>214</v>
      </c>
      <c r="AO31" s="118">
        <f t="shared" si="10"/>
        <v>214</v>
      </c>
      <c r="AP31" s="118">
        <f t="shared" si="10"/>
        <v>247</v>
      </c>
      <c r="AQ31" s="118">
        <f t="shared" si="10"/>
        <v>260</v>
      </c>
      <c r="AR31" s="118">
        <f t="shared" si="10"/>
        <v>267</v>
      </c>
      <c r="AS31" s="118">
        <f t="shared" si="10"/>
        <v>317</v>
      </c>
      <c r="AT31" s="118">
        <f t="shared" si="10"/>
        <v>337</v>
      </c>
      <c r="AU31" s="118">
        <f t="shared" si="10"/>
        <v>350</v>
      </c>
      <c r="AV31" s="118">
        <f t="shared" si="10"/>
        <v>364</v>
      </c>
      <c r="AW31" s="118">
        <f t="shared" si="10"/>
        <v>421</v>
      </c>
      <c r="AX31" s="118">
        <f t="shared" si="10"/>
        <v>430</v>
      </c>
      <c r="AY31" s="118">
        <f t="shared" si="10"/>
        <v>487</v>
      </c>
      <c r="AZ31" s="118">
        <f t="shared" si="10"/>
        <v>507</v>
      </c>
      <c r="BA31" s="118">
        <f t="shared" si="10"/>
        <v>558</v>
      </c>
      <c r="BB31" s="118">
        <f t="shared" si="10"/>
        <v>618</v>
      </c>
      <c r="BC31" s="118">
        <f t="shared" si="10"/>
        <v>636</v>
      </c>
      <c r="BD31" s="118">
        <f t="shared" si="10"/>
        <v>680</v>
      </c>
      <c r="BE31" s="118">
        <f t="shared" si="10"/>
        <v>742</v>
      </c>
      <c r="BF31" s="118">
        <f t="shared" si="10"/>
        <v>783</v>
      </c>
      <c r="BG31" s="118">
        <f t="shared" si="10"/>
        <v>825</v>
      </c>
      <c r="BH31" s="118">
        <f t="shared" si="10"/>
        <v>913</v>
      </c>
      <c r="BI31" s="118">
        <f t="shared" si="10"/>
        <v>953</v>
      </c>
      <c r="BJ31" s="118">
        <f t="shared" si="10"/>
        <v>994</v>
      </c>
      <c r="BK31" s="118">
        <f t="shared" si="10"/>
        <v>1029</v>
      </c>
      <c r="BL31" s="118">
        <f t="shared" si="10"/>
        <v>1096</v>
      </c>
      <c r="BM31" s="118">
        <f t="shared" si="10"/>
        <v>1159</v>
      </c>
      <c r="BN31" s="118">
        <f t="shared" si="10"/>
        <v>1242</v>
      </c>
      <c r="BO31" s="118">
        <f t="shared" si="11"/>
        <v>1412</v>
      </c>
      <c r="BP31" s="118">
        <f t="shared" si="11"/>
        <v>1669</v>
      </c>
      <c r="BQ31" s="118">
        <f t="shared" si="11"/>
        <v>2372</v>
      </c>
      <c r="BR31" s="118">
        <f t="shared" si="11"/>
        <v>3738</v>
      </c>
    </row>
    <row r="32" spans="1:72" s="58" customFormat="1" x14ac:dyDescent="0.25">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row>
    <row r="33" spans="2:64" x14ac:dyDescent="0.2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row>
    <row r="34" spans="2:64" x14ac:dyDescent="0.2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row>
    <row r="35" spans="2:64" x14ac:dyDescent="0.2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row>
    <row r="37" spans="2:64" x14ac:dyDescent="0.2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row>
    <row r="38" spans="2:64" x14ac:dyDescent="0.2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row>
    <row r="39" spans="2:64" x14ac:dyDescent="0.2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row>
    <row r="41" spans="2:64" x14ac:dyDescent="0.2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row>
    <row r="42" spans="2:64" x14ac:dyDescent="0.2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row>
    <row r="43" spans="2:64" x14ac:dyDescent="0.2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row>
    <row r="44" spans="2:64" x14ac:dyDescent="0.2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row>
    <row r="45" spans="2:64" x14ac:dyDescent="0.2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row>
    <row r="46" spans="2:64" x14ac:dyDescent="0.2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row>
    <row r="47" spans="2:64" x14ac:dyDescent="0.2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row>
    <row r="48" spans="2:64" x14ac:dyDescent="0.2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row>
    <row r="49" spans="2:59" x14ac:dyDescent="0.2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row>
    <row r="50" spans="2:59" x14ac:dyDescent="0.2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row>
  </sheetData>
  <mergeCells count="6">
    <mergeCell ref="BJ5:BR5"/>
    <mergeCell ref="B5:M5"/>
    <mergeCell ref="N5:Y5"/>
    <mergeCell ref="Z5:AK5"/>
    <mergeCell ref="AL5:AW5"/>
    <mergeCell ref="AX5:BI5"/>
  </mergeCells>
  <pageMargins left="0.7" right="0.7" top="0.75" bottom="0.75" header="0.3" footer="0.3"/>
  <pageSetup paperSize="9" orientation="portrait" verticalDpi="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BS50"/>
  <sheetViews>
    <sheetView zoomScale="75" zoomScaleNormal="75" workbookViewId="0">
      <pane xSplit="1" ySplit="6" topLeftCell="B7" activePane="bottomRight" state="frozen"/>
      <selection pane="topRight" activeCell="B1" sqref="B1"/>
      <selection pane="bottomLeft" activeCell="A6" sqref="A6"/>
      <selection pane="bottomRight" activeCell="B18" sqref="B18"/>
    </sheetView>
  </sheetViews>
  <sheetFormatPr defaultRowHeight="13.2" x14ac:dyDescent="0.25"/>
  <cols>
    <col min="1" max="1" width="65.88671875" style="31" bestFit="1" customWidth="1"/>
    <col min="2" max="51" width="11.6640625" style="31" customWidth="1"/>
    <col min="52" max="52" width="11.5546875" style="31" customWidth="1"/>
    <col min="53" max="53" width="11.6640625" style="31" customWidth="1"/>
    <col min="54" max="54" width="9.5546875" style="31" customWidth="1"/>
    <col min="55" max="55" width="11.33203125" style="31" customWidth="1"/>
    <col min="56" max="57" width="11.77734375" style="31" customWidth="1"/>
    <col min="58" max="58" width="12.6640625" style="31" customWidth="1"/>
    <col min="59" max="59" width="10.77734375" style="31" customWidth="1"/>
    <col min="60" max="60" width="9.88671875" style="31" customWidth="1"/>
    <col min="61" max="61" width="10.77734375" style="31" customWidth="1"/>
    <col min="62" max="62" width="11.6640625" style="31" customWidth="1"/>
    <col min="63" max="63" width="13.88671875" style="31" customWidth="1"/>
    <col min="64" max="64" width="12.33203125" style="31" customWidth="1"/>
    <col min="65" max="65" width="12.88671875" style="31" customWidth="1"/>
    <col min="66" max="66" width="11.88671875" style="31" customWidth="1"/>
    <col min="67" max="67" width="11.109375" style="31" customWidth="1"/>
    <col min="68" max="68" width="9.6640625" style="31" customWidth="1"/>
    <col min="69" max="69" width="10.44140625" style="31" bestFit="1" customWidth="1"/>
    <col min="70" max="70" width="10.21875" style="31" bestFit="1" customWidth="1"/>
    <col min="71" max="71" width="12.5546875" style="31" bestFit="1" customWidth="1"/>
    <col min="72" max="16384" width="8.88671875" style="31"/>
  </cols>
  <sheetData>
    <row r="1" spans="1:71" ht="17.399999999999999" x14ac:dyDescent="0.3">
      <c r="A1" s="55" t="s">
        <v>82</v>
      </c>
    </row>
    <row r="2" spans="1:71" ht="28.2" x14ac:dyDescent="0.5">
      <c r="A2" s="53" t="s">
        <v>61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row>
    <row r="3" spans="1:71" ht="17.399999999999999" x14ac:dyDescent="0.3">
      <c r="A3" s="55" t="s">
        <v>132</v>
      </c>
    </row>
    <row r="4" spans="1:71" ht="18" thickBot="1" x14ac:dyDescent="0.3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8"/>
      <c r="BK4" s="58"/>
      <c r="BL4" s="58"/>
      <c r="BM4" s="58"/>
      <c r="BN4" s="58"/>
      <c r="BO4" s="58"/>
    </row>
    <row r="5" spans="1:71" s="110" customFormat="1" ht="13.8" thickTop="1" x14ac:dyDescent="0.25">
      <c r="B5" s="195">
        <v>2010</v>
      </c>
      <c r="C5" s="195"/>
      <c r="D5" s="195"/>
      <c r="E5" s="195"/>
      <c r="F5" s="195"/>
      <c r="G5" s="195"/>
      <c r="H5" s="195"/>
      <c r="I5" s="195"/>
      <c r="J5" s="195"/>
      <c r="K5" s="195"/>
      <c r="L5" s="195"/>
      <c r="M5" s="195"/>
      <c r="N5" s="196">
        <v>2011</v>
      </c>
      <c r="O5" s="197"/>
      <c r="P5" s="197"/>
      <c r="Q5" s="197"/>
      <c r="R5" s="197"/>
      <c r="S5" s="197"/>
      <c r="T5" s="197"/>
      <c r="U5" s="197"/>
      <c r="V5" s="197"/>
      <c r="W5" s="197"/>
      <c r="X5" s="197"/>
      <c r="Y5" s="197"/>
      <c r="Z5" s="196">
        <v>2012</v>
      </c>
      <c r="AA5" s="197"/>
      <c r="AB5" s="197"/>
      <c r="AC5" s="197"/>
      <c r="AD5" s="197"/>
      <c r="AE5" s="197"/>
      <c r="AF5" s="197"/>
      <c r="AG5" s="197"/>
      <c r="AH5" s="197"/>
      <c r="AI5" s="197"/>
      <c r="AJ5" s="197"/>
      <c r="AK5" s="197"/>
      <c r="AL5" s="187">
        <v>2013</v>
      </c>
      <c r="AM5" s="188"/>
      <c r="AN5" s="188"/>
      <c r="AO5" s="188"/>
      <c r="AP5" s="188"/>
      <c r="AQ5" s="188"/>
      <c r="AR5" s="188"/>
      <c r="AS5" s="188"/>
      <c r="AT5" s="188"/>
      <c r="AU5" s="188"/>
      <c r="AV5" s="188"/>
      <c r="AW5" s="188"/>
      <c r="AX5" s="187">
        <v>2014</v>
      </c>
      <c r="AY5" s="188"/>
      <c r="AZ5" s="188"/>
      <c r="BA5" s="188"/>
      <c r="BB5" s="188"/>
      <c r="BC5" s="188"/>
      <c r="BD5" s="188"/>
      <c r="BE5" s="188"/>
      <c r="BF5" s="188"/>
      <c r="BG5" s="188"/>
      <c r="BH5" s="188"/>
      <c r="BI5" s="189"/>
      <c r="BJ5" s="190">
        <v>2015</v>
      </c>
      <c r="BK5" s="191"/>
      <c r="BL5" s="191"/>
      <c r="BM5" s="191"/>
      <c r="BN5" s="191"/>
      <c r="BO5" s="192"/>
      <c r="BP5" s="193"/>
      <c r="BQ5" s="193"/>
    </row>
    <row r="6" spans="1:71" s="60" customFormat="1" x14ac:dyDescent="0.25">
      <c r="B6" s="111" t="s">
        <v>46</v>
      </c>
      <c r="C6" s="111" t="s">
        <v>47</v>
      </c>
      <c r="D6" s="111" t="s">
        <v>48</v>
      </c>
      <c r="E6" s="111" t="s">
        <v>37</v>
      </c>
      <c r="F6" s="111" t="s">
        <v>38</v>
      </c>
      <c r="G6" s="111" t="s">
        <v>39</v>
      </c>
      <c r="H6" s="111" t="s">
        <v>40</v>
      </c>
      <c r="I6" s="111" t="s">
        <v>41</v>
      </c>
      <c r="J6" s="111" t="s">
        <v>42</v>
      </c>
      <c r="K6" s="111" t="s">
        <v>43</v>
      </c>
      <c r="L6" s="111" t="s">
        <v>44</v>
      </c>
      <c r="M6" s="111" t="s">
        <v>45</v>
      </c>
      <c r="N6" s="112" t="s">
        <v>46</v>
      </c>
      <c r="O6" s="111" t="s">
        <v>47</v>
      </c>
      <c r="P6" s="111" t="s">
        <v>48</v>
      </c>
      <c r="Q6" s="111" t="s">
        <v>37</v>
      </c>
      <c r="R6" s="111" t="s">
        <v>38</v>
      </c>
      <c r="S6" s="111" t="s">
        <v>39</v>
      </c>
      <c r="T6" s="111" t="s">
        <v>40</v>
      </c>
      <c r="U6" s="111" t="s">
        <v>41</v>
      </c>
      <c r="V6" s="111" t="s">
        <v>42</v>
      </c>
      <c r="W6" s="111" t="s">
        <v>43</v>
      </c>
      <c r="X6" s="111" t="s">
        <v>44</v>
      </c>
      <c r="Y6" s="111" t="s">
        <v>45</v>
      </c>
      <c r="Z6" s="112" t="s">
        <v>46</v>
      </c>
      <c r="AA6" s="111" t="s">
        <v>47</v>
      </c>
      <c r="AB6" s="111" t="s">
        <v>48</v>
      </c>
      <c r="AC6" s="111" t="s">
        <v>37</v>
      </c>
      <c r="AD6" s="111" t="s">
        <v>38</v>
      </c>
      <c r="AE6" s="111" t="s">
        <v>39</v>
      </c>
      <c r="AF6" s="111" t="s">
        <v>40</v>
      </c>
      <c r="AG6" s="111" t="s">
        <v>41</v>
      </c>
      <c r="AH6" s="111" t="s">
        <v>42</v>
      </c>
      <c r="AI6" s="111" t="s">
        <v>43</v>
      </c>
      <c r="AJ6" s="111" t="s">
        <v>44</v>
      </c>
      <c r="AK6" s="111" t="s">
        <v>45</v>
      </c>
      <c r="AL6" s="112" t="s">
        <v>46</v>
      </c>
      <c r="AM6" s="111" t="s">
        <v>47</v>
      </c>
      <c r="AN6" s="111" t="s">
        <v>48</v>
      </c>
      <c r="AO6" s="111" t="s">
        <v>37</v>
      </c>
      <c r="AP6" s="111" t="s">
        <v>38</v>
      </c>
      <c r="AQ6" s="111" t="s">
        <v>39</v>
      </c>
      <c r="AR6" s="111" t="s">
        <v>40</v>
      </c>
      <c r="AS6" s="111" t="s">
        <v>41</v>
      </c>
      <c r="AT6" s="111" t="s">
        <v>42</v>
      </c>
      <c r="AU6" s="111" t="s">
        <v>43</v>
      </c>
      <c r="AV6" s="111" t="s">
        <v>44</v>
      </c>
      <c r="AW6" s="111" t="s">
        <v>45</v>
      </c>
      <c r="AX6" s="112" t="s">
        <v>46</v>
      </c>
      <c r="AY6" s="111" t="s">
        <v>47</v>
      </c>
      <c r="AZ6" s="111" t="s">
        <v>48</v>
      </c>
      <c r="BA6" s="111" t="s">
        <v>37</v>
      </c>
      <c r="BB6" s="111" t="s">
        <v>38</v>
      </c>
      <c r="BC6" s="111" t="s">
        <v>39</v>
      </c>
      <c r="BD6" s="111" t="s">
        <v>40</v>
      </c>
      <c r="BE6" s="111" t="s">
        <v>41</v>
      </c>
      <c r="BF6" s="111" t="s">
        <v>42</v>
      </c>
      <c r="BG6" s="111" t="s">
        <v>43</v>
      </c>
      <c r="BH6" s="111" t="s">
        <v>44</v>
      </c>
      <c r="BI6" s="111" t="s">
        <v>45</v>
      </c>
      <c r="BJ6" s="112" t="s">
        <v>46</v>
      </c>
      <c r="BK6" s="111" t="s">
        <v>47</v>
      </c>
      <c r="BL6" s="111" t="s">
        <v>48</v>
      </c>
      <c r="BM6" s="111" t="s">
        <v>37</v>
      </c>
      <c r="BN6" s="111" t="s">
        <v>38</v>
      </c>
      <c r="BO6" s="111" t="s">
        <v>39</v>
      </c>
      <c r="BP6" s="111" t="s">
        <v>40</v>
      </c>
      <c r="BQ6" s="111" t="s">
        <v>41</v>
      </c>
    </row>
    <row r="7" spans="1:71" x14ac:dyDescent="0.25">
      <c r="A7" s="59" t="s">
        <v>67</v>
      </c>
      <c r="N7" s="113"/>
      <c r="O7" s="58"/>
      <c r="P7" s="58"/>
      <c r="Q7" s="58"/>
      <c r="R7" s="58"/>
      <c r="S7" s="58"/>
      <c r="T7" s="58"/>
      <c r="U7" s="58"/>
      <c r="V7" s="58"/>
      <c r="W7" s="58"/>
      <c r="X7" s="58"/>
      <c r="Y7" s="58"/>
      <c r="Z7" s="113"/>
      <c r="AA7" s="58"/>
      <c r="AB7" s="58"/>
      <c r="AC7" s="58"/>
      <c r="AD7" s="58"/>
      <c r="AE7" s="58"/>
      <c r="AF7" s="58"/>
      <c r="AG7" s="58"/>
      <c r="AH7" s="58"/>
      <c r="AI7" s="58"/>
      <c r="AJ7" s="58"/>
      <c r="AK7" s="58"/>
      <c r="AL7" s="113"/>
      <c r="AM7" s="58"/>
      <c r="AN7" s="58"/>
      <c r="AO7" s="58"/>
      <c r="AP7" s="58"/>
      <c r="AQ7" s="58"/>
      <c r="AR7" s="58"/>
      <c r="AS7" s="58"/>
      <c r="AT7" s="58"/>
      <c r="AU7" s="58"/>
      <c r="AV7" s="58"/>
      <c r="AW7" s="58"/>
      <c r="AX7" s="113"/>
      <c r="AY7" s="58"/>
      <c r="AZ7" s="58"/>
      <c r="BA7" s="58"/>
      <c r="BB7" s="58"/>
      <c r="BC7" s="58"/>
      <c r="BD7" s="58"/>
      <c r="BE7" s="58"/>
      <c r="BF7" s="58"/>
      <c r="BG7" s="58"/>
      <c r="BH7" s="58"/>
      <c r="BI7" s="58"/>
      <c r="BJ7" s="113"/>
      <c r="BK7" s="58"/>
      <c r="BL7" s="58"/>
      <c r="BM7" s="58"/>
      <c r="BN7" s="58"/>
      <c r="BO7" s="58"/>
    </row>
    <row r="8" spans="1:71" x14ac:dyDescent="0.25">
      <c r="A8" s="60" t="s">
        <v>69</v>
      </c>
      <c r="B8" s="61">
        <v>6.1539340000000005</v>
      </c>
      <c r="C8" s="61">
        <v>7.5351048000000009</v>
      </c>
      <c r="D8" s="61">
        <v>10.055540800000001</v>
      </c>
      <c r="E8" s="61">
        <v>12.695487199999999</v>
      </c>
      <c r="F8" s="61">
        <v>16.830544199999999</v>
      </c>
      <c r="G8" s="61">
        <v>21.609369200000003</v>
      </c>
      <c r="H8" s="61">
        <v>27.358321300000004</v>
      </c>
      <c r="I8" s="61">
        <v>33.150720500000006</v>
      </c>
      <c r="J8" s="61">
        <v>40.68046720000001</v>
      </c>
      <c r="K8" s="61">
        <v>49.6892402</v>
      </c>
      <c r="L8" s="61">
        <v>60.220155200000008</v>
      </c>
      <c r="M8" s="61">
        <v>68.070724300000023</v>
      </c>
      <c r="N8" s="114">
        <v>79.265607700000032</v>
      </c>
      <c r="O8" s="61">
        <v>92.122764260000025</v>
      </c>
      <c r="P8" s="61">
        <v>111.10826696000008</v>
      </c>
      <c r="Q8" s="61">
        <v>129.4296337800001</v>
      </c>
      <c r="R8" s="61">
        <v>151.33499246000008</v>
      </c>
      <c r="S8" s="61">
        <v>179.83177534000006</v>
      </c>
      <c r="T8" s="61">
        <v>215.08860857000008</v>
      </c>
      <c r="U8" s="61">
        <v>259.83700776999996</v>
      </c>
      <c r="V8" s="61">
        <v>315.94811478999998</v>
      </c>
      <c r="W8" s="61">
        <v>381.12435630999994</v>
      </c>
      <c r="X8" s="61">
        <v>577.27350796000087</v>
      </c>
      <c r="Y8" s="61">
        <v>764.12761628000032</v>
      </c>
      <c r="Z8" s="114">
        <v>788.39457178000032</v>
      </c>
      <c r="AA8" s="61">
        <v>960.91198258000031</v>
      </c>
      <c r="AB8" s="61">
        <v>1062.8146011700001</v>
      </c>
      <c r="AC8" s="61">
        <v>1079.3415656700001</v>
      </c>
      <c r="AD8" s="61">
        <v>1114.7689707000002</v>
      </c>
      <c r="AE8" s="61">
        <v>1164.3504977800003</v>
      </c>
      <c r="AF8" s="61">
        <v>1287.1874558000004</v>
      </c>
      <c r="AG8" s="61">
        <v>1299.4499942000004</v>
      </c>
      <c r="AH8" s="61">
        <v>1317.0056377600004</v>
      </c>
      <c r="AI8" s="61">
        <v>1358.3665719100004</v>
      </c>
      <c r="AJ8" s="61">
        <v>1377.7392789100004</v>
      </c>
      <c r="AK8" s="61">
        <v>1398.2868166600003</v>
      </c>
      <c r="AL8" s="114">
        <v>1420.9367528900002</v>
      </c>
      <c r="AM8" s="61">
        <v>1447.2379652900001</v>
      </c>
      <c r="AN8" s="61">
        <v>1479.3338897200001</v>
      </c>
      <c r="AO8" s="61">
        <v>1514.7430135</v>
      </c>
      <c r="AP8" s="61">
        <v>1549.3933175</v>
      </c>
      <c r="AQ8" s="61">
        <v>1611.7410592699998</v>
      </c>
      <c r="AR8" s="61">
        <v>1636.2855591599998</v>
      </c>
      <c r="AS8" s="61">
        <v>1666.9147471299998</v>
      </c>
      <c r="AT8" s="61">
        <v>1698.9664726399997</v>
      </c>
      <c r="AU8" s="61">
        <v>1732.2308373899998</v>
      </c>
      <c r="AV8" s="61">
        <v>1770.8711324099997</v>
      </c>
      <c r="AW8" s="61">
        <v>1804.2180811499998</v>
      </c>
      <c r="AX8" s="114">
        <v>1834.9661282999998</v>
      </c>
      <c r="AY8" s="61">
        <v>1868.9266124299998</v>
      </c>
      <c r="AZ8" s="61">
        <v>1941.8145303899998</v>
      </c>
      <c r="BA8" s="61">
        <v>1969.6989613899998</v>
      </c>
      <c r="BB8" s="61">
        <v>2002.0792753899998</v>
      </c>
      <c r="BC8" s="61">
        <v>2040.3361137799998</v>
      </c>
      <c r="BD8" s="61">
        <v>2081.95393053</v>
      </c>
      <c r="BE8" s="61">
        <v>2121.80309313</v>
      </c>
      <c r="BF8" s="61">
        <v>2170.1397439299999</v>
      </c>
      <c r="BG8" s="61">
        <v>2219.0747336499994</v>
      </c>
      <c r="BH8" s="61">
        <v>2266.8747480299994</v>
      </c>
      <c r="BI8" s="61">
        <v>2326.9206583699997</v>
      </c>
      <c r="BJ8" s="114">
        <v>2354.5766565699996</v>
      </c>
      <c r="BK8" s="61">
        <v>2390.9383481799996</v>
      </c>
      <c r="BL8" s="61">
        <v>2453.0022228699995</v>
      </c>
      <c r="BM8" s="61">
        <v>2492.0733867599997</v>
      </c>
      <c r="BN8" s="61">
        <v>2533.6198043599998</v>
      </c>
      <c r="BO8" s="61">
        <v>2596.9357286899999</v>
      </c>
      <c r="BP8" s="61">
        <v>2640.9803563199998</v>
      </c>
      <c r="BQ8" s="61">
        <v>2681.0682455199999</v>
      </c>
      <c r="BR8" s="54"/>
      <c r="BS8" s="150"/>
    </row>
    <row r="9" spans="1:71" x14ac:dyDescent="0.25">
      <c r="A9" s="62" t="s">
        <v>68</v>
      </c>
      <c r="B9" s="61">
        <v>0.12932999999999997</v>
      </c>
      <c r="C9" s="61">
        <v>0.12932999999999997</v>
      </c>
      <c r="D9" s="61">
        <v>0.12932999999999997</v>
      </c>
      <c r="E9" s="61">
        <v>0.12932999999999997</v>
      </c>
      <c r="F9" s="61">
        <v>0.29670999999999997</v>
      </c>
      <c r="G9" s="61">
        <v>1.0967100000000001</v>
      </c>
      <c r="H9" s="61">
        <v>1.2473800000000002</v>
      </c>
      <c r="I9" s="61">
        <v>1.2473800000000002</v>
      </c>
      <c r="J9" s="61">
        <v>1.2473800000000002</v>
      </c>
      <c r="K9" s="61">
        <v>1.6949500000000002</v>
      </c>
      <c r="L9" s="61">
        <v>1.7464800000000003</v>
      </c>
      <c r="M9" s="61">
        <v>1.9237500000000003</v>
      </c>
      <c r="N9" s="114">
        <v>1.9237500000000003</v>
      </c>
      <c r="O9" s="61">
        <v>1.9930500000000002</v>
      </c>
      <c r="P9" s="61">
        <v>2.8102499999999999</v>
      </c>
      <c r="Q9" s="61">
        <v>3.6481299999999997</v>
      </c>
      <c r="R9" s="61">
        <v>5.2556099999999999</v>
      </c>
      <c r="S9" s="61">
        <v>15.52272</v>
      </c>
      <c r="T9" s="61">
        <v>168.04162999999997</v>
      </c>
      <c r="U9" s="61">
        <v>168.04162999999997</v>
      </c>
      <c r="V9" s="61">
        <v>168.36599999999996</v>
      </c>
      <c r="W9" s="61">
        <v>168.46205999999995</v>
      </c>
      <c r="X9" s="61">
        <v>169.39684999999994</v>
      </c>
      <c r="Y9" s="61">
        <v>170.16139999999996</v>
      </c>
      <c r="Z9" s="114">
        <v>170.32080999999997</v>
      </c>
      <c r="AA9" s="61">
        <v>171.50422999999998</v>
      </c>
      <c r="AB9" s="61">
        <v>180.37812999999997</v>
      </c>
      <c r="AC9" s="61">
        <v>181.27365999999998</v>
      </c>
      <c r="AD9" s="61">
        <v>181.86725999999999</v>
      </c>
      <c r="AE9" s="61">
        <v>196.71145999999999</v>
      </c>
      <c r="AF9" s="61">
        <v>271.67027999999999</v>
      </c>
      <c r="AG9" s="61">
        <v>274.34893999999997</v>
      </c>
      <c r="AH9" s="61">
        <v>275.65526</v>
      </c>
      <c r="AI9" s="61">
        <v>278.48633000000001</v>
      </c>
      <c r="AJ9" s="61">
        <v>285.29473000000002</v>
      </c>
      <c r="AK9" s="61">
        <v>286.45877000000002</v>
      </c>
      <c r="AL9" s="114">
        <v>288.53294</v>
      </c>
      <c r="AM9" s="61">
        <v>290.34755000000001</v>
      </c>
      <c r="AN9" s="61">
        <v>291.90842000000004</v>
      </c>
      <c r="AO9" s="61">
        <v>309.09885000000003</v>
      </c>
      <c r="AP9" s="61">
        <v>311.31889000000001</v>
      </c>
      <c r="AQ9" s="61">
        <v>316.21559999999999</v>
      </c>
      <c r="AR9" s="61">
        <v>324.84528999999998</v>
      </c>
      <c r="AS9" s="61">
        <v>335.33706999999998</v>
      </c>
      <c r="AT9" s="61">
        <v>341.96233999999998</v>
      </c>
      <c r="AU9" s="61">
        <v>353.68281999999999</v>
      </c>
      <c r="AV9" s="61">
        <v>359.96631000000002</v>
      </c>
      <c r="AW9" s="61">
        <v>370.43492000000003</v>
      </c>
      <c r="AX9" s="114">
        <v>374.26721000000003</v>
      </c>
      <c r="AY9" s="61">
        <v>383.38246000000004</v>
      </c>
      <c r="AZ9" s="61">
        <v>400.43236000000002</v>
      </c>
      <c r="BA9" s="61">
        <v>414.43290000000002</v>
      </c>
      <c r="BB9" s="61">
        <v>430.80441999999999</v>
      </c>
      <c r="BC9" s="61">
        <v>457.49714999999998</v>
      </c>
      <c r="BD9" s="61">
        <v>465.66636</v>
      </c>
      <c r="BE9" s="61">
        <v>473.44704999999999</v>
      </c>
      <c r="BF9" s="61">
        <v>482.17811</v>
      </c>
      <c r="BG9" s="61">
        <v>489.68914999999998</v>
      </c>
      <c r="BH9" s="61">
        <v>496.67822999999999</v>
      </c>
      <c r="BI9" s="61">
        <v>524.28212999999994</v>
      </c>
      <c r="BJ9" s="114">
        <v>526.92639999999994</v>
      </c>
      <c r="BK9" s="61">
        <v>532.85613999999998</v>
      </c>
      <c r="BL9" s="61">
        <v>566.69280000000003</v>
      </c>
      <c r="BM9" s="61">
        <v>569.38531</v>
      </c>
      <c r="BN9" s="61">
        <v>569.81790000000001</v>
      </c>
      <c r="BO9" s="61">
        <v>573.95667000000003</v>
      </c>
      <c r="BP9" s="61">
        <v>578.66510000000005</v>
      </c>
      <c r="BQ9" s="61">
        <v>578.66510000000005</v>
      </c>
    </row>
    <row r="10" spans="1:71" x14ac:dyDescent="0.25">
      <c r="A10" s="62" t="s">
        <v>64</v>
      </c>
      <c r="B10" s="61">
        <v>8.7152999999999956</v>
      </c>
      <c r="C10" s="61">
        <v>8.7152999999999956</v>
      </c>
      <c r="D10" s="61">
        <v>8.7152999999999956</v>
      </c>
      <c r="E10" s="61">
        <v>8.7152999999999956</v>
      </c>
      <c r="F10" s="61">
        <v>8.7152999999999956</v>
      </c>
      <c r="G10" s="61">
        <v>8.7152999999999956</v>
      </c>
      <c r="H10" s="61">
        <v>8.7152999999999956</v>
      </c>
      <c r="I10" s="61">
        <v>8.7152999999999956</v>
      </c>
      <c r="J10" s="61">
        <v>8.7152999999999956</v>
      </c>
      <c r="K10" s="61">
        <v>8.7152999999999956</v>
      </c>
      <c r="L10" s="61">
        <v>8.7152999999999956</v>
      </c>
      <c r="M10" s="61">
        <v>8.7152999999999956</v>
      </c>
      <c r="N10" s="114">
        <v>8.7152999999999956</v>
      </c>
      <c r="O10" s="61">
        <v>8.7152999999999956</v>
      </c>
      <c r="P10" s="61">
        <v>8.7152999999999956</v>
      </c>
      <c r="Q10" s="61">
        <v>8.7152999999999956</v>
      </c>
      <c r="R10" s="61">
        <v>8.7152999999999956</v>
      </c>
      <c r="S10" s="61">
        <v>8.7152999999999956</v>
      </c>
      <c r="T10" s="61">
        <v>8.7152999999999956</v>
      </c>
      <c r="U10" s="61">
        <v>8.7152999999999956</v>
      </c>
      <c r="V10" s="61">
        <v>8.7152999999999956</v>
      </c>
      <c r="W10" s="61">
        <v>8.7152999999999956</v>
      </c>
      <c r="X10" s="61">
        <v>8.7152999999999956</v>
      </c>
      <c r="Y10" s="61">
        <v>8.7152999999999956</v>
      </c>
      <c r="Z10" s="114">
        <v>8.7152999999999956</v>
      </c>
      <c r="AA10" s="61">
        <v>8.7152999999999956</v>
      </c>
      <c r="AB10" s="61">
        <v>8.7152999999999956</v>
      </c>
      <c r="AC10" s="61">
        <v>8.7152999999999956</v>
      </c>
      <c r="AD10" s="61">
        <v>8.7152999999999956</v>
      </c>
      <c r="AE10" s="61">
        <v>8.7152999999999956</v>
      </c>
      <c r="AF10" s="61">
        <v>8.7152999999999956</v>
      </c>
      <c r="AG10" s="61">
        <v>8.7152999999999956</v>
      </c>
      <c r="AH10" s="61">
        <v>8.7152999999999956</v>
      </c>
      <c r="AI10" s="61">
        <v>8.7152999999999956</v>
      </c>
      <c r="AJ10" s="61">
        <v>8.7152999999999956</v>
      </c>
      <c r="AK10" s="61">
        <v>8.7152999999999956</v>
      </c>
      <c r="AL10" s="114">
        <v>8.7152999999999956</v>
      </c>
      <c r="AM10" s="61">
        <v>8.7152999999999956</v>
      </c>
      <c r="AN10" s="61">
        <v>8.7152999999999956</v>
      </c>
      <c r="AO10" s="61">
        <v>8.7152999999999956</v>
      </c>
      <c r="AP10" s="61">
        <v>8.7152999999999956</v>
      </c>
      <c r="AQ10" s="61">
        <v>8.7152999999999956</v>
      </c>
      <c r="AR10" s="61">
        <v>8.7152999999999956</v>
      </c>
      <c r="AS10" s="61">
        <v>8.7152999999999956</v>
      </c>
      <c r="AT10" s="61">
        <v>8.7152999999999956</v>
      </c>
      <c r="AU10" s="61">
        <v>8.7152999999999956</v>
      </c>
      <c r="AV10" s="61">
        <v>8.7152999999999956</v>
      </c>
      <c r="AW10" s="61">
        <v>8.7152999999999956</v>
      </c>
      <c r="AX10" s="114">
        <v>8.7152999999999956</v>
      </c>
      <c r="AY10" s="61">
        <v>8.7152999999999956</v>
      </c>
      <c r="AZ10" s="61">
        <v>8.7152999999999956</v>
      </c>
      <c r="BA10" s="61">
        <v>8.7152999999999956</v>
      </c>
      <c r="BB10" s="61">
        <v>8.7152999999999956</v>
      </c>
      <c r="BC10" s="61">
        <v>8.7152999999999956</v>
      </c>
      <c r="BD10" s="61">
        <v>8.7152999999999956</v>
      </c>
      <c r="BE10" s="61">
        <v>8.7152999999999956</v>
      </c>
      <c r="BF10" s="61">
        <v>8.7152999999999956</v>
      </c>
      <c r="BG10" s="61">
        <v>8.7152999999999956</v>
      </c>
      <c r="BH10" s="61">
        <v>8.7152999999999956</v>
      </c>
      <c r="BI10" s="61">
        <v>8.7152999999999956</v>
      </c>
      <c r="BJ10" s="114">
        <v>8.7152999999999956</v>
      </c>
      <c r="BK10" s="61">
        <v>8.7152999999999956</v>
      </c>
      <c r="BL10" s="61">
        <v>8.7152999999999956</v>
      </c>
      <c r="BM10" s="61">
        <v>8.7152999999999956</v>
      </c>
      <c r="BN10" s="61">
        <v>8.7152999999999956</v>
      </c>
      <c r="BO10" s="61">
        <v>8.7152999999999956</v>
      </c>
      <c r="BP10" s="61">
        <v>8.7152999999999956</v>
      </c>
      <c r="BQ10" s="61">
        <v>8.7152999999999956</v>
      </c>
      <c r="BR10" s="54"/>
    </row>
    <row r="11" spans="1:71" x14ac:dyDescent="0.25">
      <c r="A11" s="60" t="s">
        <v>62</v>
      </c>
      <c r="B11" s="61">
        <v>2.1041699999999999</v>
      </c>
      <c r="C11" s="61">
        <v>2.1134399999999998</v>
      </c>
      <c r="D11" s="61">
        <v>2.1365400000000001</v>
      </c>
      <c r="E11" s="61">
        <v>2.1582399999999997</v>
      </c>
      <c r="F11" s="61">
        <v>2.1703399999999995</v>
      </c>
      <c r="G11" s="61">
        <v>2.1954299999999995</v>
      </c>
      <c r="H11" s="61">
        <v>2.2143699999999997</v>
      </c>
      <c r="I11" s="61">
        <v>2.2230099999999999</v>
      </c>
      <c r="J11" s="61">
        <v>2.22912</v>
      </c>
      <c r="K11" s="61">
        <v>2.2453099999999995</v>
      </c>
      <c r="L11" s="61">
        <v>2.2569799999999995</v>
      </c>
      <c r="M11" s="61">
        <v>2.2694099999999997</v>
      </c>
      <c r="N11" s="114">
        <v>2.2694099999999997</v>
      </c>
      <c r="O11" s="61">
        <v>2.2694099999999997</v>
      </c>
      <c r="P11" s="61">
        <v>2.2862900000000002</v>
      </c>
      <c r="Q11" s="61">
        <v>2.2944700000000005</v>
      </c>
      <c r="R11" s="61">
        <v>2.3378400000000004</v>
      </c>
      <c r="S11" s="61">
        <v>2.3706399999999999</v>
      </c>
      <c r="T11" s="61">
        <v>2.3878900000000001</v>
      </c>
      <c r="U11" s="61">
        <v>2.41743</v>
      </c>
      <c r="V11" s="61">
        <v>2.4706099999999998</v>
      </c>
      <c r="W11" s="61">
        <v>2.5630100000000002</v>
      </c>
      <c r="X11" s="61">
        <v>2.6596400000000004</v>
      </c>
      <c r="Y11" s="61">
        <v>7.3007100000000014</v>
      </c>
      <c r="Z11" s="114">
        <v>7.43276</v>
      </c>
      <c r="AA11" s="61">
        <v>7.491950000000001</v>
      </c>
      <c r="AB11" s="61">
        <v>8.4665400000000002</v>
      </c>
      <c r="AC11" s="61">
        <v>8.5565999999999995</v>
      </c>
      <c r="AD11" s="61">
        <v>8.6378100000000018</v>
      </c>
      <c r="AE11" s="61">
        <v>8.7404600000000006</v>
      </c>
      <c r="AF11" s="61">
        <v>8.8315400000000004</v>
      </c>
      <c r="AG11" s="61">
        <v>9.25502</v>
      </c>
      <c r="AH11" s="61">
        <v>9.6776500000000016</v>
      </c>
      <c r="AI11" s="61">
        <v>10.437150000000001</v>
      </c>
      <c r="AJ11" s="61">
        <v>11.30114</v>
      </c>
      <c r="AK11" s="61">
        <v>11.882400000000001</v>
      </c>
      <c r="AL11" s="114">
        <v>15.17506</v>
      </c>
      <c r="AM11" s="61">
        <v>26.931839999999998</v>
      </c>
      <c r="AN11" s="61">
        <v>301.98273000000006</v>
      </c>
      <c r="AO11" s="61">
        <v>329.00715000000002</v>
      </c>
      <c r="AP11" s="61">
        <v>381.21725000000004</v>
      </c>
      <c r="AQ11" s="61">
        <v>394.32795000000004</v>
      </c>
      <c r="AR11" s="61">
        <v>401.7949000000001</v>
      </c>
      <c r="AS11" s="61">
        <v>425.81669000000005</v>
      </c>
      <c r="AT11" s="61">
        <v>435.76612000000006</v>
      </c>
      <c r="AU11" s="61">
        <v>438.31988999999999</v>
      </c>
      <c r="AV11" s="61">
        <v>475.56484</v>
      </c>
      <c r="AW11" s="61">
        <v>540.31583999999998</v>
      </c>
      <c r="AX11" s="114">
        <v>598.12295999999992</v>
      </c>
      <c r="AY11" s="61">
        <v>693.21988999999985</v>
      </c>
      <c r="AZ11" s="61">
        <v>1467.48359</v>
      </c>
      <c r="BA11" s="61">
        <v>1481.27926</v>
      </c>
      <c r="BB11" s="61">
        <v>1483.86779</v>
      </c>
      <c r="BC11" s="61">
        <v>1531.1269700000003</v>
      </c>
      <c r="BD11" s="61">
        <v>1616.0264000000002</v>
      </c>
      <c r="BE11" s="61">
        <v>1627.2506800000001</v>
      </c>
      <c r="BF11" s="61">
        <v>1741.1772800000003</v>
      </c>
      <c r="BG11" s="61">
        <v>1833.2226500000002</v>
      </c>
      <c r="BH11" s="61">
        <v>1894.1848600000001</v>
      </c>
      <c r="BI11" s="61">
        <v>2078.73774</v>
      </c>
      <c r="BJ11" s="114">
        <v>2107.5462400000001</v>
      </c>
      <c r="BK11" s="61">
        <v>2215.5459300000002</v>
      </c>
      <c r="BL11" s="61">
        <v>3691.5417599999996</v>
      </c>
      <c r="BM11" s="61">
        <v>3694.8291200000003</v>
      </c>
      <c r="BN11" s="61">
        <v>3700.4783299999999</v>
      </c>
      <c r="BO11" s="61">
        <v>3701.9483999999998</v>
      </c>
      <c r="BP11" s="61">
        <v>3702.3787699999998</v>
      </c>
      <c r="BQ11" s="61">
        <v>3702.4117299999998</v>
      </c>
      <c r="BR11" s="61"/>
      <c r="BS11" s="151"/>
    </row>
    <row r="12" spans="1:71" x14ac:dyDescent="0.25">
      <c r="A12" s="60" t="s">
        <v>66</v>
      </c>
      <c r="B12" s="61">
        <v>14.6</v>
      </c>
      <c r="C12" s="61">
        <v>14.6</v>
      </c>
      <c r="D12" s="61">
        <v>14.6</v>
      </c>
      <c r="E12" s="61">
        <v>14.6</v>
      </c>
      <c r="F12" s="61">
        <v>14.6</v>
      </c>
      <c r="G12" s="61">
        <v>14.6</v>
      </c>
      <c r="H12" s="61">
        <v>14.6</v>
      </c>
      <c r="I12" s="61">
        <v>14.6</v>
      </c>
      <c r="J12" s="61">
        <v>14.6</v>
      </c>
      <c r="K12" s="61">
        <v>14.6</v>
      </c>
      <c r="L12" s="61">
        <v>14.6</v>
      </c>
      <c r="M12" s="61">
        <v>14.6</v>
      </c>
      <c r="N12" s="114">
        <v>14.6</v>
      </c>
      <c r="O12" s="61">
        <v>14.6</v>
      </c>
      <c r="P12" s="61">
        <v>14.6</v>
      </c>
      <c r="Q12" s="61">
        <v>14.6</v>
      </c>
      <c r="R12" s="61">
        <v>14.6</v>
      </c>
      <c r="S12" s="61">
        <v>14.6</v>
      </c>
      <c r="T12" s="61">
        <v>14.6</v>
      </c>
      <c r="U12" s="61">
        <v>14.6</v>
      </c>
      <c r="V12" s="61">
        <v>14.6</v>
      </c>
      <c r="W12" s="61">
        <v>14.6</v>
      </c>
      <c r="X12" s="61">
        <v>14.6</v>
      </c>
      <c r="Y12" s="61">
        <v>14.6</v>
      </c>
      <c r="Z12" s="114">
        <v>20.6</v>
      </c>
      <c r="AA12" s="61">
        <v>20.6</v>
      </c>
      <c r="AB12" s="61">
        <v>20.6</v>
      </c>
      <c r="AC12" s="61">
        <v>20.6</v>
      </c>
      <c r="AD12" s="61">
        <v>20.6</v>
      </c>
      <c r="AE12" s="61">
        <v>26.1</v>
      </c>
      <c r="AF12" s="61">
        <v>26.1</v>
      </c>
      <c r="AG12" s="61">
        <v>31.5</v>
      </c>
      <c r="AH12" s="61">
        <v>31.5</v>
      </c>
      <c r="AI12" s="61">
        <v>31.5</v>
      </c>
      <c r="AJ12" s="61">
        <v>31.5</v>
      </c>
      <c r="AK12" s="61">
        <v>31.5</v>
      </c>
      <c r="AL12" s="114">
        <v>31.5</v>
      </c>
      <c r="AM12" s="61">
        <v>38.22</v>
      </c>
      <c r="AN12" s="61">
        <v>116.61701000000004</v>
      </c>
      <c r="AO12" s="61">
        <v>109.88601000000004</v>
      </c>
      <c r="AP12" s="61">
        <v>96.456010000000035</v>
      </c>
      <c r="AQ12" s="61">
        <v>127.95601000000001</v>
      </c>
      <c r="AR12" s="61">
        <v>122.56801000000002</v>
      </c>
      <c r="AS12" s="61">
        <v>122.73874000000002</v>
      </c>
      <c r="AT12" s="61">
        <v>122.73874000000002</v>
      </c>
      <c r="AU12" s="61">
        <v>122.73874000000002</v>
      </c>
      <c r="AV12" s="61">
        <v>123.16874000000001</v>
      </c>
      <c r="AW12" s="61">
        <v>100.73873999999999</v>
      </c>
      <c r="AX12" s="114">
        <v>130.32658999999995</v>
      </c>
      <c r="AY12" s="61">
        <v>92.064324599999964</v>
      </c>
      <c r="AZ12" s="61">
        <v>229.85394459999998</v>
      </c>
      <c r="BA12" s="61">
        <v>232.75583460000007</v>
      </c>
      <c r="BB12" s="61">
        <v>270.68590460000007</v>
      </c>
      <c r="BC12" s="61">
        <v>283.74244460000006</v>
      </c>
      <c r="BD12" s="61">
        <v>291.09294460000007</v>
      </c>
      <c r="BE12" s="61">
        <v>327.25714460000006</v>
      </c>
      <c r="BF12" s="61">
        <v>293.11409459999993</v>
      </c>
      <c r="BG12" s="61">
        <v>297.5918246</v>
      </c>
      <c r="BH12" s="61">
        <v>315.48937499999994</v>
      </c>
      <c r="BI12" s="61">
        <v>338.19235480000009</v>
      </c>
      <c r="BJ12" s="114">
        <v>362.45150480000007</v>
      </c>
      <c r="BK12" s="61">
        <v>381.63686480000013</v>
      </c>
      <c r="BL12" s="61">
        <v>1005.6898348000007</v>
      </c>
      <c r="BM12" s="61">
        <v>1006.1540368000007</v>
      </c>
      <c r="BN12" s="61">
        <v>1006.6451868000007</v>
      </c>
      <c r="BO12" s="61">
        <v>1022.9674268000007</v>
      </c>
      <c r="BP12" s="61">
        <v>1032.7560168000007</v>
      </c>
      <c r="BQ12" s="61">
        <v>1036.4206568000006</v>
      </c>
    </row>
    <row r="13" spans="1:71" x14ac:dyDescent="0.25">
      <c r="A13" s="137" t="s">
        <v>70</v>
      </c>
      <c r="B13" s="138">
        <f t="shared" ref="B13:BF13" si="0">SUM(B8:B12)</f>
        <v>31.702734</v>
      </c>
      <c r="C13" s="138">
        <f t="shared" si="0"/>
        <v>33.0931748</v>
      </c>
      <c r="D13" s="138">
        <f t="shared" si="0"/>
        <v>35.636710799999996</v>
      </c>
      <c r="E13" s="138">
        <f t="shared" si="0"/>
        <v>38.298357199999991</v>
      </c>
      <c r="F13" s="138">
        <f t="shared" si="0"/>
        <v>42.612894199999992</v>
      </c>
      <c r="G13" s="138">
        <f t="shared" si="0"/>
        <v>48.2168092</v>
      </c>
      <c r="H13" s="138">
        <f t="shared" si="0"/>
        <v>54.135371300000003</v>
      </c>
      <c r="I13" s="138">
        <f t="shared" si="0"/>
        <v>59.936410500000001</v>
      </c>
      <c r="J13" s="138">
        <f t="shared" si="0"/>
        <v>67.472267200000005</v>
      </c>
      <c r="K13" s="138">
        <f t="shared" si="0"/>
        <v>76.944800199999989</v>
      </c>
      <c r="L13" s="138">
        <f t="shared" si="0"/>
        <v>87.538915199999991</v>
      </c>
      <c r="M13" s="138">
        <f t="shared" si="0"/>
        <v>95.579184300000009</v>
      </c>
      <c r="N13" s="139">
        <f t="shared" si="0"/>
        <v>106.77406770000002</v>
      </c>
      <c r="O13" s="138">
        <f t="shared" si="0"/>
        <v>119.70052426000001</v>
      </c>
      <c r="P13" s="138">
        <f t="shared" si="0"/>
        <v>139.52010696000008</v>
      </c>
      <c r="Q13" s="138">
        <f t="shared" si="0"/>
        <v>158.68753378000008</v>
      </c>
      <c r="R13" s="138">
        <f t="shared" si="0"/>
        <v>182.24374246000005</v>
      </c>
      <c r="S13" s="138">
        <f t="shared" si="0"/>
        <v>221.04043534000004</v>
      </c>
      <c r="T13" s="138">
        <f t="shared" si="0"/>
        <v>408.83342857000014</v>
      </c>
      <c r="U13" s="138">
        <f t="shared" si="0"/>
        <v>453.61136777000002</v>
      </c>
      <c r="V13" s="138">
        <f t="shared" si="0"/>
        <v>510.10002479000002</v>
      </c>
      <c r="W13" s="138">
        <f t="shared" si="0"/>
        <v>575.46472630999983</v>
      </c>
      <c r="X13" s="138">
        <f t="shared" si="0"/>
        <v>772.64529796000079</v>
      </c>
      <c r="Y13" s="138">
        <f t="shared" si="0"/>
        <v>964.90502628000024</v>
      </c>
      <c r="Z13" s="139">
        <f t="shared" si="0"/>
        <v>995.46344178000027</v>
      </c>
      <c r="AA13" s="138">
        <f t="shared" si="0"/>
        <v>1169.2234625800004</v>
      </c>
      <c r="AB13" s="138">
        <f t="shared" si="0"/>
        <v>1280.97457117</v>
      </c>
      <c r="AC13" s="138">
        <f t="shared" si="0"/>
        <v>1298.4871256700001</v>
      </c>
      <c r="AD13" s="138">
        <f t="shared" si="0"/>
        <v>1334.5893407000001</v>
      </c>
      <c r="AE13" s="138">
        <f t="shared" si="0"/>
        <v>1404.6177177800002</v>
      </c>
      <c r="AF13" s="138">
        <f t="shared" si="0"/>
        <v>1602.5045758000003</v>
      </c>
      <c r="AG13" s="138">
        <f t="shared" si="0"/>
        <v>1623.2692542000007</v>
      </c>
      <c r="AH13" s="138">
        <f t="shared" si="0"/>
        <v>1642.5538477600005</v>
      </c>
      <c r="AI13" s="138">
        <f t="shared" si="0"/>
        <v>1687.5053519100004</v>
      </c>
      <c r="AJ13" s="138">
        <f t="shared" si="0"/>
        <v>1714.5504489100006</v>
      </c>
      <c r="AK13" s="138">
        <f t="shared" si="0"/>
        <v>1736.8432866600003</v>
      </c>
      <c r="AL13" s="139">
        <f t="shared" si="0"/>
        <v>1764.8600528900004</v>
      </c>
      <c r="AM13" s="138">
        <f t="shared" si="0"/>
        <v>1811.4526552900002</v>
      </c>
      <c r="AN13" s="138">
        <f t="shared" si="0"/>
        <v>2198.5573497200003</v>
      </c>
      <c r="AO13" s="138">
        <f t="shared" si="0"/>
        <v>2271.4503235000002</v>
      </c>
      <c r="AP13" s="138">
        <f t="shared" si="0"/>
        <v>2347.1007675000001</v>
      </c>
      <c r="AQ13" s="138">
        <f t="shared" si="0"/>
        <v>2458.9559192699999</v>
      </c>
      <c r="AR13" s="138">
        <f t="shared" si="0"/>
        <v>2494.2090591599999</v>
      </c>
      <c r="AS13" s="138">
        <f t="shared" si="0"/>
        <v>2559.52254713</v>
      </c>
      <c r="AT13" s="138">
        <f t="shared" si="0"/>
        <v>2608.14897264</v>
      </c>
      <c r="AU13" s="138">
        <f t="shared" si="0"/>
        <v>2655.6875873899994</v>
      </c>
      <c r="AV13" s="138">
        <f t="shared" si="0"/>
        <v>2738.2863224099997</v>
      </c>
      <c r="AW13" s="138">
        <f t="shared" si="0"/>
        <v>2824.4228811499997</v>
      </c>
      <c r="AX13" s="139">
        <f t="shared" si="0"/>
        <v>2946.3981883000001</v>
      </c>
      <c r="AY13" s="138">
        <f t="shared" si="0"/>
        <v>3046.3085870299997</v>
      </c>
      <c r="AZ13" s="138">
        <f t="shared" si="0"/>
        <v>4048.2997249899995</v>
      </c>
      <c r="BA13" s="138">
        <f t="shared" si="0"/>
        <v>4106.88225599</v>
      </c>
      <c r="BB13" s="138">
        <f t="shared" si="0"/>
        <v>4196.15268999</v>
      </c>
      <c r="BC13" s="138">
        <f t="shared" si="0"/>
        <v>4321.41797838</v>
      </c>
      <c r="BD13" s="138">
        <f t="shared" si="0"/>
        <v>4463.4549351300002</v>
      </c>
      <c r="BE13" s="138">
        <f t="shared" si="0"/>
        <v>4558.4732677299999</v>
      </c>
      <c r="BF13" s="138">
        <f t="shared" si="0"/>
        <v>4695.32452853</v>
      </c>
      <c r="BG13" s="138">
        <f t="shared" ref="BG13:BQ13" si="1">SUM(BG8:BG12)</f>
        <v>4848.2936582499997</v>
      </c>
      <c r="BH13" s="138">
        <f t="shared" si="1"/>
        <v>4981.9425130299996</v>
      </c>
      <c r="BI13" s="138">
        <f t="shared" si="1"/>
        <v>5276.8481831700001</v>
      </c>
      <c r="BJ13" s="139">
        <f t="shared" si="1"/>
        <v>5360.2161013699997</v>
      </c>
      <c r="BK13" s="138">
        <f t="shared" si="1"/>
        <v>5529.6925829799993</v>
      </c>
      <c r="BL13" s="138">
        <f t="shared" si="1"/>
        <v>7725.6419176699992</v>
      </c>
      <c r="BM13" s="138">
        <f t="shared" si="1"/>
        <v>7771.1571535600006</v>
      </c>
      <c r="BN13" s="138">
        <f t="shared" si="1"/>
        <v>7819.2765211599999</v>
      </c>
      <c r="BO13" s="138">
        <f t="shared" si="1"/>
        <v>7904.5235254900008</v>
      </c>
      <c r="BP13" s="138">
        <f t="shared" si="1"/>
        <v>7963.4955431200005</v>
      </c>
      <c r="BQ13" s="138">
        <f t="shared" si="1"/>
        <v>8007.281032320001</v>
      </c>
      <c r="BR13" s="61"/>
      <c r="BS13" s="153"/>
    </row>
    <row r="14" spans="1:71" x14ac:dyDescent="0.25">
      <c r="A14" s="62"/>
      <c r="B14" s="63"/>
      <c r="C14" s="63"/>
      <c r="D14" s="63"/>
      <c r="E14" s="63"/>
      <c r="F14" s="63"/>
      <c r="G14" s="63"/>
      <c r="H14" s="63"/>
      <c r="I14" s="63"/>
      <c r="J14" s="63"/>
      <c r="K14" s="63"/>
      <c r="L14" s="63"/>
      <c r="M14" s="63"/>
      <c r="N14" s="115"/>
      <c r="O14" s="116"/>
      <c r="P14" s="116"/>
      <c r="Q14" s="116"/>
      <c r="R14" s="116"/>
      <c r="S14" s="116"/>
      <c r="T14" s="116"/>
      <c r="U14" s="116"/>
      <c r="V14" s="116"/>
      <c r="W14" s="116"/>
      <c r="X14" s="116"/>
      <c r="Y14" s="116"/>
      <c r="Z14" s="115"/>
      <c r="AA14" s="116"/>
      <c r="AB14" s="116"/>
      <c r="AC14" s="116"/>
      <c r="AD14" s="116"/>
      <c r="AE14" s="116"/>
      <c r="AF14" s="116"/>
      <c r="AG14" s="116"/>
      <c r="AH14" s="116"/>
      <c r="AI14" s="116"/>
      <c r="AJ14" s="116"/>
      <c r="AK14" s="116"/>
      <c r="AL14" s="115"/>
      <c r="AM14" s="116"/>
      <c r="AN14" s="116"/>
      <c r="AO14" s="116"/>
      <c r="AP14" s="116"/>
      <c r="AQ14" s="116"/>
      <c r="AR14" s="116"/>
      <c r="AS14" s="116"/>
      <c r="AT14" s="116"/>
      <c r="AU14" s="116"/>
      <c r="AV14" s="116"/>
      <c r="AW14" s="116"/>
      <c r="AX14" s="115"/>
      <c r="AY14" s="116"/>
      <c r="AZ14" s="58"/>
      <c r="BA14" s="58"/>
      <c r="BB14" s="58"/>
      <c r="BC14" s="58"/>
      <c r="BD14" s="64"/>
      <c r="BE14" s="64"/>
      <c r="BF14" s="152"/>
      <c r="BG14" s="58"/>
      <c r="BH14" s="58"/>
      <c r="BI14" s="120"/>
      <c r="BJ14" s="121"/>
      <c r="BK14" s="58"/>
      <c r="BL14" s="58"/>
      <c r="BM14" s="58"/>
      <c r="BN14" s="120"/>
      <c r="BO14" s="120"/>
      <c r="BP14" s="63"/>
    </row>
    <row r="15" spans="1:71" x14ac:dyDescent="0.25">
      <c r="A15" s="59" t="s">
        <v>63</v>
      </c>
      <c r="N15" s="113"/>
      <c r="O15" s="58"/>
      <c r="P15" s="58"/>
      <c r="Q15" s="58"/>
      <c r="R15" s="58"/>
      <c r="S15" s="58"/>
      <c r="T15" s="58"/>
      <c r="U15" s="58"/>
      <c r="V15" s="58"/>
      <c r="W15" s="58"/>
      <c r="X15" s="58"/>
      <c r="Y15" s="58"/>
      <c r="Z15" s="113"/>
      <c r="AA15" s="58"/>
      <c r="AB15" s="58"/>
      <c r="AC15" s="58"/>
      <c r="AD15" s="58"/>
      <c r="AE15" s="58"/>
      <c r="AF15" s="58"/>
      <c r="AG15" s="58"/>
      <c r="AH15" s="58"/>
      <c r="AI15" s="58"/>
      <c r="AJ15" s="58"/>
      <c r="AK15" s="58"/>
      <c r="AL15" s="113"/>
      <c r="AM15" s="58"/>
      <c r="AN15" s="58"/>
      <c r="AO15" s="58"/>
      <c r="AP15" s="58"/>
      <c r="AQ15" s="58"/>
      <c r="AR15" s="58"/>
      <c r="AS15" s="58"/>
      <c r="AT15" s="58"/>
      <c r="AU15" s="58"/>
      <c r="AV15" s="58"/>
      <c r="AW15" s="58"/>
      <c r="AX15" s="113"/>
      <c r="AY15" s="58"/>
      <c r="AZ15" s="58"/>
      <c r="BA15" s="58"/>
      <c r="BB15" s="58"/>
      <c r="BC15" s="58"/>
      <c r="BD15" s="64"/>
      <c r="BE15" s="64"/>
      <c r="BF15" s="152"/>
      <c r="BG15" s="58"/>
      <c r="BH15" s="58"/>
      <c r="BI15" s="118"/>
      <c r="BJ15" s="117"/>
      <c r="BK15" s="58"/>
      <c r="BL15" s="58"/>
      <c r="BM15" s="58"/>
      <c r="BN15" s="120"/>
      <c r="BO15" s="120"/>
      <c r="BP15" s="63"/>
    </row>
    <row r="16" spans="1:71" x14ac:dyDescent="0.25">
      <c r="A16" s="60" t="s">
        <v>69</v>
      </c>
      <c r="B16" s="61">
        <v>2385</v>
      </c>
      <c r="C16" s="61">
        <v>2855</v>
      </c>
      <c r="D16" s="61">
        <v>3790</v>
      </c>
      <c r="E16" s="61">
        <v>4840</v>
      </c>
      <c r="F16" s="61">
        <v>6357</v>
      </c>
      <c r="G16" s="61">
        <v>8272</v>
      </c>
      <c r="H16" s="61">
        <v>10587</v>
      </c>
      <c r="I16" s="61">
        <v>12865</v>
      </c>
      <c r="J16" s="61">
        <v>15728</v>
      </c>
      <c r="K16" s="61">
        <v>19200</v>
      </c>
      <c r="L16" s="61">
        <v>23208</v>
      </c>
      <c r="M16" s="61">
        <v>26288</v>
      </c>
      <c r="N16" s="114">
        <v>30435</v>
      </c>
      <c r="O16" s="61">
        <v>35113</v>
      </c>
      <c r="P16" s="61">
        <v>42177</v>
      </c>
      <c r="Q16" s="61">
        <v>48505</v>
      </c>
      <c r="R16" s="61">
        <v>55823</v>
      </c>
      <c r="S16" s="61">
        <v>65326</v>
      </c>
      <c r="T16" s="61">
        <v>76394</v>
      </c>
      <c r="U16" s="61">
        <v>90551</v>
      </c>
      <c r="V16" s="61">
        <v>107975</v>
      </c>
      <c r="W16" s="61">
        <v>128445</v>
      </c>
      <c r="X16" s="61">
        <v>185461</v>
      </c>
      <c r="Y16" s="61">
        <v>231663</v>
      </c>
      <c r="Z16" s="114">
        <v>240129</v>
      </c>
      <c r="AA16" s="61">
        <v>284134</v>
      </c>
      <c r="AB16" s="61">
        <v>311206</v>
      </c>
      <c r="AC16" s="61">
        <v>316722</v>
      </c>
      <c r="AD16" s="61">
        <v>327243</v>
      </c>
      <c r="AE16" s="61">
        <v>340489</v>
      </c>
      <c r="AF16" s="61">
        <v>366943</v>
      </c>
      <c r="AG16" s="61">
        <v>370842</v>
      </c>
      <c r="AH16" s="61">
        <v>376097</v>
      </c>
      <c r="AI16" s="61">
        <v>386798</v>
      </c>
      <c r="AJ16" s="61">
        <v>392578</v>
      </c>
      <c r="AK16" s="61">
        <v>398630</v>
      </c>
      <c r="AL16" s="114">
        <v>405058</v>
      </c>
      <c r="AM16" s="61">
        <v>411996</v>
      </c>
      <c r="AN16" s="61">
        <v>420071</v>
      </c>
      <c r="AO16" s="61">
        <v>428433</v>
      </c>
      <c r="AP16" s="61">
        <v>436962</v>
      </c>
      <c r="AQ16" s="61">
        <v>449655</v>
      </c>
      <c r="AR16" s="61">
        <v>456378</v>
      </c>
      <c r="AS16" s="61">
        <v>464194</v>
      </c>
      <c r="AT16" s="61">
        <v>472512</v>
      </c>
      <c r="AU16" s="61">
        <v>481464</v>
      </c>
      <c r="AV16" s="61">
        <v>491682</v>
      </c>
      <c r="AW16" s="61">
        <v>500218</v>
      </c>
      <c r="AX16" s="114">
        <v>508447</v>
      </c>
      <c r="AY16" s="61">
        <v>517439</v>
      </c>
      <c r="AZ16" s="61">
        <v>533138</v>
      </c>
      <c r="BA16" s="61">
        <v>541328</v>
      </c>
      <c r="BB16" s="61">
        <v>550327</v>
      </c>
      <c r="BC16" s="61">
        <v>560354</v>
      </c>
      <c r="BD16" s="61">
        <v>571547</v>
      </c>
      <c r="BE16" s="61">
        <v>582269</v>
      </c>
      <c r="BF16" s="61">
        <v>595126</v>
      </c>
      <c r="BG16" s="61">
        <v>608507</v>
      </c>
      <c r="BH16" s="61">
        <v>621210</v>
      </c>
      <c r="BI16" s="61">
        <v>634514</v>
      </c>
      <c r="BJ16" s="114">
        <v>642983</v>
      </c>
      <c r="BK16" s="61">
        <v>653412</v>
      </c>
      <c r="BL16" s="61">
        <v>669918</v>
      </c>
      <c r="BM16" s="61">
        <v>680794</v>
      </c>
      <c r="BN16" s="61">
        <v>692307</v>
      </c>
      <c r="BO16" s="61">
        <v>708890</v>
      </c>
      <c r="BP16" s="61">
        <v>720475</v>
      </c>
      <c r="BQ16" s="61">
        <v>730787</v>
      </c>
      <c r="BR16" s="54"/>
      <c r="BS16" s="150"/>
    </row>
    <row r="17" spans="1:71" x14ac:dyDescent="0.25">
      <c r="A17" s="62" t="s">
        <v>68</v>
      </c>
      <c r="B17" s="61">
        <v>2</v>
      </c>
      <c r="C17" s="61">
        <v>2</v>
      </c>
      <c r="D17" s="61">
        <v>2</v>
      </c>
      <c r="E17" s="61">
        <v>2</v>
      </c>
      <c r="F17" s="61">
        <v>4</v>
      </c>
      <c r="G17" s="61">
        <v>6</v>
      </c>
      <c r="H17" s="61">
        <v>8</v>
      </c>
      <c r="I17" s="61">
        <v>8</v>
      </c>
      <c r="J17" s="61">
        <v>8</v>
      </c>
      <c r="K17" s="61">
        <v>12</v>
      </c>
      <c r="L17" s="61">
        <v>13</v>
      </c>
      <c r="M17" s="61">
        <v>15</v>
      </c>
      <c r="N17" s="114">
        <v>15</v>
      </c>
      <c r="O17" s="61">
        <v>16</v>
      </c>
      <c r="P17" s="61">
        <v>19</v>
      </c>
      <c r="Q17" s="61">
        <v>26</v>
      </c>
      <c r="R17" s="61">
        <v>36</v>
      </c>
      <c r="S17" s="61">
        <v>64</v>
      </c>
      <c r="T17" s="61">
        <v>257</v>
      </c>
      <c r="U17" s="61">
        <v>257</v>
      </c>
      <c r="V17" s="61">
        <v>261</v>
      </c>
      <c r="W17" s="61">
        <v>262</v>
      </c>
      <c r="X17" s="61">
        <v>270</v>
      </c>
      <c r="Y17" s="61">
        <v>276</v>
      </c>
      <c r="Z17" s="114">
        <v>278</v>
      </c>
      <c r="AA17" s="61">
        <v>288</v>
      </c>
      <c r="AB17" s="61">
        <v>319</v>
      </c>
      <c r="AC17" s="61">
        <v>325</v>
      </c>
      <c r="AD17" s="61">
        <v>329</v>
      </c>
      <c r="AE17" s="61">
        <v>349</v>
      </c>
      <c r="AF17" s="61">
        <v>457</v>
      </c>
      <c r="AG17" s="61">
        <v>475</v>
      </c>
      <c r="AH17" s="61">
        <v>486</v>
      </c>
      <c r="AI17" s="61">
        <v>507</v>
      </c>
      <c r="AJ17" s="61">
        <v>516</v>
      </c>
      <c r="AK17" s="61">
        <v>526</v>
      </c>
      <c r="AL17" s="114">
        <v>540</v>
      </c>
      <c r="AM17" s="61">
        <v>553</v>
      </c>
      <c r="AN17" s="61">
        <v>564</v>
      </c>
      <c r="AO17" s="61">
        <v>632</v>
      </c>
      <c r="AP17" s="61">
        <v>649</v>
      </c>
      <c r="AQ17" s="61">
        <v>676</v>
      </c>
      <c r="AR17" s="61">
        <v>713</v>
      </c>
      <c r="AS17" s="61">
        <v>753</v>
      </c>
      <c r="AT17" s="61">
        <v>792</v>
      </c>
      <c r="AU17" s="61">
        <v>823</v>
      </c>
      <c r="AV17" s="61">
        <v>853</v>
      </c>
      <c r="AW17" s="61">
        <v>926</v>
      </c>
      <c r="AX17" s="114">
        <v>951</v>
      </c>
      <c r="AY17" s="61">
        <v>978</v>
      </c>
      <c r="AZ17" s="61">
        <v>1019</v>
      </c>
      <c r="BA17" s="61">
        <v>1045</v>
      </c>
      <c r="BB17" s="61">
        <v>1079</v>
      </c>
      <c r="BC17" s="61">
        <v>1160</v>
      </c>
      <c r="BD17" s="61">
        <v>1189</v>
      </c>
      <c r="BE17" s="61">
        <v>1218</v>
      </c>
      <c r="BF17" s="61">
        <v>1265</v>
      </c>
      <c r="BG17" s="61">
        <v>1310</v>
      </c>
      <c r="BH17" s="61">
        <v>1344</v>
      </c>
      <c r="BI17" s="118">
        <v>1389</v>
      </c>
      <c r="BJ17" s="117">
        <v>1409</v>
      </c>
      <c r="BK17" s="118">
        <v>1428</v>
      </c>
      <c r="BL17" s="118">
        <v>1476</v>
      </c>
      <c r="BM17" s="118">
        <v>1483</v>
      </c>
      <c r="BN17" s="118">
        <v>1486</v>
      </c>
      <c r="BO17" s="118">
        <v>1502</v>
      </c>
      <c r="BP17" s="118">
        <v>1506</v>
      </c>
      <c r="BQ17" s="118">
        <v>1506</v>
      </c>
    </row>
    <row r="18" spans="1:71" x14ac:dyDescent="0.25">
      <c r="A18" s="62" t="s">
        <v>64</v>
      </c>
      <c r="B18" s="61">
        <v>2987</v>
      </c>
      <c r="C18" s="61">
        <v>2988</v>
      </c>
      <c r="D18" s="61">
        <v>2988</v>
      </c>
      <c r="E18" s="61">
        <v>2988</v>
      </c>
      <c r="F18" s="61">
        <v>2988</v>
      </c>
      <c r="G18" s="61">
        <v>2988</v>
      </c>
      <c r="H18" s="61">
        <v>2988</v>
      </c>
      <c r="I18" s="61">
        <v>2988</v>
      </c>
      <c r="J18" s="61">
        <v>2988</v>
      </c>
      <c r="K18" s="61">
        <v>2988</v>
      </c>
      <c r="L18" s="61">
        <v>2988</v>
      </c>
      <c r="M18" s="61">
        <v>2988</v>
      </c>
      <c r="N18" s="114">
        <v>2988</v>
      </c>
      <c r="O18" s="61">
        <v>2988</v>
      </c>
      <c r="P18" s="61">
        <v>2988</v>
      </c>
      <c r="Q18" s="61">
        <v>2988</v>
      </c>
      <c r="R18" s="61">
        <v>2988</v>
      </c>
      <c r="S18" s="61">
        <v>2988</v>
      </c>
      <c r="T18" s="61">
        <v>2988</v>
      </c>
      <c r="U18" s="61">
        <v>2988</v>
      </c>
      <c r="V18" s="61">
        <v>2988</v>
      </c>
      <c r="W18" s="61">
        <v>2988</v>
      </c>
      <c r="X18" s="61">
        <v>2988</v>
      </c>
      <c r="Y18" s="61">
        <v>2988</v>
      </c>
      <c r="Z18" s="114">
        <v>2988</v>
      </c>
      <c r="AA18" s="61">
        <v>2988</v>
      </c>
      <c r="AB18" s="61">
        <v>2988</v>
      </c>
      <c r="AC18" s="61">
        <v>2988</v>
      </c>
      <c r="AD18" s="61">
        <v>2988</v>
      </c>
      <c r="AE18" s="61">
        <v>2988</v>
      </c>
      <c r="AF18" s="61">
        <v>2988</v>
      </c>
      <c r="AG18" s="61">
        <v>2988</v>
      </c>
      <c r="AH18" s="61">
        <v>2988</v>
      </c>
      <c r="AI18" s="61">
        <v>2988</v>
      </c>
      <c r="AJ18" s="61">
        <v>2988</v>
      </c>
      <c r="AK18" s="61">
        <v>2988</v>
      </c>
      <c r="AL18" s="114">
        <v>2988</v>
      </c>
      <c r="AM18" s="61">
        <v>2988</v>
      </c>
      <c r="AN18" s="61">
        <v>2988</v>
      </c>
      <c r="AO18" s="61">
        <v>2988</v>
      </c>
      <c r="AP18" s="61">
        <v>2988</v>
      </c>
      <c r="AQ18" s="61">
        <v>2988</v>
      </c>
      <c r="AR18" s="61">
        <v>2988</v>
      </c>
      <c r="AS18" s="61">
        <v>2988</v>
      </c>
      <c r="AT18" s="61">
        <v>2988</v>
      </c>
      <c r="AU18" s="61">
        <v>2988</v>
      </c>
      <c r="AV18" s="61">
        <v>2988</v>
      </c>
      <c r="AW18" s="61">
        <v>2988</v>
      </c>
      <c r="AX18" s="114">
        <v>2988</v>
      </c>
      <c r="AY18" s="61">
        <v>2988</v>
      </c>
      <c r="AZ18" s="61">
        <v>2988</v>
      </c>
      <c r="BA18" s="61">
        <v>2988</v>
      </c>
      <c r="BB18" s="61">
        <v>2988</v>
      </c>
      <c r="BC18" s="61">
        <v>2988</v>
      </c>
      <c r="BD18" s="61">
        <v>2988</v>
      </c>
      <c r="BE18" s="61">
        <v>2988</v>
      </c>
      <c r="BF18" s="61">
        <v>2988</v>
      </c>
      <c r="BG18" s="61">
        <v>2988</v>
      </c>
      <c r="BH18" s="61">
        <v>2988</v>
      </c>
      <c r="BI18" s="61">
        <v>2988</v>
      </c>
      <c r="BJ18" s="114">
        <v>2988</v>
      </c>
      <c r="BK18" s="61">
        <v>2988</v>
      </c>
      <c r="BL18" s="61">
        <v>2988</v>
      </c>
      <c r="BM18" s="61">
        <v>2988</v>
      </c>
      <c r="BN18" s="61">
        <v>2988</v>
      </c>
      <c r="BO18" s="61">
        <v>2988</v>
      </c>
      <c r="BP18" s="61">
        <v>2988</v>
      </c>
      <c r="BQ18" s="61">
        <v>2988</v>
      </c>
      <c r="BR18" s="54"/>
    </row>
    <row r="19" spans="1:71" x14ac:dyDescent="0.25">
      <c r="A19" s="60" t="s">
        <v>62</v>
      </c>
      <c r="B19" s="61">
        <v>263</v>
      </c>
      <c r="C19" s="61">
        <v>265</v>
      </c>
      <c r="D19" s="61">
        <v>269</v>
      </c>
      <c r="E19" s="61">
        <v>275</v>
      </c>
      <c r="F19" s="61">
        <v>277</v>
      </c>
      <c r="G19" s="61">
        <v>282</v>
      </c>
      <c r="H19" s="61">
        <v>285</v>
      </c>
      <c r="I19" s="61">
        <v>288</v>
      </c>
      <c r="J19" s="61">
        <v>289</v>
      </c>
      <c r="K19" s="61">
        <v>293</v>
      </c>
      <c r="L19" s="61">
        <v>298</v>
      </c>
      <c r="M19" s="61">
        <v>303</v>
      </c>
      <c r="N19" s="114">
        <v>303</v>
      </c>
      <c r="O19" s="61">
        <v>303</v>
      </c>
      <c r="P19" s="61">
        <v>315</v>
      </c>
      <c r="Q19" s="61">
        <v>318</v>
      </c>
      <c r="R19" s="61">
        <v>328</v>
      </c>
      <c r="S19" s="61">
        <v>334</v>
      </c>
      <c r="T19" s="61">
        <v>338</v>
      </c>
      <c r="U19" s="61">
        <v>346</v>
      </c>
      <c r="V19" s="61">
        <v>373</v>
      </c>
      <c r="W19" s="61">
        <v>393</v>
      </c>
      <c r="X19" s="61">
        <v>421</v>
      </c>
      <c r="Y19" s="61">
        <v>459</v>
      </c>
      <c r="Z19" s="114">
        <v>484</v>
      </c>
      <c r="AA19" s="61">
        <v>497</v>
      </c>
      <c r="AB19" s="61">
        <v>518</v>
      </c>
      <c r="AC19" s="61">
        <v>536</v>
      </c>
      <c r="AD19" s="61">
        <v>558</v>
      </c>
      <c r="AE19" s="61">
        <v>569</v>
      </c>
      <c r="AF19" s="61">
        <v>608</v>
      </c>
      <c r="AG19" s="61">
        <v>685</v>
      </c>
      <c r="AH19" s="61">
        <v>767</v>
      </c>
      <c r="AI19" s="61">
        <v>898</v>
      </c>
      <c r="AJ19" s="61">
        <v>1053</v>
      </c>
      <c r="AK19" s="61">
        <v>1158</v>
      </c>
      <c r="AL19" s="114">
        <v>1305</v>
      </c>
      <c r="AM19" s="61">
        <v>1433</v>
      </c>
      <c r="AN19" s="61">
        <v>1670</v>
      </c>
      <c r="AO19" s="61">
        <v>1832</v>
      </c>
      <c r="AP19" s="61">
        <v>2027</v>
      </c>
      <c r="AQ19" s="61">
        <v>2204</v>
      </c>
      <c r="AR19" s="61">
        <v>2492</v>
      </c>
      <c r="AS19" s="61">
        <v>2911</v>
      </c>
      <c r="AT19" s="61">
        <v>3394</v>
      </c>
      <c r="AU19" s="61">
        <v>3831</v>
      </c>
      <c r="AV19" s="61">
        <v>4319</v>
      </c>
      <c r="AW19" s="61">
        <v>4712</v>
      </c>
      <c r="AX19" s="114">
        <v>5181</v>
      </c>
      <c r="AY19" s="61">
        <v>6421</v>
      </c>
      <c r="AZ19" s="61">
        <v>6881</v>
      </c>
      <c r="BA19" s="61">
        <v>7214</v>
      </c>
      <c r="BB19" s="61">
        <v>7645</v>
      </c>
      <c r="BC19" s="61">
        <v>8159</v>
      </c>
      <c r="BD19" s="61">
        <v>8603</v>
      </c>
      <c r="BE19" s="61">
        <v>9063</v>
      </c>
      <c r="BF19" s="61">
        <v>9603</v>
      </c>
      <c r="BG19" s="61">
        <v>10113</v>
      </c>
      <c r="BH19" s="61">
        <v>10592</v>
      </c>
      <c r="BI19" s="61">
        <v>10982</v>
      </c>
      <c r="BJ19" s="114">
        <v>11350</v>
      </c>
      <c r="BK19" s="61">
        <v>11813</v>
      </c>
      <c r="BL19" s="61">
        <v>12422</v>
      </c>
      <c r="BM19" s="61">
        <v>12790</v>
      </c>
      <c r="BN19" s="61">
        <v>13172</v>
      </c>
      <c r="BO19" s="61">
        <v>13475</v>
      </c>
      <c r="BP19" s="61">
        <v>13584</v>
      </c>
      <c r="BQ19" s="61">
        <v>13590</v>
      </c>
      <c r="BR19" s="61"/>
    </row>
    <row r="20" spans="1:71" x14ac:dyDescent="0.25">
      <c r="A20" s="60" t="s">
        <v>66</v>
      </c>
      <c r="B20" s="61">
        <v>0</v>
      </c>
      <c r="C20" s="61">
        <v>0</v>
      </c>
      <c r="D20" s="61">
        <v>0</v>
      </c>
      <c r="E20" s="61">
        <v>0</v>
      </c>
      <c r="F20" s="61">
        <v>0</v>
      </c>
      <c r="G20" s="61">
        <v>0</v>
      </c>
      <c r="H20" s="61">
        <v>0</v>
      </c>
      <c r="I20" s="61">
        <v>0</v>
      </c>
      <c r="J20" s="61">
        <v>0</v>
      </c>
      <c r="K20" s="61">
        <v>0</v>
      </c>
      <c r="L20" s="61">
        <v>0</v>
      </c>
      <c r="M20" s="61">
        <v>0</v>
      </c>
      <c r="N20" s="114">
        <v>0</v>
      </c>
      <c r="O20" s="61">
        <v>0</v>
      </c>
      <c r="P20" s="61">
        <v>0</v>
      </c>
      <c r="Q20" s="61">
        <v>0</v>
      </c>
      <c r="R20" s="61">
        <v>0</v>
      </c>
      <c r="S20" s="61">
        <v>0</v>
      </c>
      <c r="T20" s="61">
        <v>0</v>
      </c>
      <c r="U20" s="61">
        <v>0</v>
      </c>
      <c r="V20" s="61">
        <v>0</v>
      </c>
      <c r="W20" s="61">
        <v>0</v>
      </c>
      <c r="X20" s="61">
        <v>0</v>
      </c>
      <c r="Y20" s="61">
        <v>0</v>
      </c>
      <c r="Z20" s="114">
        <v>1</v>
      </c>
      <c r="AA20" s="61">
        <v>1</v>
      </c>
      <c r="AB20" s="61">
        <v>1</v>
      </c>
      <c r="AC20" s="61">
        <v>1</v>
      </c>
      <c r="AD20" s="61">
        <v>1</v>
      </c>
      <c r="AE20" s="61">
        <v>2</v>
      </c>
      <c r="AF20" s="61">
        <v>2</v>
      </c>
      <c r="AG20" s="61">
        <v>3</v>
      </c>
      <c r="AH20" s="61">
        <v>38</v>
      </c>
      <c r="AI20" s="61">
        <v>58</v>
      </c>
      <c r="AJ20" s="61">
        <v>64</v>
      </c>
      <c r="AK20" s="61">
        <v>84</v>
      </c>
      <c r="AL20" s="114">
        <v>145</v>
      </c>
      <c r="AM20" s="61">
        <v>199</v>
      </c>
      <c r="AN20" s="61">
        <v>212</v>
      </c>
      <c r="AO20" s="61">
        <v>212</v>
      </c>
      <c r="AP20" s="61">
        <v>245</v>
      </c>
      <c r="AQ20" s="61">
        <v>258</v>
      </c>
      <c r="AR20" s="61">
        <v>265</v>
      </c>
      <c r="AS20" s="61">
        <v>314</v>
      </c>
      <c r="AT20" s="61">
        <v>334</v>
      </c>
      <c r="AU20" s="61">
        <v>348</v>
      </c>
      <c r="AV20" s="61">
        <v>363</v>
      </c>
      <c r="AW20" s="61">
        <v>421</v>
      </c>
      <c r="AX20" s="114">
        <v>430</v>
      </c>
      <c r="AY20" s="61">
        <v>487</v>
      </c>
      <c r="AZ20" s="61">
        <v>509</v>
      </c>
      <c r="BA20" s="61">
        <v>560</v>
      </c>
      <c r="BB20" s="61">
        <v>621</v>
      </c>
      <c r="BC20" s="61">
        <v>641</v>
      </c>
      <c r="BD20" s="61">
        <v>685</v>
      </c>
      <c r="BE20" s="61">
        <v>749</v>
      </c>
      <c r="BF20" s="61">
        <v>793</v>
      </c>
      <c r="BG20" s="61">
        <v>833</v>
      </c>
      <c r="BH20" s="61">
        <v>925</v>
      </c>
      <c r="BI20" s="61">
        <v>967</v>
      </c>
      <c r="BJ20" s="114">
        <v>1014</v>
      </c>
      <c r="BK20" s="61">
        <v>1053</v>
      </c>
      <c r="BL20" s="61">
        <v>1135</v>
      </c>
      <c r="BM20" s="61">
        <v>1207</v>
      </c>
      <c r="BN20" s="61">
        <v>1303</v>
      </c>
      <c r="BO20" s="61">
        <v>1504</v>
      </c>
      <c r="BP20" s="61">
        <v>1867</v>
      </c>
      <c r="BQ20" s="61">
        <v>2552</v>
      </c>
    </row>
    <row r="21" spans="1:71" x14ac:dyDescent="0.25">
      <c r="A21" s="137" t="s">
        <v>70</v>
      </c>
      <c r="B21" s="138">
        <f t="shared" ref="B21:BM21" si="2">SUM(B16:B20)</f>
        <v>5637</v>
      </c>
      <c r="C21" s="138">
        <f t="shared" si="2"/>
        <v>6110</v>
      </c>
      <c r="D21" s="138">
        <f t="shared" si="2"/>
        <v>7049</v>
      </c>
      <c r="E21" s="138">
        <f t="shared" si="2"/>
        <v>8105</v>
      </c>
      <c r="F21" s="138">
        <f t="shared" si="2"/>
        <v>9626</v>
      </c>
      <c r="G21" s="138">
        <f t="shared" si="2"/>
        <v>11548</v>
      </c>
      <c r="H21" s="138">
        <f t="shared" si="2"/>
        <v>13868</v>
      </c>
      <c r="I21" s="138">
        <f t="shared" si="2"/>
        <v>16149</v>
      </c>
      <c r="J21" s="138">
        <f t="shared" si="2"/>
        <v>19013</v>
      </c>
      <c r="K21" s="138">
        <f t="shared" si="2"/>
        <v>22493</v>
      </c>
      <c r="L21" s="138">
        <f t="shared" si="2"/>
        <v>26507</v>
      </c>
      <c r="M21" s="138">
        <f t="shared" si="2"/>
        <v>29594</v>
      </c>
      <c r="N21" s="139">
        <f t="shared" si="2"/>
        <v>33741</v>
      </c>
      <c r="O21" s="138">
        <f t="shared" si="2"/>
        <v>38420</v>
      </c>
      <c r="P21" s="138">
        <f t="shared" si="2"/>
        <v>45499</v>
      </c>
      <c r="Q21" s="138">
        <f t="shared" si="2"/>
        <v>51837</v>
      </c>
      <c r="R21" s="138">
        <f t="shared" si="2"/>
        <v>59175</v>
      </c>
      <c r="S21" s="138">
        <f t="shared" si="2"/>
        <v>68712</v>
      </c>
      <c r="T21" s="138">
        <f t="shared" si="2"/>
        <v>79977</v>
      </c>
      <c r="U21" s="138">
        <f t="shared" si="2"/>
        <v>94142</v>
      </c>
      <c r="V21" s="138">
        <f t="shared" si="2"/>
        <v>111597</v>
      </c>
      <c r="W21" s="138">
        <f t="shared" si="2"/>
        <v>132088</v>
      </c>
      <c r="X21" s="138">
        <f t="shared" si="2"/>
        <v>189140</v>
      </c>
      <c r="Y21" s="138">
        <f t="shared" si="2"/>
        <v>235386</v>
      </c>
      <c r="Z21" s="139">
        <f t="shared" si="2"/>
        <v>243880</v>
      </c>
      <c r="AA21" s="138">
        <f t="shared" si="2"/>
        <v>287908</v>
      </c>
      <c r="AB21" s="138">
        <f t="shared" si="2"/>
        <v>315032</v>
      </c>
      <c r="AC21" s="138">
        <f t="shared" si="2"/>
        <v>320572</v>
      </c>
      <c r="AD21" s="138">
        <f t="shared" si="2"/>
        <v>331119</v>
      </c>
      <c r="AE21" s="138">
        <f t="shared" si="2"/>
        <v>344397</v>
      </c>
      <c r="AF21" s="138">
        <f t="shared" si="2"/>
        <v>370998</v>
      </c>
      <c r="AG21" s="138">
        <f t="shared" si="2"/>
        <v>374993</v>
      </c>
      <c r="AH21" s="138">
        <f t="shared" si="2"/>
        <v>380376</v>
      </c>
      <c r="AI21" s="138">
        <f t="shared" si="2"/>
        <v>391249</v>
      </c>
      <c r="AJ21" s="138">
        <f t="shared" si="2"/>
        <v>397199</v>
      </c>
      <c r="AK21" s="138">
        <f t="shared" si="2"/>
        <v>403386</v>
      </c>
      <c r="AL21" s="139">
        <f t="shared" si="2"/>
        <v>410036</v>
      </c>
      <c r="AM21" s="138">
        <f t="shared" si="2"/>
        <v>417169</v>
      </c>
      <c r="AN21" s="138">
        <f t="shared" si="2"/>
        <v>425505</v>
      </c>
      <c r="AO21" s="138">
        <f t="shared" si="2"/>
        <v>434097</v>
      </c>
      <c r="AP21" s="138">
        <f t="shared" si="2"/>
        <v>442871</v>
      </c>
      <c r="AQ21" s="138">
        <f t="shared" si="2"/>
        <v>455781</v>
      </c>
      <c r="AR21" s="138">
        <f t="shared" si="2"/>
        <v>462836</v>
      </c>
      <c r="AS21" s="138">
        <f t="shared" si="2"/>
        <v>471160</v>
      </c>
      <c r="AT21" s="138">
        <f t="shared" si="2"/>
        <v>480020</v>
      </c>
      <c r="AU21" s="138">
        <f t="shared" si="2"/>
        <v>489454</v>
      </c>
      <c r="AV21" s="138">
        <f t="shared" si="2"/>
        <v>500205</v>
      </c>
      <c r="AW21" s="138">
        <f t="shared" si="2"/>
        <v>509265</v>
      </c>
      <c r="AX21" s="139">
        <f t="shared" si="2"/>
        <v>517997</v>
      </c>
      <c r="AY21" s="138">
        <f t="shared" si="2"/>
        <v>528313</v>
      </c>
      <c r="AZ21" s="138">
        <f t="shared" si="2"/>
        <v>544535</v>
      </c>
      <c r="BA21" s="138">
        <f t="shared" si="2"/>
        <v>553135</v>
      </c>
      <c r="BB21" s="138">
        <f t="shared" si="2"/>
        <v>562660</v>
      </c>
      <c r="BC21" s="138">
        <f t="shared" si="2"/>
        <v>573302</v>
      </c>
      <c r="BD21" s="138">
        <f t="shared" si="2"/>
        <v>585012</v>
      </c>
      <c r="BE21" s="138">
        <f t="shared" si="2"/>
        <v>596287</v>
      </c>
      <c r="BF21" s="138">
        <f t="shared" si="2"/>
        <v>609775</v>
      </c>
      <c r="BG21" s="138">
        <f t="shared" si="2"/>
        <v>623751</v>
      </c>
      <c r="BH21" s="138">
        <f t="shared" si="2"/>
        <v>637059</v>
      </c>
      <c r="BI21" s="138">
        <f t="shared" si="2"/>
        <v>650840</v>
      </c>
      <c r="BJ21" s="139">
        <f t="shared" si="2"/>
        <v>659744</v>
      </c>
      <c r="BK21" s="138">
        <f t="shared" si="2"/>
        <v>670694</v>
      </c>
      <c r="BL21" s="138">
        <f t="shared" si="2"/>
        <v>687939</v>
      </c>
      <c r="BM21" s="138">
        <f t="shared" si="2"/>
        <v>699262</v>
      </c>
      <c r="BN21" s="138">
        <f t="shared" ref="BN21:BQ21" si="3">SUM(BN16:BN20)</f>
        <v>711256</v>
      </c>
      <c r="BO21" s="138">
        <f t="shared" si="3"/>
        <v>728359</v>
      </c>
      <c r="BP21" s="138">
        <f t="shared" si="3"/>
        <v>740420</v>
      </c>
      <c r="BQ21" s="138">
        <f t="shared" si="3"/>
        <v>751423</v>
      </c>
      <c r="BR21" s="61"/>
      <c r="BS21" s="151"/>
    </row>
    <row r="22" spans="1:71" s="58" customFormat="1" ht="39.6" customHeight="1" x14ac:dyDescent="0.25">
      <c r="BD22" s="64"/>
      <c r="BE22" s="64"/>
      <c r="BF22" s="152"/>
      <c r="BQ22" s="145"/>
    </row>
    <row r="23" spans="1:71" s="58" customFormat="1" x14ac:dyDescent="0.25">
      <c r="A23" s="59" t="s">
        <v>131</v>
      </c>
      <c r="BD23" s="64"/>
      <c r="BE23" s="64"/>
      <c r="BF23" s="152"/>
      <c r="BR23" s="116"/>
    </row>
    <row r="24" spans="1:71" s="58" customFormat="1" x14ac:dyDescent="0.25">
      <c r="A24" s="60" t="s">
        <v>71</v>
      </c>
      <c r="B24" s="118">
        <f t="shared" ref="B24:BM24" si="4">SUM(B8:B10)</f>
        <v>14.998563999999996</v>
      </c>
      <c r="C24" s="118">
        <f t="shared" si="4"/>
        <v>16.379734799999998</v>
      </c>
      <c r="D24" s="118">
        <f t="shared" si="4"/>
        <v>18.900170799999998</v>
      </c>
      <c r="E24" s="118">
        <f t="shared" si="4"/>
        <v>21.540117199999994</v>
      </c>
      <c r="F24" s="118">
        <f t="shared" si="4"/>
        <v>25.842554199999995</v>
      </c>
      <c r="G24" s="118">
        <f t="shared" si="4"/>
        <v>31.421379200000001</v>
      </c>
      <c r="H24" s="118">
        <f t="shared" si="4"/>
        <v>37.321001299999999</v>
      </c>
      <c r="I24" s="118">
        <f t="shared" si="4"/>
        <v>43.113400499999997</v>
      </c>
      <c r="J24" s="118">
        <f t="shared" si="4"/>
        <v>50.643147200000001</v>
      </c>
      <c r="K24" s="118">
        <f t="shared" si="4"/>
        <v>60.099490199999991</v>
      </c>
      <c r="L24" s="118">
        <f t="shared" si="4"/>
        <v>70.681935199999998</v>
      </c>
      <c r="M24" s="118">
        <f t="shared" si="4"/>
        <v>78.709774300000021</v>
      </c>
      <c r="N24" s="118">
        <f t="shared" si="4"/>
        <v>89.90465770000003</v>
      </c>
      <c r="O24" s="118">
        <f t="shared" si="4"/>
        <v>102.83111426000002</v>
      </c>
      <c r="P24" s="118">
        <f t="shared" si="4"/>
        <v>122.63381696000008</v>
      </c>
      <c r="Q24" s="118">
        <f t="shared" si="4"/>
        <v>141.7930637800001</v>
      </c>
      <c r="R24" s="118">
        <f t="shared" si="4"/>
        <v>165.30590246000006</v>
      </c>
      <c r="S24" s="118">
        <f t="shared" si="4"/>
        <v>204.06979534000004</v>
      </c>
      <c r="T24" s="118">
        <f t="shared" si="4"/>
        <v>391.84553857000009</v>
      </c>
      <c r="U24" s="118">
        <f t="shared" si="4"/>
        <v>436.59393776999997</v>
      </c>
      <c r="V24" s="118">
        <f t="shared" si="4"/>
        <v>493.02941478999998</v>
      </c>
      <c r="W24" s="118">
        <f t="shared" si="4"/>
        <v>558.30171630999985</v>
      </c>
      <c r="X24" s="118">
        <f t="shared" si="4"/>
        <v>755.3856579600008</v>
      </c>
      <c r="Y24" s="118">
        <f t="shared" si="4"/>
        <v>943.00431628000024</v>
      </c>
      <c r="Z24" s="118">
        <f t="shared" si="4"/>
        <v>967.43068178000021</v>
      </c>
      <c r="AA24" s="118">
        <f t="shared" si="4"/>
        <v>1141.1315125800004</v>
      </c>
      <c r="AB24" s="118">
        <f t="shared" si="4"/>
        <v>1251.9080311700002</v>
      </c>
      <c r="AC24" s="118">
        <f t="shared" si="4"/>
        <v>1269.3305256700003</v>
      </c>
      <c r="AD24" s="118">
        <f t="shared" si="4"/>
        <v>1305.3515307000002</v>
      </c>
      <c r="AE24" s="118">
        <f t="shared" si="4"/>
        <v>1369.7772577800004</v>
      </c>
      <c r="AF24" s="118">
        <f t="shared" si="4"/>
        <v>1567.5730358000005</v>
      </c>
      <c r="AG24" s="118">
        <f t="shared" si="4"/>
        <v>1582.5142342000006</v>
      </c>
      <c r="AH24" s="118">
        <f t="shared" si="4"/>
        <v>1601.3761977600004</v>
      </c>
      <c r="AI24" s="118">
        <f t="shared" si="4"/>
        <v>1645.5682019100004</v>
      </c>
      <c r="AJ24" s="118">
        <f t="shared" si="4"/>
        <v>1671.7493089100005</v>
      </c>
      <c r="AK24" s="118">
        <f t="shared" si="4"/>
        <v>1693.4608866600004</v>
      </c>
      <c r="AL24" s="118">
        <f t="shared" si="4"/>
        <v>1718.1849928900003</v>
      </c>
      <c r="AM24" s="118">
        <f t="shared" si="4"/>
        <v>1746.3008152900002</v>
      </c>
      <c r="AN24" s="118">
        <f t="shared" si="4"/>
        <v>1779.9576097200002</v>
      </c>
      <c r="AO24" s="118">
        <f t="shared" si="4"/>
        <v>1832.5571635000001</v>
      </c>
      <c r="AP24" s="118">
        <f t="shared" si="4"/>
        <v>1869.4275075</v>
      </c>
      <c r="AQ24" s="118">
        <f t="shared" si="4"/>
        <v>1936.6719592699999</v>
      </c>
      <c r="AR24" s="118">
        <f t="shared" si="4"/>
        <v>1969.8461491599999</v>
      </c>
      <c r="AS24" s="118">
        <f t="shared" si="4"/>
        <v>2010.9671171299999</v>
      </c>
      <c r="AT24" s="118">
        <f t="shared" si="4"/>
        <v>2049.6441126399995</v>
      </c>
      <c r="AU24" s="118">
        <f t="shared" si="4"/>
        <v>2094.6289573899994</v>
      </c>
      <c r="AV24" s="118">
        <f t="shared" si="4"/>
        <v>2139.5527424099996</v>
      </c>
      <c r="AW24" s="118">
        <f t="shared" si="4"/>
        <v>2183.3683011499998</v>
      </c>
      <c r="AX24" s="118">
        <f t="shared" si="4"/>
        <v>2217.9486382999999</v>
      </c>
      <c r="AY24" s="118">
        <f t="shared" si="4"/>
        <v>2261.0243724299999</v>
      </c>
      <c r="AZ24" s="118">
        <f t="shared" si="4"/>
        <v>2350.9621903899997</v>
      </c>
      <c r="BA24" s="118">
        <f t="shared" si="4"/>
        <v>2392.8471613899997</v>
      </c>
      <c r="BB24" s="118">
        <f t="shared" si="4"/>
        <v>2441.5989953899998</v>
      </c>
      <c r="BC24" s="118">
        <f t="shared" si="4"/>
        <v>2506.5485637799998</v>
      </c>
      <c r="BD24" s="118">
        <f t="shared" si="4"/>
        <v>2556.33559053</v>
      </c>
      <c r="BE24" s="118">
        <f t="shared" si="4"/>
        <v>2603.9654431299996</v>
      </c>
      <c r="BF24" s="118">
        <f t="shared" si="4"/>
        <v>2661.0331539299996</v>
      </c>
      <c r="BG24" s="118">
        <f t="shared" si="4"/>
        <v>2717.4791836499994</v>
      </c>
      <c r="BH24" s="118">
        <f t="shared" si="4"/>
        <v>2772.2682780299992</v>
      </c>
      <c r="BI24" s="118">
        <f t="shared" si="4"/>
        <v>2859.9180883699996</v>
      </c>
      <c r="BJ24" s="118">
        <f t="shared" si="4"/>
        <v>2890.2183565699993</v>
      </c>
      <c r="BK24" s="118">
        <f t="shared" si="4"/>
        <v>2932.5097881799993</v>
      </c>
      <c r="BL24" s="118">
        <f t="shared" si="4"/>
        <v>3028.4103228699996</v>
      </c>
      <c r="BM24" s="118">
        <f t="shared" si="4"/>
        <v>3070.1739967599997</v>
      </c>
      <c r="BN24" s="118">
        <f t="shared" ref="BN24:BQ24" si="5">SUM(BN8:BN10)</f>
        <v>3112.1530043599996</v>
      </c>
      <c r="BO24" s="118">
        <f t="shared" si="5"/>
        <v>3179.6076986899998</v>
      </c>
      <c r="BP24" s="118">
        <f t="shared" si="5"/>
        <v>3228.3607563199998</v>
      </c>
      <c r="BQ24" s="118">
        <f t="shared" si="5"/>
        <v>3268.4486455199999</v>
      </c>
    </row>
    <row r="25" spans="1:71" s="58" customFormat="1" x14ac:dyDescent="0.25">
      <c r="A25" s="60" t="s">
        <v>62</v>
      </c>
      <c r="B25" s="118">
        <f t="shared" ref="B25:BM26" si="6">B11</f>
        <v>2.1041699999999999</v>
      </c>
      <c r="C25" s="118">
        <f t="shared" si="6"/>
        <v>2.1134399999999998</v>
      </c>
      <c r="D25" s="118">
        <f t="shared" si="6"/>
        <v>2.1365400000000001</v>
      </c>
      <c r="E25" s="118">
        <f t="shared" si="6"/>
        <v>2.1582399999999997</v>
      </c>
      <c r="F25" s="118">
        <f t="shared" si="6"/>
        <v>2.1703399999999995</v>
      </c>
      <c r="G25" s="118">
        <f t="shared" si="6"/>
        <v>2.1954299999999995</v>
      </c>
      <c r="H25" s="118">
        <f t="shared" si="6"/>
        <v>2.2143699999999997</v>
      </c>
      <c r="I25" s="118">
        <f t="shared" si="6"/>
        <v>2.2230099999999999</v>
      </c>
      <c r="J25" s="118">
        <f t="shared" si="6"/>
        <v>2.22912</v>
      </c>
      <c r="K25" s="118">
        <f t="shared" si="6"/>
        <v>2.2453099999999995</v>
      </c>
      <c r="L25" s="118">
        <f t="shared" si="6"/>
        <v>2.2569799999999995</v>
      </c>
      <c r="M25" s="118">
        <f t="shared" si="6"/>
        <v>2.2694099999999997</v>
      </c>
      <c r="N25" s="118">
        <f t="shared" si="6"/>
        <v>2.2694099999999997</v>
      </c>
      <c r="O25" s="118">
        <f t="shared" si="6"/>
        <v>2.2694099999999997</v>
      </c>
      <c r="P25" s="118">
        <f t="shared" si="6"/>
        <v>2.2862900000000002</v>
      </c>
      <c r="Q25" s="118">
        <f t="shared" si="6"/>
        <v>2.2944700000000005</v>
      </c>
      <c r="R25" s="118">
        <f t="shared" si="6"/>
        <v>2.3378400000000004</v>
      </c>
      <c r="S25" s="118">
        <f t="shared" si="6"/>
        <v>2.3706399999999999</v>
      </c>
      <c r="T25" s="118">
        <f t="shared" si="6"/>
        <v>2.3878900000000001</v>
      </c>
      <c r="U25" s="118">
        <f t="shared" si="6"/>
        <v>2.41743</v>
      </c>
      <c r="V25" s="118">
        <f t="shared" si="6"/>
        <v>2.4706099999999998</v>
      </c>
      <c r="W25" s="118">
        <f t="shared" si="6"/>
        <v>2.5630100000000002</v>
      </c>
      <c r="X25" s="118">
        <f t="shared" si="6"/>
        <v>2.6596400000000004</v>
      </c>
      <c r="Y25" s="118">
        <f t="shared" si="6"/>
        <v>7.3007100000000014</v>
      </c>
      <c r="Z25" s="118">
        <f t="shared" si="6"/>
        <v>7.43276</v>
      </c>
      <c r="AA25" s="118">
        <f t="shared" si="6"/>
        <v>7.491950000000001</v>
      </c>
      <c r="AB25" s="118">
        <f t="shared" si="6"/>
        <v>8.4665400000000002</v>
      </c>
      <c r="AC25" s="118">
        <f t="shared" si="6"/>
        <v>8.5565999999999995</v>
      </c>
      <c r="AD25" s="118">
        <f t="shared" si="6"/>
        <v>8.6378100000000018</v>
      </c>
      <c r="AE25" s="118">
        <f t="shared" si="6"/>
        <v>8.7404600000000006</v>
      </c>
      <c r="AF25" s="118">
        <f t="shared" si="6"/>
        <v>8.8315400000000004</v>
      </c>
      <c r="AG25" s="118">
        <f t="shared" si="6"/>
        <v>9.25502</v>
      </c>
      <c r="AH25" s="118">
        <f t="shared" si="6"/>
        <v>9.6776500000000016</v>
      </c>
      <c r="AI25" s="118">
        <f t="shared" si="6"/>
        <v>10.437150000000001</v>
      </c>
      <c r="AJ25" s="118">
        <f t="shared" si="6"/>
        <v>11.30114</v>
      </c>
      <c r="AK25" s="118">
        <f t="shared" si="6"/>
        <v>11.882400000000001</v>
      </c>
      <c r="AL25" s="118">
        <f t="shared" si="6"/>
        <v>15.17506</v>
      </c>
      <c r="AM25" s="118">
        <f t="shared" si="6"/>
        <v>26.931839999999998</v>
      </c>
      <c r="AN25" s="118">
        <f t="shared" si="6"/>
        <v>301.98273000000006</v>
      </c>
      <c r="AO25" s="118">
        <f t="shared" si="6"/>
        <v>329.00715000000002</v>
      </c>
      <c r="AP25" s="118">
        <f t="shared" si="6"/>
        <v>381.21725000000004</v>
      </c>
      <c r="AQ25" s="118">
        <f t="shared" si="6"/>
        <v>394.32795000000004</v>
      </c>
      <c r="AR25" s="118">
        <f t="shared" si="6"/>
        <v>401.7949000000001</v>
      </c>
      <c r="AS25" s="118">
        <f t="shared" si="6"/>
        <v>425.81669000000005</v>
      </c>
      <c r="AT25" s="118">
        <f t="shared" si="6"/>
        <v>435.76612000000006</v>
      </c>
      <c r="AU25" s="118">
        <f t="shared" si="6"/>
        <v>438.31988999999999</v>
      </c>
      <c r="AV25" s="118">
        <f t="shared" si="6"/>
        <v>475.56484</v>
      </c>
      <c r="AW25" s="118">
        <f t="shared" si="6"/>
        <v>540.31583999999998</v>
      </c>
      <c r="AX25" s="118">
        <f t="shared" si="6"/>
        <v>598.12295999999992</v>
      </c>
      <c r="AY25" s="118">
        <f t="shared" si="6"/>
        <v>693.21988999999985</v>
      </c>
      <c r="AZ25" s="118">
        <f t="shared" si="6"/>
        <v>1467.48359</v>
      </c>
      <c r="BA25" s="118">
        <f t="shared" si="6"/>
        <v>1481.27926</v>
      </c>
      <c r="BB25" s="118">
        <f t="shared" si="6"/>
        <v>1483.86779</v>
      </c>
      <c r="BC25" s="118">
        <f t="shared" si="6"/>
        <v>1531.1269700000003</v>
      </c>
      <c r="BD25" s="118">
        <f t="shared" si="6"/>
        <v>1616.0264000000002</v>
      </c>
      <c r="BE25" s="118">
        <f t="shared" si="6"/>
        <v>1627.2506800000001</v>
      </c>
      <c r="BF25" s="118">
        <f t="shared" si="6"/>
        <v>1741.1772800000003</v>
      </c>
      <c r="BG25" s="118">
        <f t="shared" si="6"/>
        <v>1833.2226500000002</v>
      </c>
      <c r="BH25" s="118">
        <f t="shared" si="6"/>
        <v>1894.1848600000001</v>
      </c>
      <c r="BI25" s="118">
        <f t="shared" si="6"/>
        <v>2078.73774</v>
      </c>
      <c r="BJ25" s="118">
        <f t="shared" si="6"/>
        <v>2107.5462400000001</v>
      </c>
      <c r="BK25" s="118">
        <f t="shared" si="6"/>
        <v>2215.5459300000002</v>
      </c>
      <c r="BL25" s="118">
        <f t="shared" si="6"/>
        <v>3691.5417599999996</v>
      </c>
      <c r="BM25" s="118">
        <f t="shared" si="6"/>
        <v>3694.8291200000003</v>
      </c>
      <c r="BN25" s="118">
        <f t="shared" ref="BN25:BQ26" si="7">BN11</f>
        <v>3700.4783299999999</v>
      </c>
      <c r="BO25" s="118">
        <f t="shared" si="7"/>
        <v>3701.9483999999998</v>
      </c>
      <c r="BP25" s="118">
        <f t="shared" si="7"/>
        <v>3702.3787699999998</v>
      </c>
      <c r="BQ25" s="118">
        <f t="shared" si="7"/>
        <v>3702.4117299999998</v>
      </c>
    </row>
    <row r="26" spans="1:71" s="58" customFormat="1" x14ac:dyDescent="0.25">
      <c r="A26" s="60" t="s">
        <v>66</v>
      </c>
      <c r="B26" s="118">
        <f t="shared" si="6"/>
        <v>14.6</v>
      </c>
      <c r="C26" s="118">
        <f t="shared" si="6"/>
        <v>14.6</v>
      </c>
      <c r="D26" s="118">
        <f t="shared" si="6"/>
        <v>14.6</v>
      </c>
      <c r="E26" s="118">
        <f t="shared" si="6"/>
        <v>14.6</v>
      </c>
      <c r="F26" s="118">
        <f t="shared" si="6"/>
        <v>14.6</v>
      </c>
      <c r="G26" s="118">
        <f t="shared" si="6"/>
        <v>14.6</v>
      </c>
      <c r="H26" s="118">
        <f t="shared" si="6"/>
        <v>14.6</v>
      </c>
      <c r="I26" s="118">
        <f t="shared" si="6"/>
        <v>14.6</v>
      </c>
      <c r="J26" s="118">
        <f t="shared" si="6"/>
        <v>14.6</v>
      </c>
      <c r="K26" s="118">
        <f t="shared" si="6"/>
        <v>14.6</v>
      </c>
      <c r="L26" s="118">
        <f t="shared" si="6"/>
        <v>14.6</v>
      </c>
      <c r="M26" s="118">
        <f t="shared" si="6"/>
        <v>14.6</v>
      </c>
      <c r="N26" s="118">
        <f t="shared" si="6"/>
        <v>14.6</v>
      </c>
      <c r="O26" s="118">
        <f t="shared" si="6"/>
        <v>14.6</v>
      </c>
      <c r="P26" s="118">
        <f t="shared" si="6"/>
        <v>14.6</v>
      </c>
      <c r="Q26" s="118">
        <f t="shared" si="6"/>
        <v>14.6</v>
      </c>
      <c r="R26" s="118">
        <f t="shared" si="6"/>
        <v>14.6</v>
      </c>
      <c r="S26" s="118">
        <f t="shared" si="6"/>
        <v>14.6</v>
      </c>
      <c r="T26" s="118">
        <f t="shared" si="6"/>
        <v>14.6</v>
      </c>
      <c r="U26" s="118">
        <f t="shared" si="6"/>
        <v>14.6</v>
      </c>
      <c r="V26" s="118">
        <f t="shared" si="6"/>
        <v>14.6</v>
      </c>
      <c r="W26" s="118">
        <f t="shared" si="6"/>
        <v>14.6</v>
      </c>
      <c r="X26" s="118">
        <f t="shared" si="6"/>
        <v>14.6</v>
      </c>
      <c r="Y26" s="118">
        <f t="shared" si="6"/>
        <v>14.6</v>
      </c>
      <c r="Z26" s="118">
        <f t="shared" si="6"/>
        <v>20.6</v>
      </c>
      <c r="AA26" s="118">
        <f t="shared" si="6"/>
        <v>20.6</v>
      </c>
      <c r="AB26" s="118">
        <f t="shared" si="6"/>
        <v>20.6</v>
      </c>
      <c r="AC26" s="118">
        <f t="shared" si="6"/>
        <v>20.6</v>
      </c>
      <c r="AD26" s="118">
        <f t="shared" si="6"/>
        <v>20.6</v>
      </c>
      <c r="AE26" s="118">
        <f t="shared" si="6"/>
        <v>26.1</v>
      </c>
      <c r="AF26" s="118">
        <f t="shared" si="6"/>
        <v>26.1</v>
      </c>
      <c r="AG26" s="118">
        <f t="shared" si="6"/>
        <v>31.5</v>
      </c>
      <c r="AH26" s="118">
        <f t="shared" si="6"/>
        <v>31.5</v>
      </c>
      <c r="AI26" s="118">
        <f t="shared" si="6"/>
        <v>31.5</v>
      </c>
      <c r="AJ26" s="118">
        <f t="shared" si="6"/>
        <v>31.5</v>
      </c>
      <c r="AK26" s="118">
        <f t="shared" si="6"/>
        <v>31.5</v>
      </c>
      <c r="AL26" s="118">
        <f t="shared" si="6"/>
        <v>31.5</v>
      </c>
      <c r="AM26" s="118">
        <f t="shared" si="6"/>
        <v>38.22</v>
      </c>
      <c r="AN26" s="118">
        <f t="shared" si="6"/>
        <v>116.61701000000004</v>
      </c>
      <c r="AO26" s="118">
        <f t="shared" si="6"/>
        <v>109.88601000000004</v>
      </c>
      <c r="AP26" s="118">
        <f t="shared" si="6"/>
        <v>96.456010000000035</v>
      </c>
      <c r="AQ26" s="118">
        <f t="shared" si="6"/>
        <v>127.95601000000001</v>
      </c>
      <c r="AR26" s="118">
        <f t="shared" si="6"/>
        <v>122.56801000000002</v>
      </c>
      <c r="AS26" s="118">
        <f t="shared" si="6"/>
        <v>122.73874000000002</v>
      </c>
      <c r="AT26" s="118">
        <f t="shared" si="6"/>
        <v>122.73874000000002</v>
      </c>
      <c r="AU26" s="118">
        <f t="shared" si="6"/>
        <v>122.73874000000002</v>
      </c>
      <c r="AV26" s="118">
        <f t="shared" si="6"/>
        <v>123.16874000000001</v>
      </c>
      <c r="AW26" s="118">
        <f t="shared" si="6"/>
        <v>100.73873999999999</v>
      </c>
      <c r="AX26" s="118">
        <f t="shared" si="6"/>
        <v>130.32658999999995</v>
      </c>
      <c r="AY26" s="118">
        <f t="shared" si="6"/>
        <v>92.064324599999964</v>
      </c>
      <c r="AZ26" s="118">
        <f t="shared" si="6"/>
        <v>229.85394459999998</v>
      </c>
      <c r="BA26" s="118">
        <f t="shared" si="6"/>
        <v>232.75583460000007</v>
      </c>
      <c r="BB26" s="118">
        <f t="shared" si="6"/>
        <v>270.68590460000007</v>
      </c>
      <c r="BC26" s="118">
        <f t="shared" si="6"/>
        <v>283.74244460000006</v>
      </c>
      <c r="BD26" s="118">
        <f t="shared" si="6"/>
        <v>291.09294460000007</v>
      </c>
      <c r="BE26" s="118">
        <f t="shared" si="6"/>
        <v>327.25714460000006</v>
      </c>
      <c r="BF26" s="118">
        <f t="shared" si="6"/>
        <v>293.11409459999993</v>
      </c>
      <c r="BG26" s="118">
        <f t="shared" si="6"/>
        <v>297.5918246</v>
      </c>
      <c r="BH26" s="118">
        <f t="shared" si="6"/>
        <v>315.48937499999994</v>
      </c>
      <c r="BI26" s="118">
        <f t="shared" si="6"/>
        <v>338.19235480000009</v>
      </c>
      <c r="BJ26" s="118">
        <f t="shared" si="6"/>
        <v>362.45150480000007</v>
      </c>
      <c r="BK26" s="118">
        <f t="shared" si="6"/>
        <v>381.63686480000013</v>
      </c>
      <c r="BL26" s="118">
        <f t="shared" si="6"/>
        <v>1005.6898348000007</v>
      </c>
      <c r="BM26" s="118">
        <f t="shared" si="6"/>
        <v>1006.1540368000007</v>
      </c>
      <c r="BN26" s="118">
        <f t="shared" si="7"/>
        <v>1006.6451868000007</v>
      </c>
      <c r="BO26" s="118">
        <f t="shared" si="7"/>
        <v>1022.9674268000007</v>
      </c>
      <c r="BP26" s="118">
        <f t="shared" si="7"/>
        <v>1032.7560168000007</v>
      </c>
      <c r="BQ26" s="118">
        <f t="shared" si="7"/>
        <v>1036.4206568000006</v>
      </c>
    </row>
    <row r="27" spans="1:71" s="58" customFormat="1" x14ac:dyDescent="0.25">
      <c r="BD27" s="118"/>
      <c r="BE27" s="118"/>
    </row>
    <row r="28" spans="1:71" s="58" customFormat="1" x14ac:dyDescent="0.25">
      <c r="A28" s="59" t="s">
        <v>137</v>
      </c>
      <c r="BD28" s="64"/>
      <c r="BE28" s="64"/>
      <c r="BF28" s="152"/>
    </row>
    <row r="29" spans="1:71" s="58" customFormat="1" x14ac:dyDescent="0.25">
      <c r="A29" s="60" t="s">
        <v>71</v>
      </c>
      <c r="B29" s="118">
        <f>SUM(B16:B18)</f>
        <v>5374</v>
      </c>
      <c r="C29" s="118">
        <f t="shared" ref="C29:BN29" si="8">SUM(C16:C18)</f>
        <v>5845</v>
      </c>
      <c r="D29" s="118">
        <f t="shared" si="8"/>
        <v>6780</v>
      </c>
      <c r="E29" s="118">
        <f t="shared" si="8"/>
        <v>7830</v>
      </c>
      <c r="F29" s="118">
        <f t="shared" si="8"/>
        <v>9349</v>
      </c>
      <c r="G29" s="118">
        <f t="shared" si="8"/>
        <v>11266</v>
      </c>
      <c r="H29" s="118">
        <f t="shared" si="8"/>
        <v>13583</v>
      </c>
      <c r="I29" s="118">
        <f t="shared" si="8"/>
        <v>15861</v>
      </c>
      <c r="J29" s="118">
        <f t="shared" si="8"/>
        <v>18724</v>
      </c>
      <c r="K29" s="118">
        <f t="shared" si="8"/>
        <v>22200</v>
      </c>
      <c r="L29" s="118">
        <f t="shared" si="8"/>
        <v>26209</v>
      </c>
      <c r="M29" s="118">
        <f t="shared" si="8"/>
        <v>29291</v>
      </c>
      <c r="N29" s="118">
        <f t="shared" si="8"/>
        <v>33438</v>
      </c>
      <c r="O29" s="118">
        <f t="shared" si="8"/>
        <v>38117</v>
      </c>
      <c r="P29" s="118">
        <f t="shared" si="8"/>
        <v>45184</v>
      </c>
      <c r="Q29" s="118">
        <f t="shared" si="8"/>
        <v>51519</v>
      </c>
      <c r="R29" s="118">
        <f t="shared" si="8"/>
        <v>58847</v>
      </c>
      <c r="S29" s="118">
        <f t="shared" si="8"/>
        <v>68378</v>
      </c>
      <c r="T29" s="118">
        <f t="shared" si="8"/>
        <v>79639</v>
      </c>
      <c r="U29" s="118">
        <f t="shared" si="8"/>
        <v>93796</v>
      </c>
      <c r="V29" s="118">
        <f t="shared" si="8"/>
        <v>111224</v>
      </c>
      <c r="W29" s="118">
        <f t="shared" si="8"/>
        <v>131695</v>
      </c>
      <c r="X29" s="118">
        <f t="shared" si="8"/>
        <v>188719</v>
      </c>
      <c r="Y29" s="118">
        <f t="shared" si="8"/>
        <v>234927</v>
      </c>
      <c r="Z29" s="118">
        <f t="shared" si="8"/>
        <v>243395</v>
      </c>
      <c r="AA29" s="118">
        <f t="shared" si="8"/>
        <v>287410</v>
      </c>
      <c r="AB29" s="118">
        <f t="shared" si="8"/>
        <v>314513</v>
      </c>
      <c r="AC29" s="118">
        <f t="shared" si="8"/>
        <v>320035</v>
      </c>
      <c r="AD29" s="118">
        <f t="shared" si="8"/>
        <v>330560</v>
      </c>
      <c r="AE29" s="118">
        <f t="shared" si="8"/>
        <v>343826</v>
      </c>
      <c r="AF29" s="118">
        <f t="shared" si="8"/>
        <v>370388</v>
      </c>
      <c r="AG29" s="118">
        <f t="shared" si="8"/>
        <v>374305</v>
      </c>
      <c r="AH29" s="118">
        <f t="shared" si="8"/>
        <v>379571</v>
      </c>
      <c r="AI29" s="118">
        <f t="shared" si="8"/>
        <v>390293</v>
      </c>
      <c r="AJ29" s="118">
        <f t="shared" si="8"/>
        <v>396082</v>
      </c>
      <c r="AK29" s="118">
        <f t="shared" si="8"/>
        <v>402144</v>
      </c>
      <c r="AL29" s="118">
        <f t="shared" si="8"/>
        <v>408586</v>
      </c>
      <c r="AM29" s="118">
        <f t="shared" si="8"/>
        <v>415537</v>
      </c>
      <c r="AN29" s="118">
        <f t="shared" si="8"/>
        <v>423623</v>
      </c>
      <c r="AO29" s="118">
        <f t="shared" si="8"/>
        <v>432053</v>
      </c>
      <c r="AP29" s="118">
        <f t="shared" si="8"/>
        <v>440599</v>
      </c>
      <c r="AQ29" s="118">
        <f t="shared" si="8"/>
        <v>453319</v>
      </c>
      <c r="AR29" s="118">
        <f t="shared" si="8"/>
        <v>460079</v>
      </c>
      <c r="AS29" s="118">
        <f t="shared" si="8"/>
        <v>467935</v>
      </c>
      <c r="AT29" s="118">
        <f t="shared" si="8"/>
        <v>476292</v>
      </c>
      <c r="AU29" s="118">
        <f t="shared" si="8"/>
        <v>485275</v>
      </c>
      <c r="AV29" s="118">
        <f t="shared" si="8"/>
        <v>495523</v>
      </c>
      <c r="AW29" s="118">
        <f t="shared" si="8"/>
        <v>504132</v>
      </c>
      <c r="AX29" s="118">
        <f t="shared" si="8"/>
        <v>512386</v>
      </c>
      <c r="AY29" s="118">
        <f t="shared" si="8"/>
        <v>521405</v>
      </c>
      <c r="AZ29" s="118">
        <f t="shared" si="8"/>
        <v>537145</v>
      </c>
      <c r="BA29" s="118">
        <f t="shared" si="8"/>
        <v>545361</v>
      </c>
      <c r="BB29" s="118">
        <f t="shared" si="8"/>
        <v>554394</v>
      </c>
      <c r="BC29" s="118">
        <f t="shared" si="8"/>
        <v>564502</v>
      </c>
      <c r="BD29" s="118">
        <f t="shared" si="8"/>
        <v>575724</v>
      </c>
      <c r="BE29" s="118">
        <f t="shared" si="8"/>
        <v>586475</v>
      </c>
      <c r="BF29" s="118">
        <f t="shared" si="8"/>
        <v>599379</v>
      </c>
      <c r="BG29" s="118">
        <f t="shared" si="8"/>
        <v>612805</v>
      </c>
      <c r="BH29" s="118">
        <f t="shared" si="8"/>
        <v>625542</v>
      </c>
      <c r="BI29" s="118">
        <f t="shared" si="8"/>
        <v>638891</v>
      </c>
      <c r="BJ29" s="118">
        <f t="shared" si="8"/>
        <v>647380</v>
      </c>
      <c r="BK29" s="118">
        <f t="shared" si="8"/>
        <v>657828</v>
      </c>
      <c r="BL29" s="118">
        <f t="shared" si="8"/>
        <v>674382</v>
      </c>
      <c r="BM29" s="118">
        <f t="shared" si="8"/>
        <v>685265</v>
      </c>
      <c r="BN29" s="118">
        <f t="shared" si="8"/>
        <v>696781</v>
      </c>
      <c r="BO29" s="118">
        <f t="shared" ref="BO29:BQ29" si="9">SUM(BO16:BO18)</f>
        <v>713380</v>
      </c>
      <c r="BP29" s="118">
        <f t="shared" si="9"/>
        <v>724969</v>
      </c>
      <c r="BQ29" s="118">
        <f t="shared" si="9"/>
        <v>735281</v>
      </c>
    </row>
    <row r="30" spans="1:71" s="58" customFormat="1" x14ac:dyDescent="0.25">
      <c r="A30" s="60" t="s">
        <v>62</v>
      </c>
      <c r="B30" s="118">
        <f>B19</f>
        <v>263</v>
      </c>
      <c r="C30" s="118">
        <f t="shared" ref="C30:BN31" si="10">C19</f>
        <v>265</v>
      </c>
      <c r="D30" s="118">
        <f t="shared" si="10"/>
        <v>269</v>
      </c>
      <c r="E30" s="118">
        <f t="shared" si="10"/>
        <v>275</v>
      </c>
      <c r="F30" s="118">
        <f t="shared" si="10"/>
        <v>277</v>
      </c>
      <c r="G30" s="118">
        <f t="shared" si="10"/>
        <v>282</v>
      </c>
      <c r="H30" s="118">
        <f t="shared" si="10"/>
        <v>285</v>
      </c>
      <c r="I30" s="118">
        <f t="shared" si="10"/>
        <v>288</v>
      </c>
      <c r="J30" s="118">
        <f t="shared" si="10"/>
        <v>289</v>
      </c>
      <c r="K30" s="118">
        <f t="shared" si="10"/>
        <v>293</v>
      </c>
      <c r="L30" s="118">
        <f t="shared" si="10"/>
        <v>298</v>
      </c>
      <c r="M30" s="118">
        <f t="shared" si="10"/>
        <v>303</v>
      </c>
      <c r="N30" s="118">
        <f t="shared" si="10"/>
        <v>303</v>
      </c>
      <c r="O30" s="118">
        <f t="shared" si="10"/>
        <v>303</v>
      </c>
      <c r="P30" s="118">
        <f t="shared" si="10"/>
        <v>315</v>
      </c>
      <c r="Q30" s="118">
        <f t="shared" si="10"/>
        <v>318</v>
      </c>
      <c r="R30" s="118">
        <f t="shared" si="10"/>
        <v>328</v>
      </c>
      <c r="S30" s="118">
        <f t="shared" si="10"/>
        <v>334</v>
      </c>
      <c r="T30" s="118">
        <f t="shared" si="10"/>
        <v>338</v>
      </c>
      <c r="U30" s="118">
        <f t="shared" si="10"/>
        <v>346</v>
      </c>
      <c r="V30" s="118">
        <f t="shared" si="10"/>
        <v>373</v>
      </c>
      <c r="W30" s="118">
        <f t="shared" si="10"/>
        <v>393</v>
      </c>
      <c r="X30" s="118">
        <f t="shared" si="10"/>
        <v>421</v>
      </c>
      <c r="Y30" s="118">
        <f t="shared" si="10"/>
        <v>459</v>
      </c>
      <c r="Z30" s="118">
        <f t="shared" si="10"/>
        <v>484</v>
      </c>
      <c r="AA30" s="118">
        <f t="shared" si="10"/>
        <v>497</v>
      </c>
      <c r="AB30" s="118">
        <f t="shared" si="10"/>
        <v>518</v>
      </c>
      <c r="AC30" s="118">
        <f t="shared" si="10"/>
        <v>536</v>
      </c>
      <c r="AD30" s="118">
        <f t="shared" si="10"/>
        <v>558</v>
      </c>
      <c r="AE30" s="118">
        <f t="shared" si="10"/>
        <v>569</v>
      </c>
      <c r="AF30" s="118">
        <f t="shared" si="10"/>
        <v>608</v>
      </c>
      <c r="AG30" s="118">
        <f t="shared" si="10"/>
        <v>685</v>
      </c>
      <c r="AH30" s="118">
        <f t="shared" si="10"/>
        <v>767</v>
      </c>
      <c r="AI30" s="118">
        <f t="shared" si="10"/>
        <v>898</v>
      </c>
      <c r="AJ30" s="118">
        <f t="shared" si="10"/>
        <v>1053</v>
      </c>
      <c r="AK30" s="118">
        <f t="shared" si="10"/>
        <v>1158</v>
      </c>
      <c r="AL30" s="118">
        <f t="shared" si="10"/>
        <v>1305</v>
      </c>
      <c r="AM30" s="118">
        <f t="shared" si="10"/>
        <v>1433</v>
      </c>
      <c r="AN30" s="118">
        <f t="shared" si="10"/>
        <v>1670</v>
      </c>
      <c r="AO30" s="118">
        <f t="shared" si="10"/>
        <v>1832</v>
      </c>
      <c r="AP30" s="118">
        <f t="shared" si="10"/>
        <v>2027</v>
      </c>
      <c r="AQ30" s="118">
        <f t="shared" si="10"/>
        <v>2204</v>
      </c>
      <c r="AR30" s="118">
        <f t="shared" si="10"/>
        <v>2492</v>
      </c>
      <c r="AS30" s="118">
        <f t="shared" si="10"/>
        <v>2911</v>
      </c>
      <c r="AT30" s="118">
        <f t="shared" si="10"/>
        <v>3394</v>
      </c>
      <c r="AU30" s="118">
        <f t="shared" si="10"/>
        <v>3831</v>
      </c>
      <c r="AV30" s="118">
        <f t="shared" si="10"/>
        <v>4319</v>
      </c>
      <c r="AW30" s="118">
        <f t="shared" si="10"/>
        <v>4712</v>
      </c>
      <c r="AX30" s="118">
        <f t="shared" si="10"/>
        <v>5181</v>
      </c>
      <c r="AY30" s="118">
        <f t="shared" si="10"/>
        <v>6421</v>
      </c>
      <c r="AZ30" s="118">
        <f t="shared" si="10"/>
        <v>6881</v>
      </c>
      <c r="BA30" s="118">
        <f t="shared" si="10"/>
        <v>7214</v>
      </c>
      <c r="BB30" s="118">
        <f t="shared" si="10"/>
        <v>7645</v>
      </c>
      <c r="BC30" s="118">
        <f t="shared" si="10"/>
        <v>8159</v>
      </c>
      <c r="BD30" s="118">
        <f t="shared" si="10"/>
        <v>8603</v>
      </c>
      <c r="BE30" s="118">
        <f t="shared" si="10"/>
        <v>9063</v>
      </c>
      <c r="BF30" s="118">
        <f t="shared" si="10"/>
        <v>9603</v>
      </c>
      <c r="BG30" s="118">
        <f t="shared" si="10"/>
        <v>10113</v>
      </c>
      <c r="BH30" s="118">
        <f t="shared" si="10"/>
        <v>10592</v>
      </c>
      <c r="BI30" s="118">
        <f t="shared" si="10"/>
        <v>10982</v>
      </c>
      <c r="BJ30" s="118">
        <f t="shared" si="10"/>
        <v>11350</v>
      </c>
      <c r="BK30" s="118">
        <f t="shared" si="10"/>
        <v>11813</v>
      </c>
      <c r="BL30" s="118">
        <f t="shared" si="10"/>
        <v>12422</v>
      </c>
      <c r="BM30" s="118">
        <f t="shared" si="10"/>
        <v>12790</v>
      </c>
      <c r="BN30" s="118">
        <f t="shared" si="10"/>
        <v>13172</v>
      </c>
      <c r="BO30" s="118">
        <f t="shared" ref="BO30:BQ31" si="11">BO19</f>
        <v>13475</v>
      </c>
      <c r="BP30" s="118">
        <f t="shared" si="11"/>
        <v>13584</v>
      </c>
      <c r="BQ30" s="118">
        <f t="shared" si="11"/>
        <v>13590</v>
      </c>
    </row>
    <row r="31" spans="1:71" s="58" customFormat="1" x14ac:dyDescent="0.25">
      <c r="A31" s="60" t="s">
        <v>66</v>
      </c>
      <c r="B31" s="118">
        <f>B20</f>
        <v>0</v>
      </c>
      <c r="C31" s="118">
        <f t="shared" si="10"/>
        <v>0</v>
      </c>
      <c r="D31" s="118">
        <f t="shared" si="10"/>
        <v>0</v>
      </c>
      <c r="E31" s="118">
        <f t="shared" si="10"/>
        <v>0</v>
      </c>
      <c r="F31" s="118">
        <f t="shared" si="10"/>
        <v>0</v>
      </c>
      <c r="G31" s="118">
        <f t="shared" si="10"/>
        <v>0</v>
      </c>
      <c r="H31" s="118">
        <f t="shared" si="10"/>
        <v>0</v>
      </c>
      <c r="I31" s="118">
        <f t="shared" si="10"/>
        <v>0</v>
      </c>
      <c r="J31" s="118">
        <f t="shared" si="10"/>
        <v>0</v>
      </c>
      <c r="K31" s="118">
        <f t="shared" si="10"/>
        <v>0</v>
      </c>
      <c r="L31" s="118">
        <f t="shared" si="10"/>
        <v>0</v>
      </c>
      <c r="M31" s="118">
        <f t="shared" si="10"/>
        <v>0</v>
      </c>
      <c r="N31" s="118">
        <f t="shared" si="10"/>
        <v>0</v>
      </c>
      <c r="O31" s="118">
        <f t="shared" si="10"/>
        <v>0</v>
      </c>
      <c r="P31" s="118">
        <f t="shared" si="10"/>
        <v>0</v>
      </c>
      <c r="Q31" s="118">
        <f t="shared" si="10"/>
        <v>0</v>
      </c>
      <c r="R31" s="118">
        <f t="shared" si="10"/>
        <v>0</v>
      </c>
      <c r="S31" s="118">
        <f t="shared" si="10"/>
        <v>0</v>
      </c>
      <c r="T31" s="118">
        <f t="shared" si="10"/>
        <v>0</v>
      </c>
      <c r="U31" s="118">
        <f t="shared" si="10"/>
        <v>0</v>
      </c>
      <c r="V31" s="118">
        <f t="shared" si="10"/>
        <v>0</v>
      </c>
      <c r="W31" s="118">
        <f t="shared" si="10"/>
        <v>0</v>
      </c>
      <c r="X31" s="118">
        <f t="shared" si="10"/>
        <v>0</v>
      </c>
      <c r="Y31" s="118">
        <f t="shared" si="10"/>
        <v>0</v>
      </c>
      <c r="Z31" s="118">
        <f t="shared" si="10"/>
        <v>1</v>
      </c>
      <c r="AA31" s="118">
        <f t="shared" si="10"/>
        <v>1</v>
      </c>
      <c r="AB31" s="118">
        <f t="shared" si="10"/>
        <v>1</v>
      </c>
      <c r="AC31" s="118">
        <f t="shared" si="10"/>
        <v>1</v>
      </c>
      <c r="AD31" s="118">
        <f t="shared" si="10"/>
        <v>1</v>
      </c>
      <c r="AE31" s="118">
        <f t="shared" si="10"/>
        <v>2</v>
      </c>
      <c r="AF31" s="118">
        <f t="shared" si="10"/>
        <v>2</v>
      </c>
      <c r="AG31" s="118">
        <f t="shared" si="10"/>
        <v>3</v>
      </c>
      <c r="AH31" s="118">
        <f t="shared" si="10"/>
        <v>38</v>
      </c>
      <c r="AI31" s="118">
        <f t="shared" si="10"/>
        <v>58</v>
      </c>
      <c r="AJ31" s="118">
        <f t="shared" si="10"/>
        <v>64</v>
      </c>
      <c r="AK31" s="118">
        <f t="shared" si="10"/>
        <v>84</v>
      </c>
      <c r="AL31" s="118">
        <f t="shared" si="10"/>
        <v>145</v>
      </c>
      <c r="AM31" s="118">
        <f t="shared" si="10"/>
        <v>199</v>
      </c>
      <c r="AN31" s="118">
        <f t="shared" si="10"/>
        <v>212</v>
      </c>
      <c r="AO31" s="118">
        <f t="shared" si="10"/>
        <v>212</v>
      </c>
      <c r="AP31" s="118">
        <f t="shared" si="10"/>
        <v>245</v>
      </c>
      <c r="AQ31" s="118">
        <f t="shared" si="10"/>
        <v>258</v>
      </c>
      <c r="AR31" s="118">
        <f t="shared" si="10"/>
        <v>265</v>
      </c>
      <c r="AS31" s="118">
        <f t="shared" si="10"/>
        <v>314</v>
      </c>
      <c r="AT31" s="118">
        <f t="shared" si="10"/>
        <v>334</v>
      </c>
      <c r="AU31" s="118">
        <f t="shared" si="10"/>
        <v>348</v>
      </c>
      <c r="AV31" s="118">
        <f t="shared" si="10"/>
        <v>363</v>
      </c>
      <c r="AW31" s="118">
        <f t="shared" si="10"/>
        <v>421</v>
      </c>
      <c r="AX31" s="118">
        <f t="shared" si="10"/>
        <v>430</v>
      </c>
      <c r="AY31" s="118">
        <f t="shared" si="10"/>
        <v>487</v>
      </c>
      <c r="AZ31" s="118">
        <f t="shared" si="10"/>
        <v>509</v>
      </c>
      <c r="BA31" s="118">
        <f t="shared" si="10"/>
        <v>560</v>
      </c>
      <c r="BB31" s="118">
        <f t="shared" si="10"/>
        <v>621</v>
      </c>
      <c r="BC31" s="118">
        <f t="shared" si="10"/>
        <v>641</v>
      </c>
      <c r="BD31" s="118">
        <f t="shared" si="10"/>
        <v>685</v>
      </c>
      <c r="BE31" s="118">
        <f t="shared" si="10"/>
        <v>749</v>
      </c>
      <c r="BF31" s="118">
        <f t="shared" si="10"/>
        <v>793</v>
      </c>
      <c r="BG31" s="118">
        <f t="shared" si="10"/>
        <v>833</v>
      </c>
      <c r="BH31" s="118">
        <f t="shared" si="10"/>
        <v>925</v>
      </c>
      <c r="BI31" s="118">
        <f t="shared" si="10"/>
        <v>967</v>
      </c>
      <c r="BJ31" s="118">
        <f t="shared" si="10"/>
        <v>1014</v>
      </c>
      <c r="BK31" s="118">
        <f t="shared" si="10"/>
        <v>1053</v>
      </c>
      <c r="BL31" s="118">
        <f t="shared" si="10"/>
        <v>1135</v>
      </c>
      <c r="BM31" s="118">
        <f t="shared" si="10"/>
        <v>1207</v>
      </c>
      <c r="BN31" s="118">
        <f t="shared" si="10"/>
        <v>1303</v>
      </c>
      <c r="BO31" s="118">
        <f t="shared" si="11"/>
        <v>1504</v>
      </c>
      <c r="BP31" s="118">
        <f t="shared" si="11"/>
        <v>1867</v>
      </c>
      <c r="BQ31" s="118">
        <f t="shared" si="11"/>
        <v>2552</v>
      </c>
    </row>
    <row r="32" spans="1:71" s="58" customFormat="1" x14ac:dyDescent="0.25">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row>
    <row r="33" spans="2:64" x14ac:dyDescent="0.2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row>
    <row r="34" spans="2:64" x14ac:dyDescent="0.2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row>
    <row r="35" spans="2:64" x14ac:dyDescent="0.2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row>
    <row r="37" spans="2:64" x14ac:dyDescent="0.2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row>
    <row r="38" spans="2:64" x14ac:dyDescent="0.2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row>
    <row r="39" spans="2:64" x14ac:dyDescent="0.2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row>
    <row r="41" spans="2:64" x14ac:dyDescent="0.2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row>
    <row r="42" spans="2:64" x14ac:dyDescent="0.2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row>
    <row r="43" spans="2:64" x14ac:dyDescent="0.2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row>
    <row r="44" spans="2:64" x14ac:dyDescent="0.2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row>
    <row r="45" spans="2:64" x14ac:dyDescent="0.2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row>
    <row r="46" spans="2:64" x14ac:dyDescent="0.2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row>
    <row r="47" spans="2:64" x14ac:dyDescent="0.2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row>
    <row r="48" spans="2:64" x14ac:dyDescent="0.2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row>
    <row r="49" spans="2:59" x14ac:dyDescent="0.2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row>
    <row r="50" spans="2:59" x14ac:dyDescent="0.2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row>
  </sheetData>
  <mergeCells count="6">
    <mergeCell ref="BJ5:BQ5"/>
    <mergeCell ref="B5:M5"/>
    <mergeCell ref="N5:Y5"/>
    <mergeCell ref="Z5:AK5"/>
    <mergeCell ref="AL5:AW5"/>
    <mergeCell ref="AX5:BI5"/>
  </mergeCells>
  <pageMargins left="0.7" right="0.7" top="0.75" bottom="0.75" header="0.3" footer="0.3"/>
  <pageSetup paperSize="9" orientation="portrait" verticalDpi="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BB111"/>
  <sheetViews>
    <sheetView zoomScale="75" zoomScaleNormal="75" workbookViewId="0">
      <pane xSplit="1" ySplit="6" topLeftCell="B79" activePane="bottomRight" state="frozen"/>
      <selection pane="topRight" activeCell="B1" sqref="B1"/>
      <selection pane="bottomLeft" activeCell="A7" sqref="A7"/>
      <selection pane="bottomRight" activeCell="A2" sqref="A2:XFD2"/>
    </sheetView>
  </sheetViews>
  <sheetFormatPr defaultColWidth="9.109375" defaultRowHeight="13.2" x14ac:dyDescent="0.25"/>
  <cols>
    <col min="1" max="1" width="65.88671875" style="83" customWidth="1"/>
    <col min="2" max="2" width="10.77734375" style="83" bestFit="1" customWidth="1"/>
    <col min="3" max="3" width="10.6640625" style="83" bestFit="1" customWidth="1"/>
    <col min="4" max="4" width="11.21875" style="83" bestFit="1" customWidth="1"/>
    <col min="5" max="5" width="10.88671875" style="83" bestFit="1" customWidth="1"/>
    <col min="6" max="6" width="10.77734375" style="83" bestFit="1" customWidth="1"/>
    <col min="7" max="7" width="10.6640625" style="83" bestFit="1" customWidth="1"/>
    <col min="8" max="8" width="11.21875" style="83" bestFit="1" customWidth="1"/>
    <col min="9" max="9" width="10.88671875" style="83" bestFit="1" customWidth="1"/>
    <col min="10" max="10" width="10.77734375" style="83" bestFit="1" customWidth="1"/>
    <col min="11" max="11" width="10.6640625" style="83" bestFit="1" customWidth="1"/>
    <col min="12" max="12" width="11.21875" style="83" bestFit="1" customWidth="1"/>
    <col min="13" max="13" width="10.88671875" style="83" bestFit="1" customWidth="1"/>
    <col min="14" max="14" width="10.77734375" style="83" bestFit="1" customWidth="1"/>
    <col min="15" max="15" width="10.6640625" style="83" bestFit="1" customWidth="1"/>
    <col min="16" max="16" width="11.21875" style="83" bestFit="1" customWidth="1"/>
    <col min="17" max="17" width="10.88671875" style="83" bestFit="1" customWidth="1"/>
    <col min="18" max="18" width="10.77734375" style="83" bestFit="1" customWidth="1"/>
    <col min="19" max="19" width="10.6640625" style="83" bestFit="1" customWidth="1"/>
    <col min="20" max="20" width="11.21875" style="83" bestFit="1" customWidth="1"/>
    <col min="21" max="21" width="10.88671875" style="83" bestFit="1" customWidth="1"/>
    <col min="22" max="22" width="10.77734375" style="83" bestFit="1" customWidth="1"/>
    <col min="23" max="23" width="10.6640625" style="83" bestFit="1" customWidth="1"/>
    <col min="24" max="24" width="11.21875" style="83" bestFit="1" customWidth="1"/>
    <col min="25" max="25" width="10.88671875" style="83" bestFit="1" customWidth="1"/>
    <col min="26" max="26" width="10.77734375" style="83" bestFit="1" customWidth="1"/>
    <col min="27" max="27" width="10.6640625" style="83" bestFit="1" customWidth="1"/>
    <col min="28" max="28" width="11.33203125" style="83" customWidth="1"/>
    <col min="29" max="30" width="9.109375" style="83" customWidth="1"/>
    <col min="31" max="31" width="7.6640625" style="83" customWidth="1"/>
    <col min="32" max="34" width="9.109375" style="83" customWidth="1"/>
    <col min="35" max="16384" width="9.109375" style="83"/>
  </cols>
  <sheetData>
    <row r="1" spans="1:54" s="31" customFormat="1" ht="17.399999999999999" x14ac:dyDescent="0.3">
      <c r="A1" s="55" t="s">
        <v>83</v>
      </c>
    </row>
    <row r="2" spans="1:54" s="31" customFormat="1" ht="28.2" x14ac:dyDescent="0.5">
      <c r="A2" s="53" t="s">
        <v>61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row>
    <row r="3" spans="1:54" s="31" customFormat="1" ht="17.399999999999999" x14ac:dyDescent="0.3">
      <c r="A3" s="55" t="s">
        <v>133</v>
      </c>
    </row>
    <row r="4" spans="1:54" s="31" customFormat="1" ht="18" thickBot="1" x14ac:dyDescent="0.3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8"/>
      <c r="AY4" s="58"/>
    </row>
    <row r="5" spans="1:54" s="86" customFormat="1" ht="13.8" thickTop="1" x14ac:dyDescent="0.25">
      <c r="A5" s="82"/>
      <c r="B5" s="107">
        <v>2008</v>
      </c>
      <c r="C5" s="200">
        <v>2009</v>
      </c>
      <c r="D5" s="201"/>
      <c r="E5" s="201"/>
      <c r="F5" s="201"/>
      <c r="G5" s="200">
        <v>2010</v>
      </c>
      <c r="H5" s="201"/>
      <c r="I5" s="201"/>
      <c r="J5" s="201"/>
      <c r="K5" s="200">
        <v>2011</v>
      </c>
      <c r="L5" s="201"/>
      <c r="M5" s="201"/>
      <c r="N5" s="201"/>
      <c r="O5" s="200">
        <v>2012</v>
      </c>
      <c r="P5" s="201"/>
      <c r="Q5" s="201"/>
      <c r="R5" s="201"/>
      <c r="S5" s="200">
        <v>2013</v>
      </c>
      <c r="T5" s="201"/>
      <c r="U5" s="201"/>
      <c r="V5" s="201"/>
      <c r="W5" s="200">
        <v>2014</v>
      </c>
      <c r="X5" s="201"/>
      <c r="Y5" s="202"/>
      <c r="Z5" s="202"/>
      <c r="AA5" s="198">
        <v>2015</v>
      </c>
      <c r="AB5" s="199"/>
    </row>
    <row r="6" spans="1:54" s="100" customFormat="1" ht="10.199999999999999" x14ac:dyDescent="0.2">
      <c r="A6" s="106"/>
      <c r="B6" s="108" t="s">
        <v>4</v>
      </c>
      <c r="C6" s="122" t="s">
        <v>5</v>
      </c>
      <c r="D6" s="108" t="s">
        <v>2</v>
      </c>
      <c r="E6" s="108" t="s">
        <v>3</v>
      </c>
      <c r="F6" s="108" t="s">
        <v>4</v>
      </c>
      <c r="G6" s="122" t="s">
        <v>5</v>
      </c>
      <c r="H6" s="108" t="s">
        <v>2</v>
      </c>
      <c r="I6" s="108" t="s">
        <v>3</v>
      </c>
      <c r="J6" s="108" t="s">
        <v>4</v>
      </c>
      <c r="K6" s="122" t="s">
        <v>5</v>
      </c>
      <c r="L6" s="108" t="s">
        <v>2</v>
      </c>
      <c r="M6" s="108" t="s">
        <v>3</v>
      </c>
      <c r="N6" s="108" t="s">
        <v>4</v>
      </c>
      <c r="O6" s="122" t="s">
        <v>5</v>
      </c>
      <c r="P6" s="108" t="s">
        <v>2</v>
      </c>
      <c r="Q6" s="109" t="s">
        <v>3</v>
      </c>
      <c r="R6" s="109" t="s">
        <v>4</v>
      </c>
      <c r="S6" s="134" t="s">
        <v>5</v>
      </c>
      <c r="T6" s="108" t="s">
        <v>2</v>
      </c>
      <c r="U6" s="108" t="s">
        <v>3</v>
      </c>
      <c r="V6" s="108" t="s">
        <v>4</v>
      </c>
      <c r="W6" s="122" t="s">
        <v>5</v>
      </c>
      <c r="X6" s="108" t="s">
        <v>2</v>
      </c>
      <c r="Y6" s="108" t="s">
        <v>3</v>
      </c>
      <c r="Z6" s="108" t="s">
        <v>4</v>
      </c>
      <c r="AA6" s="122" t="s">
        <v>5</v>
      </c>
      <c r="AB6" s="108" t="s">
        <v>2</v>
      </c>
    </row>
    <row r="7" spans="1:54" x14ac:dyDescent="0.25">
      <c r="A7" s="85" t="s">
        <v>122</v>
      </c>
      <c r="C7" s="123"/>
      <c r="G7" s="123"/>
      <c r="K7" s="123"/>
      <c r="L7" s="132"/>
      <c r="M7" s="132"/>
      <c r="N7" s="132"/>
      <c r="O7" s="123"/>
      <c r="S7" s="135"/>
      <c r="W7" s="123"/>
      <c r="AA7" s="123"/>
    </row>
    <row r="8" spans="1:54" x14ac:dyDescent="0.25">
      <c r="A8" s="84" t="s">
        <v>49</v>
      </c>
      <c r="B8" s="84"/>
      <c r="C8" s="124"/>
      <c r="D8" s="84"/>
      <c r="E8" s="84"/>
      <c r="F8" s="84"/>
      <c r="G8" s="123"/>
      <c r="K8" s="123"/>
      <c r="L8" s="132"/>
      <c r="M8" s="132"/>
      <c r="N8" s="132"/>
      <c r="O8" s="123"/>
      <c r="S8" s="135"/>
      <c r="W8" s="123"/>
      <c r="AA8" s="123"/>
    </row>
    <row r="9" spans="1:54" x14ac:dyDescent="0.25">
      <c r="A9" s="86" t="s">
        <v>53</v>
      </c>
      <c r="B9" s="61">
        <v>7.1706639999999995</v>
      </c>
      <c r="C9" s="114">
        <v>7.7954289999999995</v>
      </c>
      <c r="D9" s="61">
        <v>8.569486999999997</v>
      </c>
      <c r="E9" s="61">
        <v>10.080207999999997</v>
      </c>
      <c r="F9" s="61">
        <v>12.061865999999997</v>
      </c>
      <c r="G9" s="114">
        <v>15.761722000000001</v>
      </c>
      <c r="H9" s="61">
        <v>25.841964000000011</v>
      </c>
      <c r="I9" s="61">
        <v>43.042476000000001</v>
      </c>
      <c r="J9" s="61">
        <v>67.920258000000004</v>
      </c>
      <c r="K9" s="114">
        <v>107.71859300000004</v>
      </c>
      <c r="L9" s="61">
        <v>173.82597700000005</v>
      </c>
      <c r="M9" s="61">
        <v>305.47570899999988</v>
      </c>
      <c r="N9" s="61">
        <v>737.41195599999912</v>
      </c>
      <c r="O9" s="114">
        <v>1022.6521839999994</v>
      </c>
      <c r="P9" s="61">
        <v>1116.6315909999994</v>
      </c>
      <c r="Q9" s="61">
        <v>1260.9487789999989</v>
      </c>
      <c r="R9" s="61">
        <v>1337.4412629999988</v>
      </c>
      <c r="S9" s="114">
        <v>1414.7748579999989</v>
      </c>
      <c r="T9" s="61">
        <v>1543.8396109999985</v>
      </c>
      <c r="U9" s="61">
        <v>1626.8287259999984</v>
      </c>
      <c r="V9" s="61">
        <v>1725.9535739999985</v>
      </c>
      <c r="W9" s="114">
        <v>1857.9513379999989</v>
      </c>
      <c r="X9" s="61">
        <v>1949.119842999999</v>
      </c>
      <c r="Y9" s="61">
        <v>2067.319759999999</v>
      </c>
      <c r="Z9" s="61">
        <v>2208.2596939999989</v>
      </c>
      <c r="AA9" s="114">
        <v>2302.1106339999992</v>
      </c>
      <c r="AB9" s="61">
        <v>2362.8124339999995</v>
      </c>
      <c r="AC9" s="88"/>
      <c r="AD9" s="88"/>
      <c r="AE9" s="88"/>
      <c r="AF9" s="88"/>
      <c r="AG9" s="88"/>
    </row>
    <row r="10" spans="1:54" x14ac:dyDescent="0.25">
      <c r="A10" s="86" t="s">
        <v>118</v>
      </c>
      <c r="B10" s="61">
        <v>5.9330000000000001E-2</v>
      </c>
      <c r="C10" s="114">
        <v>5.9330000000000001E-2</v>
      </c>
      <c r="D10" s="61">
        <v>5.9330000000000001E-2</v>
      </c>
      <c r="E10" s="61">
        <v>0.12933</v>
      </c>
      <c r="F10" s="61">
        <v>0.12933</v>
      </c>
      <c r="G10" s="114">
        <v>0.12933</v>
      </c>
      <c r="H10" s="61">
        <v>1.0967100000000001</v>
      </c>
      <c r="I10" s="61">
        <v>1.1475599999999999</v>
      </c>
      <c r="J10" s="61">
        <v>1.6527099999999999</v>
      </c>
      <c r="K10" s="114">
        <v>2.9939100000000001</v>
      </c>
      <c r="L10" s="61">
        <v>10.705080000000001</v>
      </c>
      <c r="M10" s="61">
        <v>162.72346499999998</v>
      </c>
      <c r="N10" s="61">
        <v>205.90893999999994</v>
      </c>
      <c r="O10" s="114">
        <v>215.58014499999996</v>
      </c>
      <c r="P10" s="61">
        <v>232.28960499999999</v>
      </c>
      <c r="Q10" s="61">
        <v>312.11490000000003</v>
      </c>
      <c r="R10" s="61">
        <v>321.75969000000009</v>
      </c>
      <c r="S10" s="114">
        <v>326.71447000000006</v>
      </c>
      <c r="T10" s="61">
        <v>351.86981000000009</v>
      </c>
      <c r="U10" s="61">
        <v>375.67047000000002</v>
      </c>
      <c r="V10" s="61">
        <v>405.07119</v>
      </c>
      <c r="W10" s="114">
        <v>433.63391000000001</v>
      </c>
      <c r="X10" s="61">
        <v>490.21280000000007</v>
      </c>
      <c r="Y10" s="61">
        <v>512.07118000000003</v>
      </c>
      <c r="Z10" s="61">
        <v>543.43358999999998</v>
      </c>
      <c r="AA10" s="114">
        <v>547.55434000000002</v>
      </c>
      <c r="AB10" s="61">
        <v>547.61433999999997</v>
      </c>
      <c r="AC10" s="88"/>
      <c r="AD10" s="88"/>
      <c r="AE10" s="88"/>
      <c r="AF10" s="88"/>
      <c r="AG10" s="88"/>
    </row>
    <row r="11" spans="1:54" x14ac:dyDescent="0.25">
      <c r="A11" s="86" t="s">
        <v>72</v>
      </c>
      <c r="B11" s="61">
        <v>0</v>
      </c>
      <c r="C11" s="114">
        <v>0</v>
      </c>
      <c r="D11" s="61">
        <v>0</v>
      </c>
      <c r="E11" s="61">
        <v>0</v>
      </c>
      <c r="F11" s="61">
        <v>3.0354999999999563E-2</v>
      </c>
      <c r="G11" s="114">
        <v>4.4423647999999982</v>
      </c>
      <c r="H11" s="61">
        <v>5.8967611999999718</v>
      </c>
      <c r="I11" s="61">
        <v>7.7704471999999809</v>
      </c>
      <c r="J11" s="61">
        <v>10.282942300000009</v>
      </c>
      <c r="K11" s="114">
        <v>13.524289959999951</v>
      </c>
      <c r="L11" s="61">
        <v>16.141254340000188</v>
      </c>
      <c r="M11" s="61">
        <v>20.576861789999821</v>
      </c>
      <c r="N11" s="61">
        <v>36.820476279998196</v>
      </c>
      <c r="O11" s="114">
        <v>57.851929169999089</v>
      </c>
      <c r="P11" s="61">
        <v>65.41176877999888</v>
      </c>
      <c r="Q11" s="61">
        <v>73.752860759999834</v>
      </c>
      <c r="R11" s="61">
        <v>78.541835659999862</v>
      </c>
      <c r="S11" s="114">
        <v>82.255813719999978</v>
      </c>
      <c r="T11" s="61">
        <v>85.598230270000172</v>
      </c>
      <c r="U11" s="61">
        <v>89.834048640000404</v>
      </c>
      <c r="V11" s="61">
        <v>95.95984915000038</v>
      </c>
      <c r="W11" s="114">
        <v>101.55522439000011</v>
      </c>
      <c r="X11" s="61">
        <v>108.91207278000005</v>
      </c>
      <c r="Y11" s="61">
        <v>120.49804693000065</v>
      </c>
      <c r="Z11" s="61">
        <v>136.32955737000051</v>
      </c>
      <c r="AA11" s="114">
        <v>159.82556087000063</v>
      </c>
      <c r="AB11" s="61">
        <v>243.06552094000065</v>
      </c>
      <c r="AC11" s="88"/>
      <c r="AD11" s="88"/>
      <c r="AE11" s="88"/>
      <c r="AF11" s="88"/>
      <c r="AG11" s="88"/>
    </row>
    <row r="12" spans="1:54" x14ac:dyDescent="0.25">
      <c r="A12" s="86" t="s">
        <v>73</v>
      </c>
      <c r="B12" s="61">
        <v>0</v>
      </c>
      <c r="C12" s="114">
        <v>0</v>
      </c>
      <c r="D12" s="61">
        <v>0</v>
      </c>
      <c r="E12" s="61">
        <v>0</v>
      </c>
      <c r="F12" s="61">
        <v>0</v>
      </c>
      <c r="G12" s="114">
        <v>0</v>
      </c>
      <c r="H12" s="61">
        <v>0</v>
      </c>
      <c r="I12" s="61">
        <v>3.0820000000000163E-2</v>
      </c>
      <c r="J12" s="61">
        <v>0.11109000000000015</v>
      </c>
      <c r="K12" s="114">
        <v>0</v>
      </c>
      <c r="L12" s="61">
        <v>4.6576900000000006</v>
      </c>
      <c r="M12" s="61">
        <v>5.4825850000000207</v>
      </c>
      <c r="N12" s="61">
        <v>0</v>
      </c>
      <c r="O12" s="114">
        <v>0</v>
      </c>
      <c r="P12" s="61">
        <v>0</v>
      </c>
      <c r="Q12" s="61">
        <v>0</v>
      </c>
      <c r="R12" s="61">
        <v>0</v>
      </c>
      <c r="S12" s="114">
        <v>0</v>
      </c>
      <c r="T12" s="61">
        <v>0</v>
      </c>
      <c r="U12" s="61">
        <v>0</v>
      </c>
      <c r="V12" s="61">
        <v>0</v>
      </c>
      <c r="W12" s="114">
        <v>0</v>
      </c>
      <c r="X12" s="61">
        <v>0</v>
      </c>
      <c r="Y12" s="61">
        <v>0</v>
      </c>
      <c r="Z12" s="61">
        <v>0</v>
      </c>
      <c r="AA12" s="114">
        <v>10.02585999999987</v>
      </c>
      <c r="AB12" s="61">
        <v>13.627000000000001</v>
      </c>
      <c r="AC12" s="88"/>
      <c r="AD12" s="88"/>
      <c r="AE12" s="88"/>
      <c r="AF12" s="88"/>
      <c r="AG12" s="88"/>
    </row>
    <row r="13" spans="1:54" x14ac:dyDescent="0.25">
      <c r="A13" s="86" t="s">
        <v>124</v>
      </c>
      <c r="B13" s="61">
        <v>1.0475000000000001</v>
      </c>
      <c r="C13" s="114">
        <v>1.0492999999999999</v>
      </c>
      <c r="D13" s="61">
        <v>1.0492999999999999</v>
      </c>
      <c r="E13" s="61">
        <v>1.0492999999999999</v>
      </c>
      <c r="F13" s="61">
        <v>1.1188</v>
      </c>
      <c r="G13" s="114">
        <v>1.1188</v>
      </c>
      <c r="H13" s="61">
        <v>1.1188</v>
      </c>
      <c r="I13" s="61">
        <v>1.1188</v>
      </c>
      <c r="J13" s="61">
        <v>1.1188</v>
      </c>
      <c r="K13" s="114">
        <v>1.1188</v>
      </c>
      <c r="L13" s="61">
        <v>1.1188</v>
      </c>
      <c r="M13" s="61">
        <v>1.1188</v>
      </c>
      <c r="N13" s="61">
        <v>5.5943200000000006</v>
      </c>
      <c r="O13" s="114">
        <v>6.4982800000000003</v>
      </c>
      <c r="P13" s="61">
        <v>6.5599600000000011</v>
      </c>
      <c r="Q13" s="61">
        <v>6.5599600000000011</v>
      </c>
      <c r="R13" s="61">
        <v>6.5599600000000011</v>
      </c>
      <c r="S13" s="114">
        <v>163.06112999999999</v>
      </c>
      <c r="T13" s="61">
        <v>212.64338000000001</v>
      </c>
      <c r="U13" s="61">
        <v>228.19298000000001</v>
      </c>
      <c r="V13" s="61">
        <v>228.24358000000001</v>
      </c>
      <c r="W13" s="114">
        <v>364.39543000000003</v>
      </c>
      <c r="X13" s="61">
        <v>378.43043000000006</v>
      </c>
      <c r="Y13" s="61">
        <v>401.60743000000008</v>
      </c>
      <c r="Z13" s="61">
        <v>425.76743000000005</v>
      </c>
      <c r="AA13" s="114">
        <v>531.86443000000008</v>
      </c>
      <c r="AB13" s="61">
        <v>536.96443000000011</v>
      </c>
      <c r="AC13" s="88"/>
      <c r="AD13" s="88"/>
      <c r="AE13" s="88"/>
      <c r="AF13" s="88"/>
      <c r="AG13" s="88"/>
    </row>
    <row r="14" spans="1:54" x14ac:dyDescent="0.25">
      <c r="A14" s="86" t="s">
        <v>125</v>
      </c>
      <c r="B14" s="61">
        <v>0</v>
      </c>
      <c r="C14" s="114">
        <v>0</v>
      </c>
      <c r="D14" s="61">
        <v>0</v>
      </c>
      <c r="E14" s="61">
        <v>0</v>
      </c>
      <c r="F14" s="61">
        <v>0</v>
      </c>
      <c r="G14" s="114">
        <v>0</v>
      </c>
      <c r="H14" s="61">
        <v>0</v>
      </c>
      <c r="I14" s="61">
        <v>0</v>
      </c>
      <c r="J14" s="61">
        <v>0</v>
      </c>
      <c r="K14" s="114">
        <v>0</v>
      </c>
      <c r="L14" s="61">
        <v>0</v>
      </c>
      <c r="M14" s="61">
        <v>0</v>
      </c>
      <c r="N14" s="61">
        <v>0</v>
      </c>
      <c r="O14" s="114">
        <v>0</v>
      </c>
      <c r="P14" s="61">
        <v>0</v>
      </c>
      <c r="Q14" s="61">
        <v>0</v>
      </c>
      <c r="R14" s="61">
        <v>0</v>
      </c>
      <c r="S14" s="114">
        <v>127.12791</v>
      </c>
      <c r="T14" s="61">
        <v>166.78891000000002</v>
      </c>
      <c r="U14" s="61">
        <v>185.41618</v>
      </c>
      <c r="V14" s="61">
        <v>281.77618000000001</v>
      </c>
      <c r="W14" s="114">
        <v>1057.9164599999999</v>
      </c>
      <c r="X14" s="61">
        <v>1101.7286099999999</v>
      </c>
      <c r="Y14" s="61">
        <v>1282.4177099999999</v>
      </c>
      <c r="Z14" s="61">
        <v>1589.1435899999999</v>
      </c>
      <c r="AA14" s="114">
        <v>3024.05015</v>
      </c>
      <c r="AB14" s="61">
        <v>3024.05015</v>
      </c>
      <c r="AC14" s="88"/>
      <c r="AD14" s="88"/>
      <c r="AE14" s="88"/>
      <c r="AF14" s="88"/>
      <c r="AG14" s="88"/>
    </row>
    <row r="15" spans="1:54" x14ac:dyDescent="0.25">
      <c r="A15" s="86" t="s">
        <v>126</v>
      </c>
      <c r="B15" s="61">
        <v>0</v>
      </c>
      <c r="C15" s="114">
        <v>0</v>
      </c>
      <c r="D15" s="61">
        <v>0</v>
      </c>
      <c r="E15" s="61">
        <v>0</v>
      </c>
      <c r="F15" s="61">
        <v>0</v>
      </c>
      <c r="G15" s="114">
        <v>0</v>
      </c>
      <c r="H15" s="61">
        <v>0</v>
      </c>
      <c r="I15" s="61">
        <v>0</v>
      </c>
      <c r="J15" s="61">
        <v>0</v>
      </c>
      <c r="K15" s="114">
        <v>0</v>
      </c>
      <c r="L15" s="61">
        <v>0</v>
      </c>
      <c r="M15" s="61">
        <v>0</v>
      </c>
      <c r="N15" s="61">
        <v>0</v>
      </c>
      <c r="O15" s="114">
        <v>0</v>
      </c>
      <c r="P15" s="61">
        <v>0</v>
      </c>
      <c r="Q15" s="61">
        <v>0</v>
      </c>
      <c r="R15" s="61">
        <v>0</v>
      </c>
      <c r="S15" s="114"/>
      <c r="T15" s="61"/>
      <c r="U15" s="61"/>
      <c r="V15" s="61"/>
      <c r="W15" s="114"/>
      <c r="X15" s="61"/>
      <c r="Y15" s="61"/>
      <c r="Z15" s="61"/>
      <c r="AA15" s="114"/>
      <c r="AB15" s="61"/>
      <c r="AC15" s="88"/>
      <c r="AD15" s="88"/>
      <c r="AE15" s="88"/>
      <c r="AF15" s="88"/>
      <c r="AG15" s="88"/>
    </row>
    <row r="16" spans="1:54" x14ac:dyDescent="0.25">
      <c r="A16" s="86" t="s">
        <v>127</v>
      </c>
      <c r="B16" s="61">
        <v>0</v>
      </c>
      <c r="C16" s="114">
        <v>0</v>
      </c>
      <c r="D16" s="61">
        <v>0</v>
      </c>
      <c r="E16" s="61">
        <v>0</v>
      </c>
      <c r="F16" s="61">
        <v>0</v>
      </c>
      <c r="G16" s="114">
        <v>0</v>
      </c>
      <c r="H16" s="61">
        <v>0</v>
      </c>
      <c r="I16" s="61">
        <v>0</v>
      </c>
      <c r="J16" s="61">
        <v>0</v>
      </c>
      <c r="K16" s="114">
        <v>0</v>
      </c>
      <c r="L16" s="61">
        <v>0</v>
      </c>
      <c r="M16" s="61">
        <v>0</v>
      </c>
      <c r="N16" s="61">
        <v>0</v>
      </c>
      <c r="O16" s="114">
        <v>6</v>
      </c>
      <c r="P16" s="61">
        <v>11.5</v>
      </c>
      <c r="Q16" s="61">
        <v>32.9</v>
      </c>
      <c r="R16" s="61">
        <v>32.9</v>
      </c>
      <c r="S16" s="114">
        <v>122.12709000000002</v>
      </c>
      <c r="T16" s="61">
        <v>142.36608999999999</v>
      </c>
      <c r="U16" s="61">
        <v>137.14882</v>
      </c>
      <c r="V16" s="61">
        <v>115.14882</v>
      </c>
      <c r="W16" s="114">
        <v>241.46854000000005</v>
      </c>
      <c r="X16" s="61">
        <v>294.65639000000016</v>
      </c>
      <c r="Y16" s="61">
        <v>302.67129000000006</v>
      </c>
      <c r="Z16" s="61">
        <v>347.40041000000014</v>
      </c>
      <c r="AA16" s="114">
        <v>949.53585000000055</v>
      </c>
      <c r="AB16" s="61">
        <v>1004.6558500000006</v>
      </c>
      <c r="AC16" s="88"/>
      <c r="AD16" s="88"/>
      <c r="AE16" s="88"/>
      <c r="AF16" s="88"/>
      <c r="AG16" s="88"/>
    </row>
    <row r="17" spans="1:33" x14ac:dyDescent="0.25">
      <c r="A17" s="86" t="s">
        <v>128</v>
      </c>
      <c r="B17" s="61">
        <v>14.6</v>
      </c>
      <c r="C17" s="114">
        <v>14.6</v>
      </c>
      <c r="D17" s="61">
        <v>14.6</v>
      </c>
      <c r="E17" s="61">
        <v>14.6</v>
      </c>
      <c r="F17" s="61">
        <v>14.6</v>
      </c>
      <c r="G17" s="114">
        <v>14.6</v>
      </c>
      <c r="H17" s="61">
        <v>14.6</v>
      </c>
      <c r="I17" s="61">
        <v>14.6</v>
      </c>
      <c r="J17" s="61">
        <v>14.6</v>
      </c>
      <c r="K17" s="114">
        <v>14.6</v>
      </c>
      <c r="L17" s="61">
        <v>14.6</v>
      </c>
      <c r="M17" s="61">
        <v>14.6</v>
      </c>
      <c r="N17" s="61">
        <v>14.6</v>
      </c>
      <c r="O17" s="114">
        <v>14.6</v>
      </c>
      <c r="P17" s="61">
        <v>14.6</v>
      </c>
      <c r="Q17" s="61">
        <v>14.6</v>
      </c>
      <c r="R17" s="61">
        <v>14.6</v>
      </c>
      <c r="S17" s="114">
        <v>14.6</v>
      </c>
      <c r="T17" s="61">
        <v>14.6</v>
      </c>
      <c r="U17" s="61">
        <v>14.6</v>
      </c>
      <c r="V17" s="61">
        <v>14.6</v>
      </c>
      <c r="W17" s="114">
        <v>14.6</v>
      </c>
      <c r="X17" s="61">
        <v>14.6</v>
      </c>
      <c r="Y17" s="61">
        <v>14.6</v>
      </c>
      <c r="Z17" s="61">
        <v>14.6</v>
      </c>
      <c r="AA17" s="114">
        <v>14.6</v>
      </c>
      <c r="AB17" s="61">
        <v>14.6</v>
      </c>
      <c r="AC17" s="88"/>
      <c r="AD17" s="88"/>
      <c r="AE17" s="88"/>
      <c r="AF17" s="88"/>
      <c r="AG17" s="88"/>
    </row>
    <row r="18" spans="1:33" x14ac:dyDescent="0.25">
      <c r="A18" s="103" t="s">
        <v>50</v>
      </c>
      <c r="B18" s="154">
        <f t="shared" ref="B18:X18" si="0">SUM(B9:B17)</f>
        <v>22.877493999999999</v>
      </c>
      <c r="C18" s="155">
        <f t="shared" si="0"/>
        <v>23.504058999999998</v>
      </c>
      <c r="D18" s="154">
        <f t="shared" si="0"/>
        <v>24.278116999999995</v>
      </c>
      <c r="E18" s="154">
        <f t="shared" si="0"/>
        <v>25.858837999999999</v>
      </c>
      <c r="F18" s="154">
        <f t="shared" si="0"/>
        <v>27.940350999999996</v>
      </c>
      <c r="G18" s="155">
        <f t="shared" si="0"/>
        <v>36.052216799999997</v>
      </c>
      <c r="H18" s="154">
        <f t="shared" si="0"/>
        <v>48.554235199999987</v>
      </c>
      <c r="I18" s="154">
        <f t="shared" si="0"/>
        <v>67.710103199999978</v>
      </c>
      <c r="J18" s="154">
        <f t="shared" si="0"/>
        <v>95.685800299999997</v>
      </c>
      <c r="K18" s="155">
        <f t="shared" si="0"/>
        <v>139.95559295999999</v>
      </c>
      <c r="L18" s="154">
        <f t="shared" si="0"/>
        <v>221.04880134000024</v>
      </c>
      <c r="M18" s="154">
        <f t="shared" si="0"/>
        <v>509.97742078999977</v>
      </c>
      <c r="N18" s="154">
        <f t="shared" si="0"/>
        <v>1000.3356922799973</v>
      </c>
      <c r="O18" s="155">
        <f t="shared" si="0"/>
        <v>1323.1825381699982</v>
      </c>
      <c r="P18" s="154">
        <f t="shared" si="0"/>
        <v>1446.9929247799982</v>
      </c>
      <c r="Q18" s="154">
        <f t="shared" si="0"/>
        <v>1700.8764997599988</v>
      </c>
      <c r="R18" s="154">
        <f t="shared" si="0"/>
        <v>1791.8027486599988</v>
      </c>
      <c r="S18" s="155">
        <f t="shared" si="0"/>
        <v>2250.6612717199987</v>
      </c>
      <c r="T18" s="154">
        <f t="shared" si="0"/>
        <v>2517.7060312699991</v>
      </c>
      <c r="U18" s="154">
        <f t="shared" si="0"/>
        <v>2657.6912246399984</v>
      </c>
      <c r="V18" s="154">
        <f t="shared" si="0"/>
        <v>2866.7531931499984</v>
      </c>
      <c r="W18" s="155">
        <f t="shared" si="0"/>
        <v>4071.5209023899988</v>
      </c>
      <c r="X18" s="154">
        <f t="shared" si="0"/>
        <v>4337.6601457799998</v>
      </c>
      <c r="Y18" s="154">
        <f>SUM(Y9:Y17)</f>
        <v>4701.1854169300004</v>
      </c>
      <c r="Z18" s="154">
        <f>SUM(Z9:Z17)</f>
        <v>5264.9342713699998</v>
      </c>
      <c r="AA18" s="155">
        <f>SUM(AA9:AA17)</f>
        <v>7539.5668248700003</v>
      </c>
      <c r="AB18" s="154">
        <f>SUM(AB9:AB17)</f>
        <v>7747.3897249400015</v>
      </c>
      <c r="AC18" s="88"/>
      <c r="AD18" s="88"/>
      <c r="AE18" s="88"/>
      <c r="AF18" s="88"/>
      <c r="AG18" s="88"/>
    </row>
    <row r="19" spans="1:33" x14ac:dyDescent="0.25">
      <c r="A19" s="90" t="s">
        <v>76</v>
      </c>
      <c r="B19" s="156">
        <v>0</v>
      </c>
      <c r="C19" s="157">
        <v>0</v>
      </c>
      <c r="D19" s="156">
        <v>0</v>
      </c>
      <c r="E19" s="156">
        <v>0</v>
      </c>
      <c r="F19" s="156">
        <v>0</v>
      </c>
      <c r="G19" s="157">
        <v>0</v>
      </c>
      <c r="H19" s="156">
        <v>0</v>
      </c>
      <c r="I19" s="156">
        <v>0</v>
      </c>
      <c r="J19" s="156">
        <v>0</v>
      </c>
      <c r="K19" s="157">
        <v>0</v>
      </c>
      <c r="L19" s="158">
        <v>0</v>
      </c>
      <c r="M19" s="158">
        <v>0</v>
      </c>
      <c r="N19" s="158">
        <v>0</v>
      </c>
      <c r="O19" s="159">
        <v>0</v>
      </c>
      <c r="P19" s="158">
        <v>0</v>
      </c>
      <c r="Q19" s="158">
        <v>0</v>
      </c>
      <c r="R19" s="158">
        <v>0</v>
      </c>
      <c r="S19" s="159">
        <v>269.41207999999995</v>
      </c>
      <c r="T19" s="158">
        <v>358.65532999999994</v>
      </c>
      <c r="U19" s="158">
        <v>392.83219999999994</v>
      </c>
      <c r="V19" s="158">
        <v>489.24279999999993</v>
      </c>
      <c r="W19" s="159">
        <v>1401.53493</v>
      </c>
      <c r="X19" s="158">
        <v>1459.3820799999999</v>
      </c>
      <c r="Y19" s="158">
        <v>1663.2481799999998</v>
      </c>
      <c r="Z19" s="158">
        <v>1994.1340599999999</v>
      </c>
      <c r="AA19" s="159">
        <v>3535.1376199999995</v>
      </c>
      <c r="AB19" s="158">
        <v>3540.2376199999994</v>
      </c>
      <c r="AC19" s="88"/>
      <c r="AD19" s="88"/>
      <c r="AE19" s="88"/>
      <c r="AF19" s="88"/>
      <c r="AG19" s="88"/>
    </row>
    <row r="20" spans="1:33" x14ac:dyDescent="0.25">
      <c r="B20" s="61"/>
      <c r="C20" s="114"/>
      <c r="D20" s="61"/>
      <c r="E20" s="61"/>
      <c r="F20" s="61"/>
      <c r="G20" s="114"/>
      <c r="H20" s="61"/>
      <c r="I20" s="61"/>
      <c r="J20" s="61"/>
      <c r="K20" s="114"/>
      <c r="L20" s="61"/>
      <c r="M20" s="61"/>
      <c r="N20" s="61"/>
      <c r="O20" s="114"/>
      <c r="P20" s="61"/>
      <c r="Q20" s="61"/>
      <c r="R20" s="61"/>
      <c r="S20" s="114"/>
      <c r="T20" s="61"/>
      <c r="U20" s="92"/>
      <c r="W20" s="123"/>
      <c r="AA20" s="136"/>
      <c r="AB20" s="88"/>
      <c r="AC20" s="88"/>
      <c r="AD20" s="88"/>
      <c r="AE20" s="88"/>
      <c r="AF20" s="88"/>
      <c r="AG20" s="88"/>
    </row>
    <row r="21" spans="1:33" x14ac:dyDescent="0.25">
      <c r="A21" s="84" t="s">
        <v>51</v>
      </c>
      <c r="B21" s="156"/>
      <c r="C21" s="157"/>
      <c r="D21" s="156"/>
      <c r="E21" s="156"/>
      <c r="F21" s="156"/>
      <c r="G21" s="157"/>
      <c r="H21" s="156"/>
      <c r="I21" s="156"/>
      <c r="J21" s="156"/>
      <c r="K21" s="157"/>
      <c r="L21" s="156"/>
      <c r="M21" s="156"/>
      <c r="N21" s="156"/>
      <c r="O21" s="157"/>
      <c r="P21" s="156"/>
      <c r="Q21" s="156"/>
      <c r="R21" s="156"/>
      <c r="S21" s="157"/>
      <c r="T21" s="156"/>
      <c r="U21" s="92"/>
      <c r="W21" s="123"/>
      <c r="AA21" s="136"/>
      <c r="AB21" s="88"/>
      <c r="AC21" s="88"/>
      <c r="AD21" s="88"/>
      <c r="AE21" s="88"/>
      <c r="AF21" s="88"/>
      <c r="AG21" s="88"/>
    </row>
    <row r="22" spans="1:33" x14ac:dyDescent="0.25">
      <c r="A22" s="86" t="s">
        <v>129</v>
      </c>
      <c r="B22" s="61">
        <v>0.91012999999999999</v>
      </c>
      <c r="C22" s="114">
        <v>0.91491</v>
      </c>
      <c r="D22" s="61">
        <v>0.94332999999999989</v>
      </c>
      <c r="E22" s="61">
        <v>0.96646999999999994</v>
      </c>
      <c r="F22" s="61">
        <v>0.98458999999999997</v>
      </c>
      <c r="G22" s="114">
        <v>1.0177399999999999</v>
      </c>
      <c r="H22" s="61">
        <v>1.0766299999999998</v>
      </c>
      <c r="I22" s="61">
        <v>1.1103199999999998</v>
      </c>
      <c r="J22" s="61">
        <v>1.1506099999999999</v>
      </c>
      <c r="K22" s="114">
        <v>1.1674899999999999</v>
      </c>
      <c r="L22" s="61">
        <v>1.2518399999999998</v>
      </c>
      <c r="M22" s="61">
        <v>1.35181</v>
      </c>
      <c r="N22" s="61">
        <v>1.7063900000000001</v>
      </c>
      <c r="O22" s="114">
        <v>1.9682600000000001</v>
      </c>
      <c r="P22" s="61">
        <v>2.1804999999999999</v>
      </c>
      <c r="Q22" s="61">
        <v>3.11469</v>
      </c>
      <c r="R22" s="61">
        <v>5.2676000000000007</v>
      </c>
      <c r="S22" s="114">
        <v>7.5987700000000009</v>
      </c>
      <c r="T22" s="61">
        <v>10.671240000000001</v>
      </c>
      <c r="U22" s="92">
        <v>17.863790000000002</v>
      </c>
      <c r="V22" s="92">
        <v>25.990149999999993</v>
      </c>
      <c r="W22" s="130">
        <v>40.748409999999986</v>
      </c>
      <c r="X22" s="92">
        <v>46.495499999999993</v>
      </c>
      <c r="Y22" s="92">
        <v>52.674870000000006</v>
      </c>
      <c r="Z22" s="92">
        <v>58.543440000000011</v>
      </c>
      <c r="AA22" s="136">
        <v>65.352070000000012</v>
      </c>
      <c r="AB22" s="88">
        <v>69.000110000000021</v>
      </c>
      <c r="AC22" s="88"/>
      <c r="AD22" s="88"/>
      <c r="AE22" s="88"/>
      <c r="AF22" s="88"/>
      <c r="AG22" s="88"/>
    </row>
    <row r="23" spans="1:33" x14ac:dyDescent="0.25">
      <c r="A23" s="86" t="s">
        <v>124</v>
      </c>
      <c r="B23" s="61">
        <v>0</v>
      </c>
      <c r="C23" s="114">
        <v>0</v>
      </c>
      <c r="D23" s="61">
        <v>0</v>
      </c>
      <c r="E23" s="61">
        <v>0</v>
      </c>
      <c r="F23" s="61">
        <v>0</v>
      </c>
      <c r="G23" s="114">
        <v>0</v>
      </c>
      <c r="H23" s="61">
        <v>0</v>
      </c>
      <c r="I23" s="61">
        <v>0</v>
      </c>
      <c r="J23" s="61">
        <v>0</v>
      </c>
      <c r="K23" s="114">
        <v>0</v>
      </c>
      <c r="L23" s="61">
        <v>0</v>
      </c>
      <c r="M23" s="61">
        <v>0</v>
      </c>
      <c r="N23" s="61">
        <v>0</v>
      </c>
      <c r="O23" s="114">
        <v>0</v>
      </c>
      <c r="P23" s="61">
        <v>0</v>
      </c>
      <c r="Q23" s="61">
        <v>0</v>
      </c>
      <c r="R23" s="61">
        <v>0</v>
      </c>
      <c r="S23" s="114">
        <v>0</v>
      </c>
      <c r="T23" s="61">
        <v>0</v>
      </c>
      <c r="U23" s="61">
        <v>0</v>
      </c>
      <c r="V23" s="61">
        <v>0</v>
      </c>
      <c r="W23" s="114">
        <v>0</v>
      </c>
      <c r="X23" s="61">
        <v>0</v>
      </c>
      <c r="Y23" s="61">
        <v>0</v>
      </c>
      <c r="Z23" s="61">
        <v>0</v>
      </c>
      <c r="AA23" s="114">
        <v>0</v>
      </c>
      <c r="AB23" s="61">
        <v>0</v>
      </c>
      <c r="AC23" s="88"/>
      <c r="AD23" s="88"/>
      <c r="AE23" s="88"/>
      <c r="AF23" s="88"/>
      <c r="AG23" s="88"/>
    </row>
    <row r="24" spans="1:33" x14ac:dyDescent="0.25">
      <c r="A24" s="86" t="s">
        <v>125</v>
      </c>
      <c r="B24" s="61">
        <v>0</v>
      </c>
      <c r="C24" s="114">
        <v>0</v>
      </c>
      <c r="D24" s="61">
        <v>0</v>
      </c>
      <c r="E24" s="61">
        <v>0</v>
      </c>
      <c r="F24" s="61">
        <v>0</v>
      </c>
      <c r="G24" s="114">
        <v>0</v>
      </c>
      <c r="H24" s="61">
        <v>0</v>
      </c>
      <c r="I24" s="61">
        <v>0</v>
      </c>
      <c r="J24" s="61">
        <v>0</v>
      </c>
      <c r="K24" s="114">
        <v>0</v>
      </c>
      <c r="L24" s="61">
        <v>0</v>
      </c>
      <c r="M24" s="61">
        <v>0</v>
      </c>
      <c r="N24" s="61">
        <v>0</v>
      </c>
      <c r="O24" s="114">
        <v>0</v>
      </c>
      <c r="P24" s="61">
        <v>0</v>
      </c>
      <c r="Q24" s="61">
        <v>0</v>
      </c>
      <c r="R24" s="61">
        <v>0</v>
      </c>
      <c r="S24" s="114">
        <v>0</v>
      </c>
      <c r="T24" s="61">
        <v>0</v>
      </c>
      <c r="U24" s="61">
        <v>0</v>
      </c>
      <c r="V24" s="61">
        <v>0</v>
      </c>
      <c r="W24" s="114">
        <v>0</v>
      </c>
      <c r="X24" s="61">
        <v>0</v>
      </c>
      <c r="Y24" s="61">
        <v>0</v>
      </c>
      <c r="Z24" s="61">
        <v>0</v>
      </c>
      <c r="AA24" s="114">
        <v>0</v>
      </c>
      <c r="AB24" s="61">
        <v>0</v>
      </c>
      <c r="AC24" s="88"/>
      <c r="AD24" s="88"/>
      <c r="AE24" s="88"/>
      <c r="AF24" s="88"/>
      <c r="AG24" s="88"/>
    </row>
    <row r="25" spans="1:33" x14ac:dyDescent="0.25">
      <c r="A25" s="86" t="s">
        <v>72</v>
      </c>
      <c r="B25" s="61">
        <v>0</v>
      </c>
      <c r="C25" s="114">
        <v>0</v>
      </c>
      <c r="D25" s="61">
        <v>0</v>
      </c>
      <c r="E25" s="61">
        <v>0</v>
      </c>
      <c r="F25" s="61">
        <v>0</v>
      </c>
      <c r="G25" s="114">
        <v>0</v>
      </c>
      <c r="H25" s="61">
        <v>0</v>
      </c>
      <c r="I25" s="61">
        <v>0</v>
      </c>
      <c r="J25" s="61">
        <v>0</v>
      </c>
      <c r="K25" s="114">
        <v>0</v>
      </c>
      <c r="L25" s="61">
        <v>0</v>
      </c>
      <c r="M25" s="61">
        <v>0</v>
      </c>
      <c r="N25" s="61">
        <v>0</v>
      </c>
      <c r="O25" s="114">
        <v>0</v>
      </c>
      <c r="P25" s="61">
        <v>0</v>
      </c>
      <c r="Q25" s="61">
        <v>0</v>
      </c>
      <c r="R25" s="61">
        <v>0</v>
      </c>
      <c r="S25" s="114">
        <v>0</v>
      </c>
      <c r="T25" s="61">
        <v>0</v>
      </c>
      <c r="U25" s="61">
        <v>0</v>
      </c>
      <c r="V25" s="61">
        <v>0</v>
      </c>
      <c r="W25" s="114">
        <v>0.39019460000000256</v>
      </c>
      <c r="X25" s="61">
        <v>1.1795846000000019</v>
      </c>
      <c r="Y25" s="61">
        <v>1.8011745999999984</v>
      </c>
      <c r="Z25" s="61">
        <v>2.2723247999999878</v>
      </c>
      <c r="AA25" s="136">
        <v>3.5471947999999975</v>
      </c>
      <c r="AB25" s="88">
        <v>7.4110967999999851</v>
      </c>
      <c r="AC25" s="88"/>
      <c r="AD25" s="88"/>
      <c r="AE25" s="88"/>
      <c r="AF25" s="88"/>
      <c r="AG25" s="88"/>
    </row>
    <row r="26" spans="1:33" x14ac:dyDescent="0.25">
      <c r="A26" s="86" t="s">
        <v>126</v>
      </c>
      <c r="B26" s="61">
        <v>0</v>
      </c>
      <c r="C26" s="114">
        <v>0</v>
      </c>
      <c r="D26" s="61">
        <v>0</v>
      </c>
      <c r="E26" s="61">
        <v>0</v>
      </c>
      <c r="F26" s="61">
        <v>0</v>
      </c>
      <c r="G26" s="114">
        <v>0</v>
      </c>
      <c r="H26" s="61">
        <v>0</v>
      </c>
      <c r="I26" s="61">
        <v>0</v>
      </c>
      <c r="J26" s="61">
        <v>0</v>
      </c>
      <c r="K26" s="114">
        <v>0</v>
      </c>
      <c r="L26" s="61">
        <v>0</v>
      </c>
      <c r="M26" s="61">
        <v>0</v>
      </c>
      <c r="N26" s="61">
        <v>0</v>
      </c>
      <c r="O26" s="114">
        <v>0</v>
      </c>
      <c r="P26" s="61">
        <v>0</v>
      </c>
      <c r="Q26" s="61">
        <v>0</v>
      </c>
      <c r="R26" s="61">
        <v>0</v>
      </c>
      <c r="S26" s="114">
        <v>0</v>
      </c>
      <c r="T26" s="61">
        <v>0</v>
      </c>
      <c r="U26" s="61">
        <v>0</v>
      </c>
      <c r="V26" s="61">
        <v>0</v>
      </c>
      <c r="W26" s="114">
        <v>0</v>
      </c>
      <c r="X26" s="61">
        <v>0</v>
      </c>
      <c r="Y26" s="61">
        <v>0</v>
      </c>
      <c r="Z26" s="61">
        <v>0</v>
      </c>
      <c r="AA26" s="114">
        <v>0</v>
      </c>
      <c r="AB26" s="61">
        <v>0</v>
      </c>
      <c r="AC26" s="88"/>
      <c r="AD26" s="88"/>
      <c r="AE26" s="88"/>
      <c r="AF26" s="88"/>
      <c r="AG26" s="88"/>
    </row>
    <row r="27" spans="1:33" x14ac:dyDescent="0.25">
      <c r="A27" s="86" t="s">
        <v>127</v>
      </c>
      <c r="B27" s="61">
        <v>0</v>
      </c>
      <c r="C27" s="114">
        <v>0</v>
      </c>
      <c r="D27" s="61">
        <v>0</v>
      </c>
      <c r="E27" s="61">
        <v>0</v>
      </c>
      <c r="F27" s="61">
        <v>0</v>
      </c>
      <c r="G27" s="114">
        <v>0</v>
      </c>
      <c r="H27" s="61">
        <v>0</v>
      </c>
      <c r="I27" s="61">
        <v>0</v>
      </c>
      <c r="J27" s="61">
        <v>0</v>
      </c>
      <c r="K27" s="114">
        <v>0</v>
      </c>
      <c r="L27" s="61">
        <v>0</v>
      </c>
      <c r="M27" s="61">
        <v>0</v>
      </c>
      <c r="N27" s="61">
        <v>0</v>
      </c>
      <c r="O27" s="114">
        <v>0</v>
      </c>
      <c r="P27" s="61">
        <v>0</v>
      </c>
      <c r="Q27" s="61">
        <v>0</v>
      </c>
      <c r="R27" s="61">
        <v>0</v>
      </c>
      <c r="S27" s="114">
        <v>0</v>
      </c>
      <c r="T27" s="61">
        <v>0</v>
      </c>
      <c r="U27" s="61">
        <v>0</v>
      </c>
      <c r="V27" s="61">
        <v>0</v>
      </c>
      <c r="W27" s="114">
        <v>0</v>
      </c>
      <c r="X27" s="61">
        <v>0</v>
      </c>
      <c r="Y27" s="61">
        <v>0</v>
      </c>
      <c r="Z27" s="61">
        <v>0</v>
      </c>
      <c r="AA27" s="114">
        <v>0</v>
      </c>
      <c r="AB27" s="61">
        <v>0</v>
      </c>
      <c r="AC27" s="88"/>
      <c r="AD27" s="88"/>
      <c r="AE27" s="88"/>
      <c r="AF27" s="88"/>
      <c r="AG27" s="88"/>
    </row>
    <row r="28" spans="1:33" x14ac:dyDescent="0.25">
      <c r="A28" s="103" t="s">
        <v>50</v>
      </c>
      <c r="B28" s="154">
        <f>SUM(B22:B27)</f>
        <v>0.91012999999999999</v>
      </c>
      <c r="C28" s="155">
        <f t="shared" ref="C28:AB28" si="1">SUM(C22:C27)</f>
        <v>0.91491</v>
      </c>
      <c r="D28" s="154">
        <f t="shared" si="1"/>
        <v>0.94332999999999989</v>
      </c>
      <c r="E28" s="154">
        <f t="shared" si="1"/>
        <v>0.96646999999999994</v>
      </c>
      <c r="F28" s="154">
        <f t="shared" si="1"/>
        <v>0.98458999999999997</v>
      </c>
      <c r="G28" s="155">
        <f t="shared" si="1"/>
        <v>1.0177399999999999</v>
      </c>
      <c r="H28" s="154">
        <f t="shared" si="1"/>
        <v>1.0766299999999998</v>
      </c>
      <c r="I28" s="154">
        <f t="shared" si="1"/>
        <v>1.1103199999999998</v>
      </c>
      <c r="J28" s="154">
        <f t="shared" si="1"/>
        <v>1.1506099999999999</v>
      </c>
      <c r="K28" s="155">
        <f t="shared" si="1"/>
        <v>1.1674899999999999</v>
      </c>
      <c r="L28" s="154">
        <f t="shared" si="1"/>
        <v>1.2518399999999998</v>
      </c>
      <c r="M28" s="154">
        <f t="shared" si="1"/>
        <v>1.35181</v>
      </c>
      <c r="N28" s="154">
        <f t="shared" si="1"/>
        <v>1.7063900000000001</v>
      </c>
      <c r="O28" s="155">
        <f t="shared" si="1"/>
        <v>1.9682600000000001</v>
      </c>
      <c r="P28" s="154">
        <f t="shared" si="1"/>
        <v>2.1804999999999999</v>
      </c>
      <c r="Q28" s="154">
        <f t="shared" si="1"/>
        <v>3.11469</v>
      </c>
      <c r="R28" s="154">
        <f t="shared" si="1"/>
        <v>5.2676000000000007</v>
      </c>
      <c r="S28" s="155">
        <f t="shared" si="1"/>
        <v>7.5987700000000009</v>
      </c>
      <c r="T28" s="154">
        <f t="shared" si="1"/>
        <v>10.671240000000001</v>
      </c>
      <c r="U28" s="154">
        <f t="shared" si="1"/>
        <v>17.863790000000002</v>
      </c>
      <c r="V28" s="154">
        <f t="shared" si="1"/>
        <v>25.990149999999993</v>
      </c>
      <c r="W28" s="155">
        <f t="shared" si="1"/>
        <v>41.138604599999987</v>
      </c>
      <c r="X28" s="154">
        <f t="shared" si="1"/>
        <v>47.675084599999991</v>
      </c>
      <c r="Y28" s="154">
        <f t="shared" si="1"/>
        <v>54.476044600000002</v>
      </c>
      <c r="Z28" s="154">
        <f t="shared" si="1"/>
        <v>60.815764799999997</v>
      </c>
      <c r="AA28" s="155">
        <f t="shared" si="1"/>
        <v>68.899264800000012</v>
      </c>
      <c r="AB28" s="154">
        <f t="shared" si="1"/>
        <v>76.411206800000002</v>
      </c>
      <c r="AC28" s="88"/>
      <c r="AD28" s="88"/>
      <c r="AE28" s="88"/>
      <c r="AF28" s="88"/>
      <c r="AG28" s="88"/>
    </row>
    <row r="29" spans="1:33" x14ac:dyDescent="0.25">
      <c r="A29" s="90" t="s">
        <v>76</v>
      </c>
      <c r="B29" s="61">
        <v>0</v>
      </c>
      <c r="C29" s="114">
        <v>0</v>
      </c>
      <c r="D29" s="61">
        <v>0</v>
      </c>
      <c r="E29" s="61">
        <v>0</v>
      </c>
      <c r="F29" s="61">
        <v>0</v>
      </c>
      <c r="G29" s="114">
        <v>0</v>
      </c>
      <c r="H29" s="61">
        <v>0</v>
      </c>
      <c r="I29" s="61">
        <v>0</v>
      </c>
      <c r="J29" s="61">
        <v>0</v>
      </c>
      <c r="K29" s="114">
        <v>0</v>
      </c>
      <c r="L29" s="61">
        <v>0</v>
      </c>
      <c r="M29" s="61">
        <v>0</v>
      </c>
      <c r="N29" s="61">
        <v>0</v>
      </c>
      <c r="O29" s="114">
        <v>0</v>
      </c>
      <c r="P29" s="61">
        <v>0</v>
      </c>
      <c r="Q29" s="61">
        <v>0</v>
      </c>
      <c r="R29" s="61">
        <v>0</v>
      </c>
      <c r="S29" s="114">
        <v>0</v>
      </c>
      <c r="T29" s="61">
        <v>0</v>
      </c>
      <c r="U29" s="61">
        <v>0</v>
      </c>
      <c r="V29" s="61">
        <v>0</v>
      </c>
      <c r="W29" s="114">
        <v>0</v>
      </c>
      <c r="X29" s="61">
        <v>0</v>
      </c>
      <c r="Y29" s="61">
        <v>0</v>
      </c>
      <c r="Z29" s="61">
        <v>0</v>
      </c>
      <c r="AA29" s="114">
        <v>0</v>
      </c>
      <c r="AB29" s="61">
        <v>0</v>
      </c>
      <c r="AC29" s="88"/>
      <c r="AD29" s="88"/>
      <c r="AE29" s="88"/>
      <c r="AF29" s="88"/>
      <c r="AG29" s="88"/>
    </row>
    <row r="30" spans="1:33" x14ac:dyDescent="0.25">
      <c r="B30" s="61"/>
      <c r="C30" s="114"/>
      <c r="D30" s="61"/>
      <c r="E30" s="61"/>
      <c r="F30" s="61"/>
      <c r="G30" s="114"/>
      <c r="H30" s="61"/>
      <c r="I30" s="61"/>
      <c r="J30" s="61"/>
      <c r="K30" s="114"/>
      <c r="L30" s="61"/>
      <c r="M30" s="61"/>
      <c r="N30" s="61"/>
      <c r="O30" s="114"/>
      <c r="P30" s="61"/>
      <c r="Q30" s="61"/>
      <c r="R30" s="61"/>
      <c r="S30" s="114"/>
      <c r="T30" s="61"/>
      <c r="U30" s="92"/>
      <c r="W30" s="123"/>
      <c r="AA30" s="136"/>
      <c r="AB30" s="88"/>
      <c r="AC30" s="88"/>
      <c r="AD30" s="88"/>
      <c r="AE30" s="88"/>
      <c r="AF30" s="88"/>
      <c r="AG30" s="88"/>
    </row>
    <row r="31" spans="1:33" x14ac:dyDescent="0.25">
      <c r="A31" s="84" t="s">
        <v>52</v>
      </c>
      <c r="B31" s="156"/>
      <c r="C31" s="157"/>
      <c r="D31" s="156"/>
      <c r="E31" s="156"/>
      <c r="F31" s="156"/>
      <c r="G31" s="157"/>
      <c r="H31" s="156"/>
      <c r="I31" s="156"/>
      <c r="J31" s="156"/>
      <c r="K31" s="157"/>
      <c r="L31" s="156"/>
      <c r="M31" s="156"/>
      <c r="N31" s="156"/>
      <c r="O31" s="157"/>
      <c r="P31" s="156"/>
      <c r="Q31" s="156"/>
      <c r="R31" s="156"/>
      <c r="S31" s="157"/>
      <c r="T31" s="156"/>
      <c r="U31" s="92"/>
      <c r="W31" s="123"/>
      <c r="AA31" s="136"/>
      <c r="AB31" s="88"/>
      <c r="AC31" s="88"/>
      <c r="AD31" s="88"/>
      <c r="AE31" s="88"/>
      <c r="AF31" s="88"/>
      <c r="AG31" s="88"/>
    </row>
    <row r="32" spans="1:33" x14ac:dyDescent="0.25">
      <c r="A32" s="86" t="s">
        <v>53</v>
      </c>
      <c r="B32" s="158">
        <f t="shared" ref="B32:Y35" si="2">B9</f>
        <v>7.1706639999999995</v>
      </c>
      <c r="C32" s="159">
        <f t="shared" si="2"/>
        <v>7.7954289999999995</v>
      </c>
      <c r="D32" s="158">
        <f t="shared" si="2"/>
        <v>8.569486999999997</v>
      </c>
      <c r="E32" s="158">
        <f t="shared" si="2"/>
        <v>10.080207999999997</v>
      </c>
      <c r="F32" s="158">
        <f t="shared" si="2"/>
        <v>12.061865999999997</v>
      </c>
      <c r="G32" s="159">
        <f t="shared" si="2"/>
        <v>15.761722000000001</v>
      </c>
      <c r="H32" s="158">
        <f t="shared" si="2"/>
        <v>25.841964000000011</v>
      </c>
      <c r="I32" s="158">
        <f t="shared" si="2"/>
        <v>43.042476000000001</v>
      </c>
      <c r="J32" s="158">
        <f t="shared" si="2"/>
        <v>67.920258000000004</v>
      </c>
      <c r="K32" s="159">
        <f t="shared" si="2"/>
        <v>107.71859300000004</v>
      </c>
      <c r="L32" s="158">
        <f t="shared" si="2"/>
        <v>173.82597700000005</v>
      </c>
      <c r="M32" s="158">
        <f t="shared" si="2"/>
        <v>305.47570899999988</v>
      </c>
      <c r="N32" s="158">
        <f t="shared" si="2"/>
        <v>737.41195599999912</v>
      </c>
      <c r="O32" s="159">
        <f t="shared" si="2"/>
        <v>1022.6521839999994</v>
      </c>
      <c r="P32" s="158">
        <f t="shared" si="2"/>
        <v>1116.6315909999994</v>
      </c>
      <c r="Q32" s="158">
        <f t="shared" si="2"/>
        <v>1260.9487789999989</v>
      </c>
      <c r="R32" s="158">
        <f t="shared" si="2"/>
        <v>1337.4412629999988</v>
      </c>
      <c r="S32" s="159">
        <f t="shared" si="2"/>
        <v>1414.7748579999989</v>
      </c>
      <c r="T32" s="158">
        <f t="shared" si="2"/>
        <v>1543.8396109999985</v>
      </c>
      <c r="U32" s="158">
        <f t="shared" si="2"/>
        <v>1626.8287259999984</v>
      </c>
      <c r="V32" s="158">
        <f t="shared" si="2"/>
        <v>1725.9535739999985</v>
      </c>
      <c r="W32" s="159">
        <f t="shared" si="2"/>
        <v>1857.9513379999989</v>
      </c>
      <c r="X32" s="158">
        <f t="shared" si="2"/>
        <v>1949.119842999999</v>
      </c>
      <c r="Y32" s="158">
        <f t="shared" si="2"/>
        <v>2067.319759999999</v>
      </c>
      <c r="Z32" s="158">
        <f>Z9</f>
        <v>2208.2596939999989</v>
      </c>
      <c r="AA32" s="159">
        <f>AA9</f>
        <v>2302.1106339999992</v>
      </c>
      <c r="AB32" s="158">
        <f>AB9</f>
        <v>2362.8124339999995</v>
      </c>
      <c r="AC32" s="88"/>
      <c r="AD32" s="93"/>
      <c r="AE32" s="93"/>
      <c r="AF32" s="93"/>
      <c r="AG32" s="88"/>
    </row>
    <row r="33" spans="1:33" x14ac:dyDescent="0.25">
      <c r="A33" s="86" t="s">
        <v>118</v>
      </c>
      <c r="B33" s="158">
        <f t="shared" si="2"/>
        <v>5.9330000000000001E-2</v>
      </c>
      <c r="C33" s="159">
        <f t="shared" si="2"/>
        <v>5.9330000000000001E-2</v>
      </c>
      <c r="D33" s="158">
        <f t="shared" si="2"/>
        <v>5.9330000000000001E-2</v>
      </c>
      <c r="E33" s="158">
        <f t="shared" si="2"/>
        <v>0.12933</v>
      </c>
      <c r="F33" s="158">
        <f t="shared" si="2"/>
        <v>0.12933</v>
      </c>
      <c r="G33" s="159">
        <f t="shared" si="2"/>
        <v>0.12933</v>
      </c>
      <c r="H33" s="158">
        <f t="shared" si="2"/>
        <v>1.0967100000000001</v>
      </c>
      <c r="I33" s="158">
        <f t="shared" si="2"/>
        <v>1.1475599999999999</v>
      </c>
      <c r="J33" s="158">
        <f t="shared" si="2"/>
        <v>1.6527099999999999</v>
      </c>
      <c r="K33" s="159">
        <f t="shared" si="2"/>
        <v>2.9939100000000001</v>
      </c>
      <c r="L33" s="158">
        <f t="shared" si="2"/>
        <v>10.705080000000001</v>
      </c>
      <c r="M33" s="158">
        <f t="shared" si="2"/>
        <v>162.72346499999998</v>
      </c>
      <c r="N33" s="158">
        <f t="shared" si="2"/>
        <v>205.90893999999994</v>
      </c>
      <c r="O33" s="159">
        <f t="shared" si="2"/>
        <v>215.58014499999996</v>
      </c>
      <c r="P33" s="158">
        <f t="shared" si="2"/>
        <v>232.28960499999999</v>
      </c>
      <c r="Q33" s="158">
        <f t="shared" si="2"/>
        <v>312.11490000000003</v>
      </c>
      <c r="R33" s="158">
        <f t="shared" si="2"/>
        <v>321.75969000000009</v>
      </c>
      <c r="S33" s="159">
        <f t="shared" si="2"/>
        <v>326.71447000000006</v>
      </c>
      <c r="T33" s="158">
        <f t="shared" si="2"/>
        <v>351.86981000000009</v>
      </c>
      <c r="U33" s="158">
        <f t="shared" si="2"/>
        <v>375.67047000000002</v>
      </c>
      <c r="V33" s="158">
        <f t="shared" si="2"/>
        <v>405.07119</v>
      </c>
      <c r="W33" s="159">
        <f t="shared" si="2"/>
        <v>433.63391000000001</v>
      </c>
      <c r="X33" s="158">
        <f t="shared" si="2"/>
        <v>490.21280000000007</v>
      </c>
      <c r="Y33" s="158">
        <f t="shared" si="2"/>
        <v>512.07118000000003</v>
      </c>
      <c r="Z33" s="158">
        <f t="shared" ref="Z33:AB35" si="3">Z10</f>
        <v>543.43358999999998</v>
      </c>
      <c r="AA33" s="159">
        <f t="shared" si="3"/>
        <v>547.55434000000002</v>
      </c>
      <c r="AB33" s="158">
        <f t="shared" si="3"/>
        <v>547.61433999999997</v>
      </c>
      <c r="AC33" s="88"/>
      <c r="AD33" s="88"/>
      <c r="AE33" s="88"/>
      <c r="AF33" s="88"/>
      <c r="AG33" s="88"/>
    </row>
    <row r="34" spans="1:33" x14ac:dyDescent="0.25">
      <c r="A34" s="86" t="s">
        <v>72</v>
      </c>
      <c r="B34" s="158">
        <f t="shared" si="2"/>
        <v>0</v>
      </c>
      <c r="C34" s="159">
        <f t="shared" si="2"/>
        <v>0</v>
      </c>
      <c r="D34" s="158">
        <f t="shared" si="2"/>
        <v>0</v>
      </c>
      <c r="E34" s="158">
        <f t="shared" si="2"/>
        <v>0</v>
      </c>
      <c r="F34" s="158">
        <f t="shared" si="2"/>
        <v>3.0354999999999563E-2</v>
      </c>
      <c r="G34" s="159">
        <f t="shared" si="2"/>
        <v>4.4423647999999982</v>
      </c>
      <c r="H34" s="158">
        <f t="shared" si="2"/>
        <v>5.8967611999999718</v>
      </c>
      <c r="I34" s="158">
        <f t="shared" si="2"/>
        <v>7.7704471999999809</v>
      </c>
      <c r="J34" s="158">
        <f t="shared" si="2"/>
        <v>10.282942300000009</v>
      </c>
      <c r="K34" s="159">
        <f t="shared" si="2"/>
        <v>13.524289959999951</v>
      </c>
      <c r="L34" s="158">
        <f t="shared" si="2"/>
        <v>16.141254340000188</v>
      </c>
      <c r="M34" s="158">
        <f t="shared" si="2"/>
        <v>20.576861789999821</v>
      </c>
      <c r="N34" s="158">
        <f t="shared" si="2"/>
        <v>36.820476279998196</v>
      </c>
      <c r="O34" s="159">
        <f t="shared" si="2"/>
        <v>57.851929169999089</v>
      </c>
      <c r="P34" s="158">
        <f t="shared" si="2"/>
        <v>65.41176877999888</v>
      </c>
      <c r="Q34" s="158">
        <f t="shared" si="2"/>
        <v>73.752860759999834</v>
      </c>
      <c r="R34" s="158">
        <f t="shared" si="2"/>
        <v>78.541835659999862</v>
      </c>
      <c r="S34" s="159">
        <f t="shared" si="2"/>
        <v>82.255813719999978</v>
      </c>
      <c r="T34" s="158">
        <f t="shared" si="2"/>
        <v>85.598230270000172</v>
      </c>
      <c r="U34" s="158">
        <f t="shared" si="2"/>
        <v>89.834048640000404</v>
      </c>
      <c r="V34" s="158">
        <f t="shared" si="2"/>
        <v>95.95984915000038</v>
      </c>
      <c r="W34" s="159">
        <f t="shared" si="2"/>
        <v>101.55522439000011</v>
      </c>
      <c r="X34" s="158">
        <f t="shared" si="2"/>
        <v>108.91207278000005</v>
      </c>
      <c r="Y34" s="158">
        <f t="shared" si="2"/>
        <v>120.49804693000065</v>
      </c>
      <c r="Z34" s="158">
        <f t="shared" si="3"/>
        <v>136.32955737000051</v>
      </c>
      <c r="AA34" s="159">
        <f t="shared" si="3"/>
        <v>159.82556087000063</v>
      </c>
      <c r="AB34" s="158">
        <f t="shared" si="3"/>
        <v>243.06552094000065</v>
      </c>
      <c r="AC34" s="88"/>
      <c r="AD34" s="88"/>
      <c r="AE34" s="88"/>
      <c r="AF34" s="88"/>
      <c r="AG34" s="88"/>
    </row>
    <row r="35" spans="1:33" x14ac:dyDescent="0.25">
      <c r="A35" s="86" t="s">
        <v>73</v>
      </c>
      <c r="B35" s="158">
        <f t="shared" si="2"/>
        <v>0</v>
      </c>
      <c r="C35" s="159">
        <f t="shared" si="2"/>
        <v>0</v>
      </c>
      <c r="D35" s="158">
        <f t="shared" si="2"/>
        <v>0</v>
      </c>
      <c r="E35" s="158">
        <f t="shared" si="2"/>
        <v>0</v>
      </c>
      <c r="F35" s="158">
        <f t="shared" si="2"/>
        <v>0</v>
      </c>
      <c r="G35" s="159">
        <f t="shared" si="2"/>
        <v>0</v>
      </c>
      <c r="H35" s="158">
        <f t="shared" si="2"/>
        <v>0</v>
      </c>
      <c r="I35" s="158">
        <f t="shared" si="2"/>
        <v>3.0820000000000163E-2</v>
      </c>
      <c r="J35" s="158">
        <f t="shared" si="2"/>
        <v>0.11109000000000015</v>
      </c>
      <c r="K35" s="159">
        <f t="shared" si="2"/>
        <v>0</v>
      </c>
      <c r="L35" s="158">
        <f t="shared" si="2"/>
        <v>4.6576900000000006</v>
      </c>
      <c r="M35" s="158">
        <f t="shared" si="2"/>
        <v>5.4825850000000207</v>
      </c>
      <c r="N35" s="158">
        <f t="shared" si="2"/>
        <v>0</v>
      </c>
      <c r="O35" s="159">
        <f t="shared" si="2"/>
        <v>0</v>
      </c>
      <c r="P35" s="158">
        <f t="shared" si="2"/>
        <v>0</v>
      </c>
      <c r="Q35" s="158">
        <f t="shared" si="2"/>
        <v>0</v>
      </c>
      <c r="R35" s="158">
        <f t="shared" si="2"/>
        <v>0</v>
      </c>
      <c r="S35" s="159">
        <f t="shared" si="2"/>
        <v>0</v>
      </c>
      <c r="T35" s="158">
        <f t="shared" si="2"/>
        <v>0</v>
      </c>
      <c r="U35" s="158">
        <f t="shared" si="2"/>
        <v>0</v>
      </c>
      <c r="V35" s="158">
        <f t="shared" si="2"/>
        <v>0</v>
      </c>
      <c r="W35" s="159">
        <f t="shared" si="2"/>
        <v>0</v>
      </c>
      <c r="X35" s="158">
        <f t="shared" si="2"/>
        <v>0</v>
      </c>
      <c r="Y35" s="158">
        <f t="shared" si="2"/>
        <v>0</v>
      </c>
      <c r="Z35" s="158">
        <f t="shared" si="3"/>
        <v>0</v>
      </c>
      <c r="AA35" s="159">
        <f t="shared" si="3"/>
        <v>10.02585999999987</v>
      </c>
      <c r="AB35" s="158">
        <f t="shared" si="3"/>
        <v>13.627000000000001</v>
      </c>
      <c r="AC35" s="93"/>
      <c r="AD35" s="93"/>
      <c r="AE35" s="88"/>
      <c r="AF35" s="88"/>
      <c r="AG35" s="88"/>
    </row>
    <row r="36" spans="1:33" x14ac:dyDescent="0.25">
      <c r="A36" s="86" t="s">
        <v>129</v>
      </c>
      <c r="B36" s="158">
        <f t="shared" ref="B36:Y36" si="4">B22</f>
        <v>0.91012999999999999</v>
      </c>
      <c r="C36" s="159">
        <f t="shared" si="4"/>
        <v>0.91491</v>
      </c>
      <c r="D36" s="158">
        <f t="shared" si="4"/>
        <v>0.94332999999999989</v>
      </c>
      <c r="E36" s="158">
        <f t="shared" si="4"/>
        <v>0.96646999999999994</v>
      </c>
      <c r="F36" s="158">
        <f t="shared" si="4"/>
        <v>0.98458999999999997</v>
      </c>
      <c r="G36" s="159">
        <f t="shared" si="4"/>
        <v>1.0177399999999999</v>
      </c>
      <c r="H36" s="158">
        <f t="shared" si="4"/>
        <v>1.0766299999999998</v>
      </c>
      <c r="I36" s="158">
        <f t="shared" si="4"/>
        <v>1.1103199999999998</v>
      </c>
      <c r="J36" s="158">
        <f t="shared" si="4"/>
        <v>1.1506099999999999</v>
      </c>
      <c r="K36" s="159">
        <f t="shared" si="4"/>
        <v>1.1674899999999999</v>
      </c>
      <c r="L36" s="158">
        <f t="shared" si="4"/>
        <v>1.2518399999999998</v>
      </c>
      <c r="M36" s="158">
        <f t="shared" si="4"/>
        <v>1.35181</v>
      </c>
      <c r="N36" s="158">
        <f t="shared" si="4"/>
        <v>1.7063900000000001</v>
      </c>
      <c r="O36" s="159">
        <f t="shared" si="4"/>
        <v>1.9682600000000001</v>
      </c>
      <c r="P36" s="158">
        <f t="shared" si="4"/>
        <v>2.1804999999999999</v>
      </c>
      <c r="Q36" s="158">
        <f t="shared" si="4"/>
        <v>3.11469</v>
      </c>
      <c r="R36" s="158">
        <f t="shared" si="4"/>
        <v>5.2676000000000007</v>
      </c>
      <c r="S36" s="159">
        <f t="shared" si="4"/>
        <v>7.5987700000000009</v>
      </c>
      <c r="T36" s="158">
        <f t="shared" si="4"/>
        <v>10.671240000000001</v>
      </c>
      <c r="U36" s="158">
        <f t="shared" si="4"/>
        <v>17.863790000000002</v>
      </c>
      <c r="V36" s="158">
        <f t="shared" si="4"/>
        <v>25.990149999999993</v>
      </c>
      <c r="W36" s="159">
        <f t="shared" si="4"/>
        <v>40.748409999999986</v>
      </c>
      <c r="X36" s="158">
        <f t="shared" si="4"/>
        <v>46.495499999999993</v>
      </c>
      <c r="Y36" s="158">
        <f t="shared" si="4"/>
        <v>52.674870000000006</v>
      </c>
      <c r="Z36" s="158">
        <f>Z22</f>
        <v>58.543440000000011</v>
      </c>
      <c r="AA36" s="159">
        <f>AA22</f>
        <v>65.352070000000012</v>
      </c>
      <c r="AB36" s="158">
        <f>AB22</f>
        <v>69.000110000000021</v>
      </c>
      <c r="AC36" s="88"/>
      <c r="AD36" s="88"/>
      <c r="AE36" s="93"/>
      <c r="AF36" s="93"/>
      <c r="AG36" s="88"/>
    </row>
    <row r="37" spans="1:33" x14ac:dyDescent="0.25">
      <c r="A37" s="86" t="s">
        <v>124</v>
      </c>
      <c r="B37" s="158">
        <f t="shared" ref="B37:AB38" si="5">B13+B23</f>
        <v>1.0475000000000001</v>
      </c>
      <c r="C37" s="159">
        <f t="shared" si="5"/>
        <v>1.0492999999999999</v>
      </c>
      <c r="D37" s="158">
        <f t="shared" si="5"/>
        <v>1.0492999999999999</v>
      </c>
      <c r="E37" s="158">
        <f t="shared" si="5"/>
        <v>1.0492999999999999</v>
      </c>
      <c r="F37" s="158">
        <f t="shared" si="5"/>
        <v>1.1188</v>
      </c>
      <c r="G37" s="159">
        <f t="shared" si="5"/>
        <v>1.1188</v>
      </c>
      <c r="H37" s="158">
        <f t="shared" si="5"/>
        <v>1.1188</v>
      </c>
      <c r="I37" s="158">
        <f t="shared" si="5"/>
        <v>1.1188</v>
      </c>
      <c r="J37" s="158">
        <f t="shared" si="5"/>
        <v>1.1188</v>
      </c>
      <c r="K37" s="159">
        <f t="shared" si="5"/>
        <v>1.1188</v>
      </c>
      <c r="L37" s="158">
        <f t="shared" si="5"/>
        <v>1.1188</v>
      </c>
      <c r="M37" s="158">
        <f t="shared" si="5"/>
        <v>1.1188</v>
      </c>
      <c r="N37" s="158">
        <f t="shared" si="5"/>
        <v>5.5943200000000006</v>
      </c>
      <c r="O37" s="159">
        <f t="shared" si="5"/>
        <v>6.4982800000000003</v>
      </c>
      <c r="P37" s="158">
        <f t="shared" si="5"/>
        <v>6.5599600000000011</v>
      </c>
      <c r="Q37" s="158">
        <f t="shared" si="5"/>
        <v>6.5599600000000011</v>
      </c>
      <c r="R37" s="158">
        <f t="shared" si="5"/>
        <v>6.5599600000000011</v>
      </c>
      <c r="S37" s="159">
        <f t="shared" si="5"/>
        <v>163.06112999999999</v>
      </c>
      <c r="T37" s="158">
        <f t="shared" si="5"/>
        <v>212.64338000000001</v>
      </c>
      <c r="U37" s="158">
        <f t="shared" si="5"/>
        <v>228.19298000000001</v>
      </c>
      <c r="V37" s="158">
        <f t="shared" si="5"/>
        <v>228.24358000000001</v>
      </c>
      <c r="W37" s="159">
        <f t="shared" si="5"/>
        <v>364.39543000000003</v>
      </c>
      <c r="X37" s="158">
        <f t="shared" si="5"/>
        <v>378.43043000000006</v>
      </c>
      <c r="Y37" s="158">
        <f t="shared" si="5"/>
        <v>401.60743000000008</v>
      </c>
      <c r="Z37" s="158">
        <f t="shared" si="5"/>
        <v>425.76743000000005</v>
      </c>
      <c r="AA37" s="159">
        <f t="shared" si="5"/>
        <v>531.86443000000008</v>
      </c>
      <c r="AB37" s="158">
        <f t="shared" si="5"/>
        <v>536.96443000000011</v>
      </c>
      <c r="AC37" s="88"/>
      <c r="AD37" s="88"/>
      <c r="AE37" s="88"/>
      <c r="AF37" s="88"/>
      <c r="AG37" s="88"/>
    </row>
    <row r="38" spans="1:33" x14ac:dyDescent="0.25">
      <c r="A38" s="86" t="s">
        <v>125</v>
      </c>
      <c r="B38" s="158">
        <f t="shared" si="5"/>
        <v>0</v>
      </c>
      <c r="C38" s="159">
        <f t="shared" si="5"/>
        <v>0</v>
      </c>
      <c r="D38" s="158">
        <f t="shared" si="5"/>
        <v>0</v>
      </c>
      <c r="E38" s="158">
        <f t="shared" si="5"/>
        <v>0</v>
      </c>
      <c r="F38" s="158">
        <f t="shared" si="5"/>
        <v>0</v>
      </c>
      <c r="G38" s="159">
        <f t="shared" si="5"/>
        <v>0</v>
      </c>
      <c r="H38" s="158">
        <f t="shared" si="5"/>
        <v>0</v>
      </c>
      <c r="I38" s="158">
        <f t="shared" si="5"/>
        <v>0</v>
      </c>
      <c r="J38" s="158">
        <f t="shared" si="5"/>
        <v>0</v>
      </c>
      <c r="K38" s="159">
        <f t="shared" si="5"/>
        <v>0</v>
      </c>
      <c r="L38" s="158">
        <f t="shared" si="5"/>
        <v>0</v>
      </c>
      <c r="M38" s="158">
        <f t="shared" si="5"/>
        <v>0</v>
      </c>
      <c r="N38" s="158">
        <f t="shared" si="5"/>
        <v>0</v>
      </c>
      <c r="O38" s="159">
        <f t="shared" si="5"/>
        <v>0</v>
      </c>
      <c r="P38" s="158">
        <f t="shared" si="5"/>
        <v>0</v>
      </c>
      <c r="Q38" s="158">
        <f t="shared" si="5"/>
        <v>0</v>
      </c>
      <c r="R38" s="158">
        <f t="shared" si="5"/>
        <v>0</v>
      </c>
      <c r="S38" s="159">
        <f t="shared" si="5"/>
        <v>127.12791</v>
      </c>
      <c r="T38" s="158">
        <f t="shared" si="5"/>
        <v>166.78891000000002</v>
      </c>
      <c r="U38" s="158">
        <f t="shared" si="5"/>
        <v>185.41618</v>
      </c>
      <c r="V38" s="158">
        <f t="shared" si="5"/>
        <v>281.77618000000001</v>
      </c>
      <c r="W38" s="159">
        <f t="shared" si="5"/>
        <v>1057.9164599999999</v>
      </c>
      <c r="X38" s="158">
        <f t="shared" si="5"/>
        <v>1101.7286099999999</v>
      </c>
      <c r="Y38" s="158">
        <f t="shared" si="5"/>
        <v>1282.4177099999999</v>
      </c>
      <c r="Z38" s="158">
        <f t="shared" si="5"/>
        <v>1589.1435899999999</v>
      </c>
      <c r="AA38" s="159">
        <f t="shared" si="5"/>
        <v>3024.05015</v>
      </c>
      <c r="AB38" s="158">
        <f t="shared" si="5"/>
        <v>3024.05015</v>
      </c>
      <c r="AC38" s="88"/>
      <c r="AD38" s="88"/>
      <c r="AE38" s="88"/>
      <c r="AF38" s="88"/>
      <c r="AG38" s="88"/>
    </row>
    <row r="39" spans="1:33" x14ac:dyDescent="0.25">
      <c r="A39" s="86" t="s">
        <v>130</v>
      </c>
      <c r="B39" s="158">
        <f t="shared" ref="B39:Y39" si="6">B25</f>
        <v>0</v>
      </c>
      <c r="C39" s="159">
        <f t="shared" si="6"/>
        <v>0</v>
      </c>
      <c r="D39" s="158">
        <f t="shared" si="6"/>
        <v>0</v>
      </c>
      <c r="E39" s="158">
        <f t="shared" si="6"/>
        <v>0</v>
      </c>
      <c r="F39" s="158">
        <f t="shared" si="6"/>
        <v>0</v>
      </c>
      <c r="G39" s="159">
        <f t="shared" si="6"/>
        <v>0</v>
      </c>
      <c r="H39" s="158">
        <f t="shared" si="6"/>
        <v>0</v>
      </c>
      <c r="I39" s="158">
        <f t="shared" si="6"/>
        <v>0</v>
      </c>
      <c r="J39" s="158">
        <f t="shared" si="6"/>
        <v>0</v>
      </c>
      <c r="K39" s="159">
        <f t="shared" si="6"/>
        <v>0</v>
      </c>
      <c r="L39" s="158">
        <f t="shared" si="6"/>
        <v>0</v>
      </c>
      <c r="M39" s="158">
        <f t="shared" si="6"/>
        <v>0</v>
      </c>
      <c r="N39" s="158">
        <f t="shared" si="6"/>
        <v>0</v>
      </c>
      <c r="O39" s="159">
        <f t="shared" si="6"/>
        <v>0</v>
      </c>
      <c r="P39" s="158">
        <f t="shared" si="6"/>
        <v>0</v>
      </c>
      <c r="Q39" s="158">
        <f t="shared" si="6"/>
        <v>0</v>
      </c>
      <c r="R39" s="158">
        <f t="shared" si="6"/>
        <v>0</v>
      </c>
      <c r="S39" s="159">
        <f t="shared" si="6"/>
        <v>0</v>
      </c>
      <c r="T39" s="158">
        <f t="shared" si="6"/>
        <v>0</v>
      </c>
      <c r="U39" s="158">
        <f t="shared" si="6"/>
        <v>0</v>
      </c>
      <c r="V39" s="158">
        <f t="shared" si="6"/>
        <v>0</v>
      </c>
      <c r="W39" s="159">
        <f t="shared" si="6"/>
        <v>0.39019460000000256</v>
      </c>
      <c r="X39" s="158">
        <f t="shared" si="6"/>
        <v>1.1795846000000019</v>
      </c>
      <c r="Y39" s="158">
        <f t="shared" si="6"/>
        <v>1.8011745999999984</v>
      </c>
      <c r="Z39" s="158">
        <f>Z25</f>
        <v>2.2723247999999878</v>
      </c>
      <c r="AA39" s="159">
        <f>AA25</f>
        <v>3.5471947999999975</v>
      </c>
      <c r="AB39" s="158">
        <f>AB25</f>
        <v>7.4110967999999851</v>
      </c>
      <c r="AC39" s="93"/>
      <c r="AD39" s="88"/>
      <c r="AE39" s="88"/>
      <c r="AF39" s="88"/>
      <c r="AG39" s="88"/>
    </row>
    <row r="40" spans="1:33" x14ac:dyDescent="0.25">
      <c r="A40" s="86" t="s">
        <v>126</v>
      </c>
      <c r="B40" s="158">
        <f t="shared" ref="B40:AB41" si="7">B15+B26</f>
        <v>0</v>
      </c>
      <c r="C40" s="159">
        <f t="shared" si="7"/>
        <v>0</v>
      </c>
      <c r="D40" s="158">
        <f t="shared" si="7"/>
        <v>0</v>
      </c>
      <c r="E40" s="158">
        <f t="shared" si="7"/>
        <v>0</v>
      </c>
      <c r="F40" s="158">
        <f t="shared" si="7"/>
        <v>0</v>
      </c>
      <c r="G40" s="159">
        <f t="shared" si="7"/>
        <v>0</v>
      </c>
      <c r="H40" s="158">
        <f t="shared" si="7"/>
        <v>0</v>
      </c>
      <c r="I40" s="158">
        <f t="shared" si="7"/>
        <v>0</v>
      </c>
      <c r="J40" s="158">
        <f t="shared" si="7"/>
        <v>0</v>
      </c>
      <c r="K40" s="159">
        <f t="shared" si="7"/>
        <v>0</v>
      </c>
      <c r="L40" s="158">
        <f t="shared" si="7"/>
        <v>0</v>
      </c>
      <c r="M40" s="158">
        <f t="shared" si="7"/>
        <v>0</v>
      </c>
      <c r="N40" s="158">
        <f t="shared" si="7"/>
        <v>0</v>
      </c>
      <c r="O40" s="159">
        <f t="shared" si="7"/>
        <v>0</v>
      </c>
      <c r="P40" s="158">
        <f t="shared" si="7"/>
        <v>0</v>
      </c>
      <c r="Q40" s="158">
        <f t="shared" si="7"/>
        <v>0</v>
      </c>
      <c r="R40" s="158">
        <f t="shared" si="7"/>
        <v>0</v>
      </c>
      <c r="S40" s="159">
        <f t="shared" si="7"/>
        <v>0</v>
      </c>
      <c r="T40" s="158">
        <f t="shared" si="7"/>
        <v>0</v>
      </c>
      <c r="U40" s="158">
        <f t="shared" si="7"/>
        <v>0</v>
      </c>
      <c r="V40" s="158">
        <f t="shared" si="7"/>
        <v>0</v>
      </c>
      <c r="W40" s="159">
        <f t="shared" si="7"/>
        <v>0</v>
      </c>
      <c r="X40" s="158">
        <f t="shared" si="7"/>
        <v>0</v>
      </c>
      <c r="Y40" s="158">
        <f t="shared" si="7"/>
        <v>0</v>
      </c>
      <c r="Z40" s="158">
        <f t="shared" si="7"/>
        <v>0</v>
      </c>
      <c r="AA40" s="159">
        <f t="shared" si="7"/>
        <v>0</v>
      </c>
      <c r="AB40" s="158">
        <f t="shared" si="7"/>
        <v>0</v>
      </c>
      <c r="AC40" s="88"/>
      <c r="AD40" s="88"/>
      <c r="AE40" s="88"/>
      <c r="AF40" s="88"/>
      <c r="AG40" s="88"/>
    </row>
    <row r="41" spans="1:33" x14ac:dyDescent="0.25">
      <c r="A41" s="86" t="s">
        <v>127</v>
      </c>
      <c r="B41" s="158">
        <f t="shared" si="7"/>
        <v>0</v>
      </c>
      <c r="C41" s="159">
        <f t="shared" si="7"/>
        <v>0</v>
      </c>
      <c r="D41" s="158">
        <f t="shared" si="7"/>
        <v>0</v>
      </c>
      <c r="E41" s="158">
        <f t="shared" si="7"/>
        <v>0</v>
      </c>
      <c r="F41" s="158">
        <f t="shared" si="7"/>
        <v>0</v>
      </c>
      <c r="G41" s="159">
        <f t="shared" si="7"/>
        <v>0</v>
      </c>
      <c r="H41" s="158">
        <f t="shared" si="7"/>
        <v>0</v>
      </c>
      <c r="I41" s="158">
        <f t="shared" si="7"/>
        <v>0</v>
      </c>
      <c r="J41" s="158">
        <f t="shared" si="7"/>
        <v>0</v>
      </c>
      <c r="K41" s="159">
        <f t="shared" si="7"/>
        <v>0</v>
      </c>
      <c r="L41" s="158">
        <f t="shared" si="7"/>
        <v>0</v>
      </c>
      <c r="M41" s="158">
        <f t="shared" si="7"/>
        <v>0</v>
      </c>
      <c r="N41" s="158">
        <f t="shared" si="7"/>
        <v>0</v>
      </c>
      <c r="O41" s="159">
        <f t="shared" si="7"/>
        <v>6</v>
      </c>
      <c r="P41" s="158">
        <f t="shared" si="7"/>
        <v>11.5</v>
      </c>
      <c r="Q41" s="158">
        <f t="shared" si="7"/>
        <v>32.9</v>
      </c>
      <c r="R41" s="158">
        <f t="shared" si="7"/>
        <v>32.9</v>
      </c>
      <c r="S41" s="159">
        <f t="shared" si="7"/>
        <v>122.12709000000002</v>
      </c>
      <c r="T41" s="158">
        <f t="shared" si="7"/>
        <v>142.36608999999999</v>
      </c>
      <c r="U41" s="158">
        <f t="shared" si="7"/>
        <v>137.14882</v>
      </c>
      <c r="V41" s="158">
        <f t="shared" si="7"/>
        <v>115.14882</v>
      </c>
      <c r="W41" s="159">
        <f t="shared" si="7"/>
        <v>241.46854000000005</v>
      </c>
      <c r="X41" s="158">
        <f t="shared" si="7"/>
        <v>294.65639000000016</v>
      </c>
      <c r="Y41" s="158">
        <f t="shared" si="7"/>
        <v>302.67129000000006</v>
      </c>
      <c r="Z41" s="158">
        <f t="shared" si="7"/>
        <v>347.40041000000014</v>
      </c>
      <c r="AA41" s="159">
        <f t="shared" si="7"/>
        <v>949.53585000000055</v>
      </c>
      <c r="AB41" s="158">
        <f t="shared" si="7"/>
        <v>1004.6558500000006</v>
      </c>
      <c r="AC41" s="88"/>
      <c r="AD41" s="88"/>
      <c r="AE41" s="88"/>
      <c r="AF41" s="88"/>
      <c r="AG41" s="88"/>
    </row>
    <row r="42" spans="1:33" x14ac:dyDescent="0.25">
      <c r="A42" s="86" t="s">
        <v>75</v>
      </c>
      <c r="B42" s="158">
        <f t="shared" ref="B42:Y42" si="8">B17</f>
        <v>14.6</v>
      </c>
      <c r="C42" s="159">
        <f t="shared" si="8"/>
        <v>14.6</v>
      </c>
      <c r="D42" s="158">
        <f t="shared" si="8"/>
        <v>14.6</v>
      </c>
      <c r="E42" s="158">
        <f t="shared" si="8"/>
        <v>14.6</v>
      </c>
      <c r="F42" s="158">
        <f t="shared" si="8"/>
        <v>14.6</v>
      </c>
      <c r="G42" s="159">
        <f t="shared" si="8"/>
        <v>14.6</v>
      </c>
      <c r="H42" s="158">
        <f t="shared" si="8"/>
        <v>14.6</v>
      </c>
      <c r="I42" s="158">
        <f t="shared" si="8"/>
        <v>14.6</v>
      </c>
      <c r="J42" s="158">
        <f t="shared" si="8"/>
        <v>14.6</v>
      </c>
      <c r="K42" s="159">
        <f t="shared" si="8"/>
        <v>14.6</v>
      </c>
      <c r="L42" s="158">
        <f t="shared" si="8"/>
        <v>14.6</v>
      </c>
      <c r="M42" s="158">
        <f t="shared" si="8"/>
        <v>14.6</v>
      </c>
      <c r="N42" s="158">
        <f t="shared" si="8"/>
        <v>14.6</v>
      </c>
      <c r="O42" s="159">
        <f t="shared" si="8"/>
        <v>14.6</v>
      </c>
      <c r="P42" s="158">
        <f t="shared" si="8"/>
        <v>14.6</v>
      </c>
      <c r="Q42" s="158">
        <f t="shared" si="8"/>
        <v>14.6</v>
      </c>
      <c r="R42" s="158">
        <f t="shared" si="8"/>
        <v>14.6</v>
      </c>
      <c r="S42" s="159">
        <f t="shared" si="8"/>
        <v>14.6</v>
      </c>
      <c r="T42" s="158">
        <f t="shared" si="8"/>
        <v>14.6</v>
      </c>
      <c r="U42" s="158">
        <f t="shared" si="8"/>
        <v>14.6</v>
      </c>
      <c r="V42" s="158">
        <f t="shared" si="8"/>
        <v>14.6</v>
      </c>
      <c r="W42" s="159">
        <f t="shared" si="8"/>
        <v>14.6</v>
      </c>
      <c r="X42" s="158">
        <f t="shared" si="8"/>
        <v>14.6</v>
      </c>
      <c r="Y42" s="158">
        <f t="shared" si="8"/>
        <v>14.6</v>
      </c>
      <c r="Z42" s="158">
        <f>Z17</f>
        <v>14.6</v>
      </c>
      <c r="AA42" s="159">
        <f>AA17</f>
        <v>14.6</v>
      </c>
      <c r="AB42" s="158">
        <f>AB17</f>
        <v>14.6</v>
      </c>
      <c r="AC42" s="88"/>
      <c r="AD42" s="88"/>
      <c r="AE42" s="88"/>
      <c r="AF42" s="88"/>
      <c r="AG42" s="88"/>
    </row>
    <row r="43" spans="1:33" x14ac:dyDescent="0.25">
      <c r="A43" s="103" t="s">
        <v>50</v>
      </c>
      <c r="B43" s="154">
        <f t="shared" ref="B43:Y43" si="9">SUM(B32:B42)</f>
        <v>23.787624000000001</v>
      </c>
      <c r="C43" s="155">
        <f t="shared" si="9"/>
        <v>24.418969000000001</v>
      </c>
      <c r="D43" s="154">
        <f t="shared" si="9"/>
        <v>25.221446999999998</v>
      </c>
      <c r="E43" s="154">
        <f t="shared" si="9"/>
        <v>26.825307999999996</v>
      </c>
      <c r="F43" s="154">
        <f t="shared" si="9"/>
        <v>28.924940999999997</v>
      </c>
      <c r="G43" s="155">
        <f t="shared" si="9"/>
        <v>37.0699568</v>
      </c>
      <c r="H43" s="154">
        <f t="shared" si="9"/>
        <v>49.630865199999988</v>
      </c>
      <c r="I43" s="154">
        <f t="shared" si="9"/>
        <v>68.820423199999979</v>
      </c>
      <c r="J43" s="154">
        <f t="shared" si="9"/>
        <v>96.836410299999997</v>
      </c>
      <c r="K43" s="155">
        <f t="shared" si="9"/>
        <v>141.12308295999998</v>
      </c>
      <c r="L43" s="154">
        <f t="shared" si="9"/>
        <v>222.30064134000023</v>
      </c>
      <c r="M43" s="154">
        <f t="shared" si="9"/>
        <v>511.32923078999977</v>
      </c>
      <c r="N43" s="154">
        <f t="shared" si="9"/>
        <v>1002.0420822799973</v>
      </c>
      <c r="O43" s="155">
        <f t="shared" si="9"/>
        <v>1325.1507981699983</v>
      </c>
      <c r="P43" s="154">
        <f t="shared" si="9"/>
        <v>1449.1734247799982</v>
      </c>
      <c r="Q43" s="154">
        <f t="shared" si="9"/>
        <v>1703.9911897599989</v>
      </c>
      <c r="R43" s="154">
        <f t="shared" si="9"/>
        <v>1797.0703486599987</v>
      </c>
      <c r="S43" s="155">
        <f t="shared" si="9"/>
        <v>2258.2600417199988</v>
      </c>
      <c r="T43" s="154">
        <f t="shared" si="9"/>
        <v>2528.3772712699988</v>
      </c>
      <c r="U43" s="154">
        <f t="shared" si="9"/>
        <v>2675.5550146399983</v>
      </c>
      <c r="V43" s="154">
        <f t="shared" si="9"/>
        <v>2892.7433431499985</v>
      </c>
      <c r="W43" s="155">
        <f t="shared" si="9"/>
        <v>4112.6595069899995</v>
      </c>
      <c r="X43" s="154">
        <f t="shared" si="9"/>
        <v>4385.3352303800002</v>
      </c>
      <c r="Y43" s="154">
        <f t="shared" si="9"/>
        <v>4755.6614615300005</v>
      </c>
      <c r="Z43" s="154">
        <f>SUM(Z32:Z42)</f>
        <v>5325.7500361700004</v>
      </c>
      <c r="AA43" s="155">
        <f>SUM(AA32:AA42)</f>
        <v>7608.4660896700007</v>
      </c>
      <c r="AB43" s="154">
        <f>SUM(AB32:AB42)</f>
        <v>7823.800931740001</v>
      </c>
      <c r="AC43" s="160"/>
      <c r="AD43" s="93"/>
      <c r="AE43" s="93"/>
      <c r="AF43" s="88"/>
      <c r="AG43" s="93"/>
    </row>
    <row r="44" spans="1:33" x14ac:dyDescent="0.25">
      <c r="A44" s="90" t="s">
        <v>76</v>
      </c>
      <c r="B44" s="94">
        <f t="shared" ref="B44:AB44" si="10">B19</f>
        <v>0</v>
      </c>
      <c r="C44" s="129">
        <f t="shared" si="10"/>
        <v>0</v>
      </c>
      <c r="D44" s="94">
        <f t="shared" si="10"/>
        <v>0</v>
      </c>
      <c r="E44" s="94">
        <f t="shared" si="10"/>
        <v>0</v>
      </c>
      <c r="F44" s="94">
        <f t="shared" si="10"/>
        <v>0</v>
      </c>
      <c r="G44" s="129">
        <f t="shared" si="10"/>
        <v>0</v>
      </c>
      <c r="H44" s="94">
        <f t="shared" si="10"/>
        <v>0</v>
      </c>
      <c r="I44" s="94">
        <f t="shared" si="10"/>
        <v>0</v>
      </c>
      <c r="J44" s="94">
        <f t="shared" si="10"/>
        <v>0</v>
      </c>
      <c r="K44" s="129">
        <f t="shared" si="10"/>
        <v>0</v>
      </c>
      <c r="L44" s="94">
        <f t="shared" si="10"/>
        <v>0</v>
      </c>
      <c r="M44" s="94">
        <f t="shared" si="10"/>
        <v>0</v>
      </c>
      <c r="N44" s="94">
        <f t="shared" si="10"/>
        <v>0</v>
      </c>
      <c r="O44" s="129">
        <f t="shared" si="10"/>
        <v>0</v>
      </c>
      <c r="P44" s="94">
        <f t="shared" si="10"/>
        <v>0</v>
      </c>
      <c r="Q44" s="94">
        <f t="shared" si="10"/>
        <v>0</v>
      </c>
      <c r="R44" s="94">
        <f t="shared" si="10"/>
        <v>0</v>
      </c>
      <c r="S44" s="129">
        <f t="shared" si="10"/>
        <v>269.41207999999995</v>
      </c>
      <c r="T44" s="94">
        <f t="shared" si="10"/>
        <v>358.65532999999994</v>
      </c>
      <c r="U44" s="94">
        <f t="shared" si="10"/>
        <v>392.83219999999994</v>
      </c>
      <c r="V44" s="94">
        <f t="shared" si="10"/>
        <v>489.24279999999993</v>
      </c>
      <c r="W44" s="129">
        <f t="shared" si="10"/>
        <v>1401.53493</v>
      </c>
      <c r="X44" s="94">
        <f t="shared" si="10"/>
        <v>1459.3820799999999</v>
      </c>
      <c r="Y44" s="94">
        <f t="shared" si="10"/>
        <v>1663.2481799999998</v>
      </c>
      <c r="Z44" s="94">
        <f t="shared" si="10"/>
        <v>1994.1340599999999</v>
      </c>
      <c r="AA44" s="129">
        <f t="shared" si="10"/>
        <v>3535.1376199999995</v>
      </c>
      <c r="AB44" s="94">
        <f t="shared" si="10"/>
        <v>3540.2376199999994</v>
      </c>
      <c r="AC44" s="88"/>
      <c r="AD44" s="88"/>
      <c r="AE44" s="88"/>
      <c r="AF44" s="88"/>
      <c r="AG44" s="88"/>
    </row>
    <row r="45" spans="1:33" x14ac:dyDescent="0.25">
      <c r="A45" s="90"/>
      <c r="B45" s="88"/>
      <c r="C45" s="136"/>
      <c r="D45" s="88"/>
      <c r="E45" s="88"/>
      <c r="F45" s="88"/>
      <c r="G45" s="136"/>
      <c r="H45" s="88"/>
      <c r="I45" s="88"/>
      <c r="J45" s="88"/>
      <c r="K45" s="136"/>
      <c r="L45" s="88"/>
      <c r="M45" s="88"/>
      <c r="N45" s="88"/>
      <c r="O45" s="136"/>
      <c r="P45" s="88"/>
      <c r="Q45" s="88"/>
      <c r="R45" s="88"/>
      <c r="S45" s="136"/>
      <c r="T45" s="88"/>
      <c r="U45" s="88"/>
      <c r="V45" s="88"/>
      <c r="W45" s="136"/>
      <c r="X45" s="88"/>
      <c r="Y45" s="88"/>
      <c r="Z45" s="169"/>
      <c r="AA45" s="170"/>
      <c r="AB45" s="169"/>
      <c r="AC45" s="88"/>
      <c r="AD45" s="88"/>
      <c r="AE45" s="88"/>
      <c r="AF45" s="88"/>
      <c r="AG45" s="88"/>
    </row>
    <row r="46" spans="1:33" ht="15.6" x14ac:dyDescent="0.25">
      <c r="A46" s="85" t="s">
        <v>123</v>
      </c>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row>
    <row r="47" spans="1:33" x14ac:dyDescent="0.25">
      <c r="A47" s="84" t="s">
        <v>49</v>
      </c>
      <c r="C47" s="123"/>
      <c r="G47" s="123"/>
      <c r="K47" s="123"/>
      <c r="O47" s="123"/>
      <c r="S47" s="123"/>
      <c r="U47" s="92"/>
      <c r="W47" s="123"/>
      <c r="Z47" s="158"/>
      <c r="AA47" s="136"/>
      <c r="AB47" s="88"/>
      <c r="AC47" s="88"/>
      <c r="AD47" s="88"/>
      <c r="AE47" s="88"/>
      <c r="AF47" s="88"/>
      <c r="AG47" s="88"/>
    </row>
    <row r="48" spans="1:33" x14ac:dyDescent="0.25">
      <c r="A48" s="86" t="s">
        <v>53</v>
      </c>
      <c r="B48" s="92">
        <v>2431</v>
      </c>
      <c r="C48" s="130">
        <v>2661</v>
      </c>
      <c r="D48" s="92">
        <v>2842</v>
      </c>
      <c r="E48" s="92">
        <v>3340</v>
      </c>
      <c r="F48" s="92">
        <v>4119</v>
      </c>
      <c r="G48" s="130">
        <v>5658</v>
      </c>
      <c r="H48" s="92">
        <v>9601</v>
      </c>
      <c r="I48" s="92">
        <v>16274</v>
      </c>
      <c r="J48" s="92">
        <v>25571</v>
      </c>
      <c r="K48" s="161">
        <v>39658</v>
      </c>
      <c r="L48" s="162">
        <v>61529</v>
      </c>
      <c r="M48" s="162">
        <v>102336</v>
      </c>
      <c r="N48" s="162">
        <v>220590</v>
      </c>
      <c r="O48" s="161">
        <v>295349</v>
      </c>
      <c r="P48" s="162">
        <v>321430</v>
      </c>
      <c r="Q48" s="162">
        <v>354059</v>
      </c>
      <c r="R48" s="162">
        <v>374398</v>
      </c>
      <c r="S48" s="161">
        <v>393753</v>
      </c>
      <c r="T48" s="162">
        <v>420879</v>
      </c>
      <c r="U48" s="92">
        <v>441425</v>
      </c>
      <c r="V48" s="92">
        <v>466006</v>
      </c>
      <c r="W48" s="130">
        <v>495697</v>
      </c>
      <c r="X48" s="92">
        <v>519250</v>
      </c>
      <c r="Y48" s="92">
        <v>549084</v>
      </c>
      <c r="Z48" s="92">
        <v>582313</v>
      </c>
      <c r="AA48" s="130">
        <v>606768</v>
      </c>
      <c r="AB48" s="92">
        <v>622179</v>
      </c>
      <c r="AC48" s="88"/>
      <c r="AD48" s="88"/>
      <c r="AE48" s="88"/>
      <c r="AF48" s="88"/>
      <c r="AG48" s="88"/>
    </row>
    <row r="49" spans="1:33" x14ac:dyDescent="0.25">
      <c r="A49" s="86" t="s">
        <v>118</v>
      </c>
      <c r="B49" s="92">
        <v>1</v>
      </c>
      <c r="C49" s="130">
        <v>1</v>
      </c>
      <c r="D49" s="92">
        <v>1</v>
      </c>
      <c r="E49" s="92">
        <v>2</v>
      </c>
      <c r="F49" s="92">
        <v>2</v>
      </c>
      <c r="G49" s="130">
        <v>2</v>
      </c>
      <c r="H49" s="92">
        <v>6</v>
      </c>
      <c r="I49" s="92">
        <v>7</v>
      </c>
      <c r="J49" s="92">
        <v>12</v>
      </c>
      <c r="K49" s="161">
        <v>18</v>
      </c>
      <c r="L49" s="162">
        <v>69</v>
      </c>
      <c r="M49" s="162">
        <v>294</v>
      </c>
      <c r="N49" s="162">
        <v>329</v>
      </c>
      <c r="O49" s="161">
        <v>368</v>
      </c>
      <c r="P49" s="162">
        <v>399</v>
      </c>
      <c r="Q49" s="162">
        <v>533</v>
      </c>
      <c r="R49" s="162">
        <v>566</v>
      </c>
      <c r="S49" s="161">
        <v>600</v>
      </c>
      <c r="T49" s="162">
        <v>714</v>
      </c>
      <c r="U49" s="92">
        <v>817</v>
      </c>
      <c r="V49" s="92">
        <v>936</v>
      </c>
      <c r="W49" s="130">
        <v>1020</v>
      </c>
      <c r="X49" s="92">
        <v>1135</v>
      </c>
      <c r="Y49" s="92">
        <v>1218</v>
      </c>
      <c r="Z49" s="92">
        <v>1302</v>
      </c>
      <c r="AA49" s="130">
        <v>1333</v>
      </c>
      <c r="AB49" s="92">
        <v>1334</v>
      </c>
      <c r="AC49" s="88"/>
      <c r="AD49" s="88"/>
      <c r="AE49" s="88"/>
      <c r="AF49" s="88"/>
      <c r="AG49" s="88"/>
    </row>
    <row r="50" spans="1:33" x14ac:dyDescent="0.25">
      <c r="A50" s="86" t="s">
        <v>72</v>
      </c>
      <c r="B50" s="61">
        <v>0</v>
      </c>
      <c r="C50" s="114">
        <v>0</v>
      </c>
      <c r="D50" s="61">
        <v>0</v>
      </c>
      <c r="E50" s="61">
        <v>0</v>
      </c>
      <c r="F50" s="61">
        <v>0</v>
      </c>
      <c r="G50" s="130">
        <v>0</v>
      </c>
      <c r="H50" s="92">
        <v>0</v>
      </c>
      <c r="I50" s="92">
        <v>0</v>
      </c>
      <c r="J50" s="92">
        <v>0</v>
      </c>
      <c r="K50" s="161">
        <v>0</v>
      </c>
      <c r="L50" s="162">
        <v>0</v>
      </c>
      <c r="M50" s="162">
        <v>0</v>
      </c>
      <c r="N50" s="162">
        <v>0</v>
      </c>
      <c r="O50" s="161">
        <v>18842</v>
      </c>
      <c r="P50" s="162">
        <v>22044</v>
      </c>
      <c r="Q50" s="162">
        <v>25023</v>
      </c>
      <c r="R50" s="162">
        <v>27217</v>
      </c>
      <c r="S50" s="161">
        <v>29303</v>
      </c>
      <c r="T50" s="162">
        <v>31761</v>
      </c>
      <c r="U50" s="92">
        <v>34072</v>
      </c>
      <c r="V50" s="92">
        <v>37197</v>
      </c>
      <c r="W50" s="130">
        <v>40425</v>
      </c>
      <c r="X50" s="92">
        <v>44088</v>
      </c>
      <c r="Y50" s="92">
        <v>49019</v>
      </c>
      <c r="Z50" s="92">
        <v>55174</v>
      </c>
      <c r="AA50" s="130">
        <v>66126</v>
      </c>
      <c r="AB50" s="92">
        <v>89673</v>
      </c>
      <c r="AC50" s="88"/>
      <c r="AD50" s="88"/>
      <c r="AE50" s="88"/>
      <c r="AF50" s="88"/>
      <c r="AG50" s="88"/>
    </row>
    <row r="51" spans="1:33" x14ac:dyDescent="0.25">
      <c r="A51" s="86" t="s">
        <v>73</v>
      </c>
      <c r="B51" s="61">
        <v>0</v>
      </c>
      <c r="C51" s="114">
        <v>0</v>
      </c>
      <c r="D51" s="61">
        <v>0</v>
      </c>
      <c r="E51" s="61">
        <v>0</v>
      </c>
      <c r="F51" s="61">
        <v>0</v>
      </c>
      <c r="G51" s="114">
        <v>0</v>
      </c>
      <c r="H51" s="61">
        <v>0</v>
      </c>
      <c r="I51" s="61">
        <v>0</v>
      </c>
      <c r="J51" s="92">
        <v>1</v>
      </c>
      <c r="K51" s="161">
        <v>0</v>
      </c>
      <c r="L51" s="61">
        <v>0</v>
      </c>
      <c r="M51" s="61">
        <v>0</v>
      </c>
      <c r="N51" s="61">
        <v>0</v>
      </c>
      <c r="O51" s="114">
        <v>0</v>
      </c>
      <c r="P51" s="61">
        <v>0</v>
      </c>
      <c r="Q51" s="61">
        <v>0</v>
      </c>
      <c r="R51" s="61">
        <v>0</v>
      </c>
      <c r="S51" s="114">
        <v>0</v>
      </c>
      <c r="T51" s="61">
        <v>0</v>
      </c>
      <c r="U51" s="92">
        <v>0</v>
      </c>
      <c r="V51" s="92">
        <v>0</v>
      </c>
      <c r="W51" s="130">
        <v>0</v>
      </c>
      <c r="X51" s="92">
        <v>17</v>
      </c>
      <c r="Y51" s="92">
        <v>39</v>
      </c>
      <c r="Z51" s="92">
        <v>74</v>
      </c>
      <c r="AA51" s="130">
        <v>118</v>
      </c>
      <c r="AB51" s="92">
        <v>128</v>
      </c>
      <c r="AC51" s="88"/>
      <c r="AD51" s="88"/>
      <c r="AE51" s="88"/>
      <c r="AF51" s="88"/>
      <c r="AG51" s="88"/>
    </row>
    <row r="52" spans="1:33" x14ac:dyDescent="0.25">
      <c r="A52" s="86" t="s">
        <v>124</v>
      </c>
      <c r="B52" s="83">
        <v>17</v>
      </c>
      <c r="C52" s="123">
        <v>18</v>
      </c>
      <c r="D52" s="83">
        <v>18</v>
      </c>
      <c r="E52" s="83">
        <v>18</v>
      </c>
      <c r="F52" s="83">
        <v>19</v>
      </c>
      <c r="G52" s="123">
        <v>19</v>
      </c>
      <c r="H52" s="83">
        <v>19</v>
      </c>
      <c r="I52" s="83">
        <v>19</v>
      </c>
      <c r="J52" s="83">
        <v>19</v>
      </c>
      <c r="K52" s="114">
        <v>19</v>
      </c>
      <c r="L52" s="61">
        <v>19</v>
      </c>
      <c r="M52" s="61">
        <v>19</v>
      </c>
      <c r="N52" s="61">
        <v>20</v>
      </c>
      <c r="O52" s="114">
        <v>21</v>
      </c>
      <c r="P52" s="61">
        <v>22</v>
      </c>
      <c r="Q52" s="61">
        <v>22</v>
      </c>
      <c r="R52" s="61">
        <v>22</v>
      </c>
      <c r="S52" s="114">
        <v>73</v>
      </c>
      <c r="T52" s="61">
        <v>86</v>
      </c>
      <c r="U52" s="92">
        <v>92</v>
      </c>
      <c r="V52" s="92">
        <v>93</v>
      </c>
      <c r="W52" s="130">
        <v>138</v>
      </c>
      <c r="X52" s="92">
        <v>143</v>
      </c>
      <c r="Y52" s="92">
        <v>150</v>
      </c>
      <c r="Z52" s="92">
        <v>158</v>
      </c>
      <c r="AA52" s="130">
        <v>188</v>
      </c>
      <c r="AB52" s="92">
        <v>190</v>
      </c>
      <c r="AC52" s="88"/>
      <c r="AD52" s="88"/>
      <c r="AE52" s="88"/>
      <c r="AF52" s="88"/>
      <c r="AG52" s="88"/>
    </row>
    <row r="53" spans="1:33" x14ac:dyDescent="0.25">
      <c r="A53" s="86" t="s">
        <v>125</v>
      </c>
      <c r="B53" s="61">
        <v>0</v>
      </c>
      <c r="C53" s="114">
        <v>0</v>
      </c>
      <c r="D53" s="61">
        <v>0</v>
      </c>
      <c r="E53" s="61">
        <v>0</v>
      </c>
      <c r="F53" s="61">
        <v>0</v>
      </c>
      <c r="G53" s="114">
        <v>0</v>
      </c>
      <c r="H53" s="61">
        <v>0</v>
      </c>
      <c r="I53" s="61">
        <v>0</v>
      </c>
      <c r="J53" s="61">
        <v>0</v>
      </c>
      <c r="K53" s="114">
        <v>0</v>
      </c>
      <c r="L53" s="61">
        <v>0</v>
      </c>
      <c r="M53" s="61">
        <v>0</v>
      </c>
      <c r="N53" s="61">
        <v>0</v>
      </c>
      <c r="O53" s="114">
        <v>0</v>
      </c>
      <c r="P53" s="61">
        <v>0</v>
      </c>
      <c r="Q53" s="61">
        <v>0</v>
      </c>
      <c r="R53" s="61">
        <v>0</v>
      </c>
      <c r="S53" s="114">
        <v>17</v>
      </c>
      <c r="T53" s="61">
        <v>22</v>
      </c>
      <c r="U53" s="92">
        <v>25</v>
      </c>
      <c r="V53" s="92">
        <v>32</v>
      </c>
      <c r="W53" s="130">
        <v>107</v>
      </c>
      <c r="X53" s="92">
        <v>111</v>
      </c>
      <c r="Y53" s="92">
        <v>125</v>
      </c>
      <c r="Z53" s="92">
        <v>147</v>
      </c>
      <c r="AA53" s="130">
        <v>269</v>
      </c>
      <c r="AB53" s="92">
        <v>269</v>
      </c>
      <c r="AC53" s="88"/>
      <c r="AD53" s="88"/>
      <c r="AE53" s="88"/>
      <c r="AF53" s="88"/>
      <c r="AG53" s="88"/>
    </row>
    <row r="54" spans="1:33" x14ac:dyDescent="0.25">
      <c r="A54" s="86" t="s">
        <v>126</v>
      </c>
      <c r="B54" s="61">
        <v>0</v>
      </c>
      <c r="C54" s="114">
        <v>0</v>
      </c>
      <c r="D54" s="61">
        <v>0</v>
      </c>
      <c r="E54" s="61">
        <v>0</v>
      </c>
      <c r="F54" s="61">
        <v>0</v>
      </c>
      <c r="G54" s="114">
        <v>0</v>
      </c>
      <c r="H54" s="61">
        <v>0</v>
      </c>
      <c r="I54" s="61">
        <v>0</v>
      </c>
      <c r="J54" s="61">
        <v>0</v>
      </c>
      <c r="K54" s="114">
        <v>0</v>
      </c>
      <c r="L54" s="61">
        <v>0</v>
      </c>
      <c r="M54" s="61">
        <v>0</v>
      </c>
      <c r="N54" s="61">
        <v>0</v>
      </c>
      <c r="O54" s="114">
        <v>0</v>
      </c>
      <c r="P54" s="61">
        <v>0</v>
      </c>
      <c r="Q54" s="61">
        <v>0</v>
      </c>
      <c r="R54" s="61">
        <v>0</v>
      </c>
      <c r="S54" s="114"/>
      <c r="T54" s="61"/>
      <c r="U54" s="61"/>
      <c r="V54" s="61"/>
      <c r="W54" s="114"/>
      <c r="X54" s="61"/>
      <c r="Y54" s="61"/>
      <c r="Z54" s="61"/>
      <c r="AA54" s="114"/>
      <c r="AB54" s="61"/>
      <c r="AC54" s="88"/>
      <c r="AD54" s="88"/>
      <c r="AE54" s="88"/>
      <c r="AF54" s="88"/>
      <c r="AG54" s="88"/>
    </row>
    <row r="55" spans="1:33" x14ac:dyDescent="0.25">
      <c r="A55" s="86" t="s">
        <v>127</v>
      </c>
      <c r="B55" s="61">
        <v>0</v>
      </c>
      <c r="C55" s="114">
        <v>0</v>
      </c>
      <c r="D55" s="61">
        <v>0</v>
      </c>
      <c r="E55" s="61">
        <v>0</v>
      </c>
      <c r="F55" s="61">
        <v>0</v>
      </c>
      <c r="G55" s="114">
        <v>0</v>
      </c>
      <c r="H55" s="61">
        <v>0</v>
      </c>
      <c r="I55" s="61">
        <v>0</v>
      </c>
      <c r="J55" s="61">
        <v>0</v>
      </c>
      <c r="K55" s="114">
        <v>0</v>
      </c>
      <c r="L55" s="61">
        <v>0</v>
      </c>
      <c r="M55" s="61">
        <v>0</v>
      </c>
      <c r="N55" s="61">
        <v>0</v>
      </c>
      <c r="O55" s="114">
        <v>1</v>
      </c>
      <c r="P55" s="61">
        <v>2</v>
      </c>
      <c r="Q55" s="61">
        <v>4</v>
      </c>
      <c r="R55" s="61">
        <v>4</v>
      </c>
      <c r="S55" s="114">
        <v>14</v>
      </c>
      <c r="T55" s="61">
        <v>16</v>
      </c>
      <c r="U55" s="92">
        <v>15</v>
      </c>
      <c r="V55" s="92">
        <v>14</v>
      </c>
      <c r="W55" s="130">
        <v>16</v>
      </c>
      <c r="X55" s="92">
        <v>20</v>
      </c>
      <c r="Y55" s="92">
        <v>19</v>
      </c>
      <c r="Z55" s="92">
        <v>18</v>
      </c>
      <c r="AA55" s="130">
        <v>48</v>
      </c>
      <c r="AB55" s="92">
        <v>51</v>
      </c>
      <c r="AC55" s="88"/>
      <c r="AD55" s="88"/>
      <c r="AE55" s="88"/>
      <c r="AF55" s="88"/>
      <c r="AG55" s="88"/>
    </row>
    <row r="56" spans="1:33" s="84" customFormat="1" x14ac:dyDescent="0.25">
      <c r="A56" s="103" t="s">
        <v>50</v>
      </c>
      <c r="B56" s="154">
        <f t="shared" ref="B56:AB56" si="11">SUM(B48:B55)</f>
        <v>2449</v>
      </c>
      <c r="C56" s="155">
        <f t="shared" si="11"/>
        <v>2680</v>
      </c>
      <c r="D56" s="154">
        <f t="shared" si="11"/>
        <v>2861</v>
      </c>
      <c r="E56" s="154">
        <f t="shared" si="11"/>
        <v>3360</v>
      </c>
      <c r="F56" s="154">
        <f t="shared" si="11"/>
        <v>4140</v>
      </c>
      <c r="G56" s="155">
        <f t="shared" si="11"/>
        <v>5679</v>
      </c>
      <c r="H56" s="154">
        <f t="shared" si="11"/>
        <v>9626</v>
      </c>
      <c r="I56" s="154">
        <f t="shared" si="11"/>
        <v>16300</v>
      </c>
      <c r="J56" s="154">
        <f t="shared" si="11"/>
        <v>25603</v>
      </c>
      <c r="K56" s="155">
        <f t="shared" si="11"/>
        <v>39695</v>
      </c>
      <c r="L56" s="154">
        <f t="shared" si="11"/>
        <v>61617</v>
      </c>
      <c r="M56" s="154">
        <f t="shared" si="11"/>
        <v>102649</v>
      </c>
      <c r="N56" s="154">
        <f t="shared" si="11"/>
        <v>220939</v>
      </c>
      <c r="O56" s="155">
        <f t="shared" si="11"/>
        <v>314581</v>
      </c>
      <c r="P56" s="154">
        <f t="shared" si="11"/>
        <v>343897</v>
      </c>
      <c r="Q56" s="154">
        <f t="shared" si="11"/>
        <v>379641</v>
      </c>
      <c r="R56" s="154">
        <f t="shared" si="11"/>
        <v>402207</v>
      </c>
      <c r="S56" s="155">
        <f t="shared" si="11"/>
        <v>423760</v>
      </c>
      <c r="T56" s="154">
        <f t="shared" si="11"/>
        <v>453478</v>
      </c>
      <c r="U56" s="154">
        <f t="shared" si="11"/>
        <v>476446</v>
      </c>
      <c r="V56" s="154">
        <f t="shared" si="11"/>
        <v>504278</v>
      </c>
      <c r="W56" s="155">
        <f t="shared" si="11"/>
        <v>537403</v>
      </c>
      <c r="X56" s="154">
        <f t="shared" si="11"/>
        <v>564764</v>
      </c>
      <c r="Y56" s="154">
        <f t="shared" si="11"/>
        <v>599654</v>
      </c>
      <c r="Z56" s="154">
        <f t="shared" si="11"/>
        <v>639186</v>
      </c>
      <c r="AA56" s="155">
        <f t="shared" si="11"/>
        <v>674850</v>
      </c>
      <c r="AB56" s="154">
        <f t="shared" si="11"/>
        <v>713824</v>
      </c>
      <c r="AC56" s="96"/>
      <c r="AD56" s="96"/>
      <c r="AE56" s="96"/>
      <c r="AF56" s="96"/>
      <c r="AG56" s="96"/>
    </row>
    <row r="57" spans="1:33" x14ac:dyDescent="0.25">
      <c r="A57" s="90" t="s">
        <v>76</v>
      </c>
      <c r="B57" s="94">
        <v>0</v>
      </c>
      <c r="C57" s="129">
        <v>0</v>
      </c>
      <c r="D57" s="94">
        <v>0</v>
      </c>
      <c r="E57" s="94">
        <v>0</v>
      </c>
      <c r="F57" s="94">
        <v>0</v>
      </c>
      <c r="G57" s="129">
        <v>0</v>
      </c>
      <c r="H57" s="94">
        <v>0</v>
      </c>
      <c r="I57" s="94">
        <v>0</v>
      </c>
      <c r="J57" s="94">
        <v>0</v>
      </c>
      <c r="K57" s="129">
        <v>0</v>
      </c>
      <c r="L57" s="94">
        <v>0</v>
      </c>
      <c r="M57" s="94">
        <v>0</v>
      </c>
      <c r="N57" s="94">
        <v>0</v>
      </c>
      <c r="O57" s="129">
        <v>0</v>
      </c>
      <c r="P57" s="94">
        <v>0</v>
      </c>
      <c r="Q57" s="94">
        <v>0</v>
      </c>
      <c r="R57" s="94">
        <v>0</v>
      </c>
      <c r="S57" s="129">
        <v>63</v>
      </c>
      <c r="T57" s="94">
        <v>81</v>
      </c>
      <c r="U57" s="94">
        <v>90</v>
      </c>
      <c r="V57" s="94">
        <v>98</v>
      </c>
      <c r="W57" s="129">
        <v>218</v>
      </c>
      <c r="X57" s="94">
        <v>227</v>
      </c>
      <c r="Y57" s="94">
        <v>248</v>
      </c>
      <c r="Z57" s="94">
        <v>278</v>
      </c>
      <c r="AA57" s="136">
        <v>430</v>
      </c>
      <c r="AB57" s="88">
        <v>432</v>
      </c>
      <c r="AC57" s="88"/>
      <c r="AD57" s="88"/>
      <c r="AE57" s="88"/>
      <c r="AF57" s="88"/>
      <c r="AG57" s="88"/>
    </row>
    <row r="58" spans="1:33" x14ac:dyDescent="0.25">
      <c r="C58" s="123"/>
      <c r="G58" s="123"/>
      <c r="K58" s="123"/>
      <c r="O58" s="123"/>
      <c r="S58" s="123"/>
      <c r="U58" s="92"/>
      <c r="W58" s="123"/>
      <c r="AA58" s="136"/>
      <c r="AB58" s="88"/>
      <c r="AC58" s="88"/>
      <c r="AD58" s="88"/>
      <c r="AE58" s="88"/>
      <c r="AF58" s="88"/>
      <c r="AG58" s="88"/>
    </row>
    <row r="59" spans="1:33" x14ac:dyDescent="0.25">
      <c r="A59" s="84" t="s">
        <v>51</v>
      </c>
      <c r="C59" s="123"/>
      <c r="G59" s="123"/>
      <c r="K59" s="123"/>
      <c r="O59" s="123"/>
      <c r="S59" s="123"/>
      <c r="U59" s="92"/>
      <c r="W59" s="123"/>
      <c r="AA59" s="136"/>
      <c r="AB59" s="88"/>
      <c r="AC59" s="88"/>
      <c r="AD59" s="88"/>
      <c r="AE59" s="88"/>
      <c r="AF59" s="88"/>
      <c r="AG59" s="88"/>
    </row>
    <row r="60" spans="1:33" x14ac:dyDescent="0.25">
      <c r="A60" s="86" t="s">
        <v>129</v>
      </c>
      <c r="B60" s="83">
        <v>223</v>
      </c>
      <c r="C60" s="123">
        <v>225</v>
      </c>
      <c r="D60" s="83">
        <v>231</v>
      </c>
      <c r="E60" s="83">
        <v>238</v>
      </c>
      <c r="F60" s="83">
        <v>243</v>
      </c>
      <c r="G60" s="123">
        <v>250</v>
      </c>
      <c r="H60" s="83">
        <v>263</v>
      </c>
      <c r="I60" s="83">
        <v>270</v>
      </c>
      <c r="J60" s="83">
        <v>284</v>
      </c>
      <c r="K60" s="114">
        <v>296</v>
      </c>
      <c r="L60" s="61">
        <v>315</v>
      </c>
      <c r="M60" s="61">
        <v>354</v>
      </c>
      <c r="N60" s="61">
        <v>439</v>
      </c>
      <c r="O60" s="114">
        <v>497</v>
      </c>
      <c r="P60" s="61">
        <v>547</v>
      </c>
      <c r="Q60" s="61">
        <v>745</v>
      </c>
      <c r="R60" s="61">
        <v>1136</v>
      </c>
      <c r="S60" s="114">
        <v>1580</v>
      </c>
      <c r="T60" s="61">
        <v>2096</v>
      </c>
      <c r="U60" s="92">
        <v>3276</v>
      </c>
      <c r="V60" s="92">
        <v>4583</v>
      </c>
      <c r="W60" s="130">
        <v>6622</v>
      </c>
      <c r="X60" s="92">
        <v>7884</v>
      </c>
      <c r="Y60" s="92">
        <v>9303</v>
      </c>
      <c r="Z60" s="92">
        <v>10631</v>
      </c>
      <c r="AA60" s="130">
        <v>11859</v>
      </c>
      <c r="AB60" s="92">
        <v>12566</v>
      </c>
      <c r="AC60" s="88"/>
      <c r="AD60" s="88"/>
      <c r="AE60" s="88"/>
      <c r="AF60" s="88"/>
      <c r="AG60" s="88"/>
    </row>
    <row r="61" spans="1:33" x14ac:dyDescent="0.25">
      <c r="A61" s="86" t="s">
        <v>124</v>
      </c>
      <c r="B61" s="61">
        <v>0</v>
      </c>
      <c r="C61" s="114">
        <v>0</v>
      </c>
      <c r="D61" s="61">
        <v>0</v>
      </c>
      <c r="E61" s="61">
        <v>0</v>
      </c>
      <c r="F61" s="61">
        <v>0</v>
      </c>
      <c r="G61" s="114">
        <v>0</v>
      </c>
      <c r="H61" s="61">
        <v>0</v>
      </c>
      <c r="I61" s="61">
        <v>0</v>
      </c>
      <c r="J61" s="61">
        <v>0</v>
      </c>
      <c r="K61" s="114">
        <v>0</v>
      </c>
      <c r="L61" s="61">
        <v>0</v>
      </c>
      <c r="M61" s="61">
        <v>0</v>
      </c>
      <c r="N61" s="61">
        <v>0</v>
      </c>
      <c r="O61" s="114">
        <v>0</v>
      </c>
      <c r="P61" s="61">
        <v>0</v>
      </c>
      <c r="Q61" s="61">
        <v>0</v>
      </c>
      <c r="R61" s="61">
        <v>0</v>
      </c>
      <c r="S61" s="114">
        <v>0</v>
      </c>
      <c r="T61" s="61">
        <v>0</v>
      </c>
      <c r="U61" s="61">
        <v>0</v>
      </c>
      <c r="V61" s="61">
        <v>0</v>
      </c>
      <c r="W61" s="114">
        <v>0</v>
      </c>
      <c r="X61" s="61">
        <v>0</v>
      </c>
      <c r="Y61" s="61">
        <v>0</v>
      </c>
      <c r="Z61" s="61">
        <v>0</v>
      </c>
      <c r="AA61" s="114">
        <v>0</v>
      </c>
      <c r="AB61" s="61">
        <v>0</v>
      </c>
      <c r="AC61" s="88"/>
      <c r="AD61" s="88"/>
      <c r="AE61" s="88"/>
      <c r="AF61" s="88"/>
      <c r="AG61" s="88"/>
    </row>
    <row r="62" spans="1:33" x14ac:dyDescent="0.25">
      <c r="A62" s="86" t="s">
        <v>125</v>
      </c>
      <c r="B62" s="61">
        <v>0</v>
      </c>
      <c r="C62" s="114">
        <v>0</v>
      </c>
      <c r="D62" s="61">
        <v>0</v>
      </c>
      <c r="E62" s="61">
        <v>0</v>
      </c>
      <c r="F62" s="61">
        <v>0</v>
      </c>
      <c r="G62" s="114">
        <v>0</v>
      </c>
      <c r="H62" s="61">
        <v>0</v>
      </c>
      <c r="I62" s="61">
        <v>0</v>
      </c>
      <c r="J62" s="61">
        <v>0</v>
      </c>
      <c r="K62" s="114">
        <v>0</v>
      </c>
      <c r="L62" s="61">
        <v>0</v>
      </c>
      <c r="M62" s="61">
        <v>0</v>
      </c>
      <c r="N62" s="61">
        <v>0</v>
      </c>
      <c r="O62" s="114">
        <v>0</v>
      </c>
      <c r="P62" s="61">
        <v>0</v>
      </c>
      <c r="Q62" s="61">
        <v>0</v>
      </c>
      <c r="R62" s="61">
        <v>0</v>
      </c>
      <c r="S62" s="114">
        <v>0</v>
      </c>
      <c r="T62" s="61">
        <v>0</v>
      </c>
      <c r="U62" s="61">
        <v>0</v>
      </c>
      <c r="V62" s="61">
        <v>0</v>
      </c>
      <c r="W62" s="114">
        <v>0</v>
      </c>
      <c r="X62" s="61">
        <v>0</v>
      </c>
      <c r="Y62" s="61">
        <v>0</v>
      </c>
      <c r="Z62" s="61">
        <v>0</v>
      </c>
      <c r="AA62" s="114">
        <v>0</v>
      </c>
      <c r="AB62" s="61">
        <v>0</v>
      </c>
      <c r="AC62" s="88"/>
      <c r="AD62" s="88"/>
      <c r="AE62" s="88"/>
      <c r="AF62" s="88"/>
      <c r="AG62" s="88"/>
    </row>
    <row r="63" spans="1:33" x14ac:dyDescent="0.25">
      <c r="A63" s="86" t="s">
        <v>72</v>
      </c>
      <c r="B63" s="61">
        <v>0</v>
      </c>
      <c r="C63" s="114">
        <v>0</v>
      </c>
      <c r="D63" s="61">
        <v>0</v>
      </c>
      <c r="E63" s="61">
        <v>0</v>
      </c>
      <c r="F63" s="61">
        <v>0</v>
      </c>
      <c r="G63" s="114">
        <v>0</v>
      </c>
      <c r="H63" s="61">
        <v>0</v>
      </c>
      <c r="I63" s="61">
        <v>0</v>
      </c>
      <c r="J63" s="61">
        <v>0</v>
      </c>
      <c r="K63" s="114">
        <v>0</v>
      </c>
      <c r="L63" s="61">
        <v>0</v>
      </c>
      <c r="M63" s="61">
        <v>0</v>
      </c>
      <c r="N63" s="61">
        <v>0</v>
      </c>
      <c r="O63" s="114">
        <v>0</v>
      </c>
      <c r="P63" s="61">
        <v>0</v>
      </c>
      <c r="Q63" s="61">
        <v>32</v>
      </c>
      <c r="R63" s="61">
        <v>78</v>
      </c>
      <c r="S63" s="114">
        <v>196</v>
      </c>
      <c r="T63" s="61">
        <v>241</v>
      </c>
      <c r="U63" s="61">
        <v>319</v>
      </c>
      <c r="V63" s="61">
        <v>410</v>
      </c>
      <c r="W63" s="114">
        <v>504</v>
      </c>
      <c r="X63" s="61">
        <v>642</v>
      </c>
      <c r="Y63" s="61">
        <v>801</v>
      </c>
      <c r="Z63" s="61">
        <v>996</v>
      </c>
      <c r="AA63" s="114">
        <v>1178</v>
      </c>
      <c r="AB63" s="61">
        <v>1891</v>
      </c>
      <c r="AC63" s="88"/>
      <c r="AD63" s="88"/>
      <c r="AE63" s="88"/>
      <c r="AF63" s="88"/>
      <c r="AG63" s="88"/>
    </row>
    <row r="64" spans="1:33" x14ac:dyDescent="0.25">
      <c r="A64" s="86" t="s">
        <v>126</v>
      </c>
      <c r="B64" s="61">
        <v>0</v>
      </c>
      <c r="C64" s="114">
        <v>0</v>
      </c>
      <c r="D64" s="61">
        <v>0</v>
      </c>
      <c r="E64" s="61">
        <v>0</v>
      </c>
      <c r="F64" s="61">
        <v>0</v>
      </c>
      <c r="G64" s="114">
        <v>0</v>
      </c>
      <c r="H64" s="61">
        <v>0</v>
      </c>
      <c r="I64" s="61">
        <v>0</v>
      </c>
      <c r="J64" s="61">
        <v>0</v>
      </c>
      <c r="K64" s="114">
        <v>0</v>
      </c>
      <c r="L64" s="61">
        <v>0</v>
      </c>
      <c r="M64" s="61">
        <v>0</v>
      </c>
      <c r="N64" s="61">
        <v>0</v>
      </c>
      <c r="O64" s="114">
        <v>0</v>
      </c>
      <c r="P64" s="61">
        <v>0</v>
      </c>
      <c r="Q64" s="61">
        <v>0</v>
      </c>
      <c r="R64" s="61">
        <v>0</v>
      </c>
      <c r="S64" s="114">
        <v>0</v>
      </c>
      <c r="T64" s="61">
        <v>0</v>
      </c>
      <c r="U64" s="61">
        <v>0</v>
      </c>
      <c r="V64" s="61">
        <v>0</v>
      </c>
      <c r="W64" s="114">
        <v>0</v>
      </c>
      <c r="X64" s="61">
        <v>0</v>
      </c>
      <c r="Y64" s="61">
        <v>0</v>
      </c>
      <c r="Z64" s="61">
        <v>0</v>
      </c>
      <c r="AA64" s="114">
        <v>0</v>
      </c>
      <c r="AB64" s="61">
        <v>0</v>
      </c>
      <c r="AC64" s="88"/>
      <c r="AD64" s="88"/>
      <c r="AE64" s="88"/>
      <c r="AF64" s="88"/>
      <c r="AG64" s="88"/>
    </row>
    <row r="65" spans="1:33" x14ac:dyDescent="0.25">
      <c r="A65" s="86" t="s">
        <v>127</v>
      </c>
      <c r="B65" s="61">
        <v>0</v>
      </c>
      <c r="C65" s="114">
        <v>0</v>
      </c>
      <c r="D65" s="61">
        <v>0</v>
      </c>
      <c r="E65" s="61">
        <v>0</v>
      </c>
      <c r="F65" s="61">
        <v>0</v>
      </c>
      <c r="G65" s="114">
        <v>0</v>
      </c>
      <c r="H65" s="61">
        <v>0</v>
      </c>
      <c r="I65" s="61">
        <v>0</v>
      </c>
      <c r="J65" s="61">
        <v>0</v>
      </c>
      <c r="K65" s="114">
        <v>0</v>
      </c>
      <c r="L65" s="61">
        <v>0</v>
      </c>
      <c r="M65" s="61">
        <v>0</v>
      </c>
      <c r="N65" s="61">
        <v>0</v>
      </c>
      <c r="O65" s="114">
        <v>0</v>
      </c>
      <c r="P65" s="61">
        <v>0</v>
      </c>
      <c r="Q65" s="61">
        <v>0</v>
      </c>
      <c r="R65" s="61">
        <v>0</v>
      </c>
      <c r="S65" s="114">
        <v>0</v>
      </c>
      <c r="T65" s="61">
        <v>0</v>
      </c>
      <c r="U65" s="61">
        <v>0</v>
      </c>
      <c r="V65" s="61">
        <v>0</v>
      </c>
      <c r="W65" s="114">
        <v>0</v>
      </c>
      <c r="X65" s="61">
        <v>0</v>
      </c>
      <c r="Y65" s="61">
        <v>0</v>
      </c>
      <c r="Z65" s="61">
        <v>0</v>
      </c>
      <c r="AA65" s="114">
        <v>0</v>
      </c>
      <c r="AB65" s="61">
        <v>0</v>
      </c>
      <c r="AC65" s="88"/>
      <c r="AD65" s="88"/>
      <c r="AE65" s="88"/>
      <c r="AF65" s="88"/>
      <c r="AG65" s="88"/>
    </row>
    <row r="66" spans="1:33" x14ac:dyDescent="0.25">
      <c r="A66" s="103" t="s">
        <v>50</v>
      </c>
      <c r="B66" s="154">
        <f>SUM(B60:B65)</f>
        <v>223</v>
      </c>
      <c r="C66" s="155">
        <f t="shared" ref="C66:AB66" si="12">SUM(C60:C65)</f>
        <v>225</v>
      </c>
      <c r="D66" s="154">
        <f t="shared" si="12"/>
        <v>231</v>
      </c>
      <c r="E66" s="154">
        <f t="shared" si="12"/>
        <v>238</v>
      </c>
      <c r="F66" s="154">
        <f t="shared" si="12"/>
        <v>243</v>
      </c>
      <c r="G66" s="155">
        <f t="shared" si="12"/>
        <v>250</v>
      </c>
      <c r="H66" s="154">
        <f t="shared" si="12"/>
        <v>263</v>
      </c>
      <c r="I66" s="154">
        <f t="shared" si="12"/>
        <v>270</v>
      </c>
      <c r="J66" s="154">
        <f t="shared" si="12"/>
        <v>284</v>
      </c>
      <c r="K66" s="155">
        <f t="shared" si="12"/>
        <v>296</v>
      </c>
      <c r="L66" s="154">
        <f t="shared" si="12"/>
        <v>315</v>
      </c>
      <c r="M66" s="154">
        <f t="shared" si="12"/>
        <v>354</v>
      </c>
      <c r="N66" s="154">
        <f t="shared" si="12"/>
        <v>439</v>
      </c>
      <c r="O66" s="155">
        <f t="shared" si="12"/>
        <v>497</v>
      </c>
      <c r="P66" s="154">
        <f t="shared" si="12"/>
        <v>547</v>
      </c>
      <c r="Q66" s="154">
        <f t="shared" si="12"/>
        <v>777</v>
      </c>
      <c r="R66" s="154">
        <f t="shared" si="12"/>
        <v>1214</v>
      </c>
      <c r="S66" s="155">
        <f t="shared" si="12"/>
        <v>1776</v>
      </c>
      <c r="T66" s="154">
        <f t="shared" si="12"/>
        <v>2337</v>
      </c>
      <c r="U66" s="154">
        <f t="shared" si="12"/>
        <v>3595</v>
      </c>
      <c r="V66" s="154">
        <f t="shared" si="12"/>
        <v>4993</v>
      </c>
      <c r="W66" s="155">
        <f t="shared" si="12"/>
        <v>7126</v>
      </c>
      <c r="X66" s="154">
        <f t="shared" si="12"/>
        <v>8526</v>
      </c>
      <c r="Y66" s="154">
        <f t="shared" si="12"/>
        <v>10104</v>
      </c>
      <c r="Z66" s="154">
        <f t="shared" si="12"/>
        <v>11627</v>
      </c>
      <c r="AA66" s="155">
        <f t="shared" si="12"/>
        <v>13037</v>
      </c>
      <c r="AB66" s="154">
        <f t="shared" si="12"/>
        <v>14457</v>
      </c>
      <c r="AC66" s="88"/>
      <c r="AD66" s="88"/>
      <c r="AE66" s="88"/>
      <c r="AF66" s="88"/>
      <c r="AG66" s="88"/>
    </row>
    <row r="67" spans="1:33" x14ac:dyDescent="0.25">
      <c r="A67" s="90" t="s">
        <v>76</v>
      </c>
      <c r="B67" s="94"/>
      <c r="C67" s="129"/>
      <c r="D67" s="94"/>
      <c r="E67" s="94"/>
      <c r="F67" s="94"/>
      <c r="G67" s="129"/>
      <c r="H67" s="94"/>
      <c r="I67" s="94"/>
      <c r="J67" s="94"/>
      <c r="K67" s="129">
        <v>0</v>
      </c>
      <c r="L67" s="94">
        <v>0</v>
      </c>
      <c r="M67" s="94">
        <v>0</v>
      </c>
      <c r="N67" s="94">
        <v>0</v>
      </c>
      <c r="O67" s="129">
        <v>0</v>
      </c>
      <c r="P67" s="94">
        <v>0</v>
      </c>
      <c r="Q67" s="94">
        <v>0</v>
      </c>
      <c r="R67" s="94">
        <v>0</v>
      </c>
      <c r="S67" s="129">
        <v>0</v>
      </c>
      <c r="T67" s="94">
        <v>0</v>
      </c>
      <c r="U67" s="94">
        <v>0</v>
      </c>
      <c r="V67" s="94">
        <v>0</v>
      </c>
      <c r="W67" s="129">
        <v>0</v>
      </c>
      <c r="X67" s="94">
        <v>0</v>
      </c>
      <c r="Y67" s="94">
        <v>0</v>
      </c>
      <c r="Z67" s="94">
        <v>0</v>
      </c>
      <c r="AA67" s="129">
        <v>0</v>
      </c>
      <c r="AB67" s="94">
        <v>0</v>
      </c>
      <c r="AC67" s="88"/>
      <c r="AD67" s="88"/>
      <c r="AE67" s="88"/>
      <c r="AF67" s="88"/>
      <c r="AG67" s="88"/>
    </row>
    <row r="68" spans="1:33" x14ac:dyDescent="0.25">
      <c r="C68" s="123"/>
      <c r="G68" s="123"/>
      <c r="K68" s="123"/>
      <c r="O68" s="123"/>
      <c r="S68" s="123"/>
      <c r="U68" s="92"/>
      <c r="W68" s="123"/>
      <c r="AA68" s="136"/>
      <c r="AB68" s="88"/>
      <c r="AC68" s="88"/>
      <c r="AD68" s="88"/>
      <c r="AE68" s="88"/>
      <c r="AF68" s="88"/>
      <c r="AG68" s="88"/>
    </row>
    <row r="69" spans="1:33" x14ac:dyDescent="0.25">
      <c r="A69" s="84" t="s">
        <v>52</v>
      </c>
      <c r="C69" s="123"/>
      <c r="G69" s="123"/>
      <c r="K69" s="123"/>
      <c r="O69" s="123"/>
      <c r="S69" s="123"/>
      <c r="U69" s="92"/>
      <c r="W69" s="123"/>
      <c r="AA69" s="136"/>
      <c r="AB69" s="88"/>
      <c r="AC69" s="88"/>
      <c r="AD69" s="88"/>
      <c r="AE69" s="88"/>
      <c r="AF69" s="88"/>
      <c r="AG69" s="88"/>
    </row>
    <row r="70" spans="1:33" x14ac:dyDescent="0.25">
      <c r="A70" s="86" t="s">
        <v>53</v>
      </c>
      <c r="B70" s="158">
        <f>B48</f>
        <v>2431</v>
      </c>
      <c r="C70" s="159">
        <f t="shared" ref="C70:AB73" si="13">C48</f>
        <v>2661</v>
      </c>
      <c r="D70" s="158">
        <f t="shared" si="13"/>
        <v>2842</v>
      </c>
      <c r="E70" s="158">
        <f t="shared" si="13"/>
        <v>3340</v>
      </c>
      <c r="F70" s="158">
        <f t="shared" si="13"/>
        <v>4119</v>
      </c>
      <c r="G70" s="159">
        <f t="shared" si="13"/>
        <v>5658</v>
      </c>
      <c r="H70" s="158">
        <f t="shared" si="13"/>
        <v>9601</v>
      </c>
      <c r="I70" s="158">
        <f t="shared" si="13"/>
        <v>16274</v>
      </c>
      <c r="J70" s="158">
        <f t="shared" si="13"/>
        <v>25571</v>
      </c>
      <c r="K70" s="159">
        <f t="shared" si="13"/>
        <v>39658</v>
      </c>
      <c r="L70" s="158">
        <f t="shared" si="13"/>
        <v>61529</v>
      </c>
      <c r="M70" s="158">
        <f t="shared" si="13"/>
        <v>102336</v>
      </c>
      <c r="N70" s="158">
        <f t="shared" si="13"/>
        <v>220590</v>
      </c>
      <c r="O70" s="159">
        <f t="shared" si="13"/>
        <v>295349</v>
      </c>
      <c r="P70" s="158">
        <f t="shared" si="13"/>
        <v>321430</v>
      </c>
      <c r="Q70" s="158">
        <f t="shared" si="13"/>
        <v>354059</v>
      </c>
      <c r="R70" s="158">
        <f t="shared" si="13"/>
        <v>374398</v>
      </c>
      <c r="S70" s="159">
        <f t="shared" si="13"/>
        <v>393753</v>
      </c>
      <c r="T70" s="158">
        <f t="shared" si="13"/>
        <v>420879</v>
      </c>
      <c r="U70" s="158">
        <f t="shared" si="13"/>
        <v>441425</v>
      </c>
      <c r="V70" s="158">
        <f t="shared" si="13"/>
        <v>466006</v>
      </c>
      <c r="W70" s="159">
        <f t="shared" si="13"/>
        <v>495697</v>
      </c>
      <c r="X70" s="158">
        <f t="shared" si="13"/>
        <v>519250</v>
      </c>
      <c r="Y70" s="158">
        <f t="shared" si="13"/>
        <v>549084</v>
      </c>
      <c r="Z70" s="158">
        <f t="shared" si="13"/>
        <v>582313</v>
      </c>
      <c r="AA70" s="159">
        <f t="shared" si="13"/>
        <v>606768</v>
      </c>
      <c r="AB70" s="158">
        <f t="shared" si="13"/>
        <v>622179</v>
      </c>
      <c r="AC70" s="88"/>
      <c r="AD70" s="88"/>
      <c r="AE70" s="88"/>
      <c r="AF70" s="88"/>
      <c r="AG70" s="88"/>
    </row>
    <row r="71" spans="1:33" x14ac:dyDescent="0.25">
      <c r="A71" s="86" t="s">
        <v>118</v>
      </c>
      <c r="B71" s="158">
        <f t="shared" ref="B71:Q73" si="14">B49</f>
        <v>1</v>
      </c>
      <c r="C71" s="159">
        <f t="shared" si="14"/>
        <v>1</v>
      </c>
      <c r="D71" s="158">
        <f t="shared" si="14"/>
        <v>1</v>
      </c>
      <c r="E71" s="158">
        <f t="shared" si="14"/>
        <v>2</v>
      </c>
      <c r="F71" s="158">
        <f t="shared" si="14"/>
        <v>2</v>
      </c>
      <c r="G71" s="159">
        <f t="shared" si="14"/>
        <v>2</v>
      </c>
      <c r="H71" s="158">
        <f t="shared" si="14"/>
        <v>6</v>
      </c>
      <c r="I71" s="158">
        <f t="shared" si="14"/>
        <v>7</v>
      </c>
      <c r="J71" s="158">
        <f t="shared" si="14"/>
        <v>12</v>
      </c>
      <c r="K71" s="159">
        <f t="shared" si="14"/>
        <v>18</v>
      </c>
      <c r="L71" s="158">
        <f t="shared" si="14"/>
        <v>69</v>
      </c>
      <c r="M71" s="158">
        <f t="shared" si="14"/>
        <v>294</v>
      </c>
      <c r="N71" s="158">
        <f t="shared" si="14"/>
        <v>329</v>
      </c>
      <c r="O71" s="159">
        <f t="shared" si="14"/>
        <v>368</v>
      </c>
      <c r="P71" s="158">
        <f t="shared" si="14"/>
        <v>399</v>
      </c>
      <c r="Q71" s="158">
        <f t="shared" si="14"/>
        <v>533</v>
      </c>
      <c r="R71" s="158">
        <f t="shared" si="13"/>
        <v>566</v>
      </c>
      <c r="S71" s="159">
        <f t="shared" si="13"/>
        <v>600</v>
      </c>
      <c r="T71" s="158">
        <f t="shared" si="13"/>
        <v>714</v>
      </c>
      <c r="U71" s="158">
        <f t="shared" si="13"/>
        <v>817</v>
      </c>
      <c r="V71" s="158">
        <f t="shared" si="13"/>
        <v>936</v>
      </c>
      <c r="W71" s="159">
        <f t="shared" si="13"/>
        <v>1020</v>
      </c>
      <c r="X71" s="158">
        <f t="shared" si="13"/>
        <v>1135</v>
      </c>
      <c r="Y71" s="158">
        <f t="shared" si="13"/>
        <v>1218</v>
      </c>
      <c r="Z71" s="158">
        <f t="shared" si="13"/>
        <v>1302</v>
      </c>
      <c r="AA71" s="159">
        <f t="shared" si="13"/>
        <v>1333</v>
      </c>
      <c r="AB71" s="158">
        <f t="shared" si="13"/>
        <v>1334</v>
      </c>
      <c r="AC71" s="88"/>
      <c r="AD71" s="88"/>
      <c r="AE71" s="88"/>
      <c r="AF71" s="88"/>
      <c r="AG71" s="88"/>
    </row>
    <row r="72" spans="1:33" x14ac:dyDescent="0.25">
      <c r="A72" s="86" t="s">
        <v>72</v>
      </c>
      <c r="B72" s="158">
        <f t="shared" si="14"/>
        <v>0</v>
      </c>
      <c r="C72" s="159">
        <f t="shared" si="13"/>
        <v>0</v>
      </c>
      <c r="D72" s="158">
        <f t="shared" si="13"/>
        <v>0</v>
      </c>
      <c r="E72" s="158">
        <f t="shared" si="13"/>
        <v>0</v>
      </c>
      <c r="F72" s="158">
        <f t="shared" si="13"/>
        <v>0</v>
      </c>
      <c r="G72" s="159">
        <f t="shared" si="13"/>
        <v>0</v>
      </c>
      <c r="H72" s="158">
        <f t="shared" si="13"/>
        <v>0</v>
      </c>
      <c r="I72" s="158">
        <f t="shared" si="13"/>
        <v>0</v>
      </c>
      <c r="J72" s="158">
        <f t="shared" si="13"/>
        <v>0</v>
      </c>
      <c r="K72" s="159">
        <f t="shared" si="13"/>
        <v>0</v>
      </c>
      <c r="L72" s="158">
        <f t="shared" si="13"/>
        <v>0</v>
      </c>
      <c r="M72" s="158">
        <f t="shared" si="13"/>
        <v>0</v>
      </c>
      <c r="N72" s="158">
        <f t="shared" si="13"/>
        <v>0</v>
      </c>
      <c r="O72" s="159">
        <f t="shared" si="13"/>
        <v>18842</v>
      </c>
      <c r="P72" s="158">
        <f t="shared" si="13"/>
        <v>22044</v>
      </c>
      <c r="Q72" s="158">
        <f t="shared" si="13"/>
        <v>25023</v>
      </c>
      <c r="R72" s="158">
        <f t="shared" si="13"/>
        <v>27217</v>
      </c>
      <c r="S72" s="159">
        <f t="shared" si="13"/>
        <v>29303</v>
      </c>
      <c r="T72" s="158">
        <f t="shared" si="13"/>
        <v>31761</v>
      </c>
      <c r="U72" s="158">
        <f t="shared" si="13"/>
        <v>34072</v>
      </c>
      <c r="V72" s="158">
        <f t="shared" si="13"/>
        <v>37197</v>
      </c>
      <c r="W72" s="159">
        <f t="shared" si="13"/>
        <v>40425</v>
      </c>
      <c r="X72" s="158">
        <f t="shared" si="13"/>
        <v>44088</v>
      </c>
      <c r="Y72" s="158">
        <f t="shared" si="13"/>
        <v>49019</v>
      </c>
      <c r="Z72" s="158">
        <f t="shared" si="13"/>
        <v>55174</v>
      </c>
      <c r="AA72" s="159">
        <f t="shared" si="13"/>
        <v>66126</v>
      </c>
      <c r="AB72" s="158">
        <f t="shared" si="13"/>
        <v>89673</v>
      </c>
      <c r="AC72" s="88"/>
      <c r="AD72" s="88"/>
      <c r="AE72" s="88"/>
      <c r="AF72" s="88"/>
      <c r="AG72" s="88"/>
    </row>
    <row r="73" spans="1:33" x14ac:dyDescent="0.25">
      <c r="A73" s="86" t="s">
        <v>73</v>
      </c>
      <c r="B73" s="158">
        <f t="shared" si="14"/>
        <v>0</v>
      </c>
      <c r="C73" s="159">
        <f t="shared" si="13"/>
        <v>0</v>
      </c>
      <c r="D73" s="158">
        <f t="shared" si="13"/>
        <v>0</v>
      </c>
      <c r="E73" s="158">
        <f t="shared" si="13"/>
        <v>0</v>
      </c>
      <c r="F73" s="158">
        <f t="shared" si="13"/>
        <v>0</v>
      </c>
      <c r="G73" s="159">
        <f t="shared" si="13"/>
        <v>0</v>
      </c>
      <c r="H73" s="158">
        <f t="shared" si="13"/>
        <v>0</v>
      </c>
      <c r="I73" s="158">
        <f t="shared" si="13"/>
        <v>0</v>
      </c>
      <c r="J73" s="158">
        <f t="shared" si="13"/>
        <v>1</v>
      </c>
      <c r="K73" s="159">
        <f t="shared" si="13"/>
        <v>0</v>
      </c>
      <c r="L73" s="158">
        <f t="shared" si="13"/>
        <v>0</v>
      </c>
      <c r="M73" s="158">
        <f t="shared" si="13"/>
        <v>0</v>
      </c>
      <c r="N73" s="158">
        <f t="shared" si="13"/>
        <v>0</v>
      </c>
      <c r="O73" s="159">
        <f t="shared" si="13"/>
        <v>0</v>
      </c>
      <c r="P73" s="158">
        <f t="shared" si="13"/>
        <v>0</v>
      </c>
      <c r="Q73" s="158">
        <f t="shared" si="13"/>
        <v>0</v>
      </c>
      <c r="R73" s="158">
        <f t="shared" si="13"/>
        <v>0</v>
      </c>
      <c r="S73" s="159">
        <f t="shared" si="13"/>
        <v>0</v>
      </c>
      <c r="T73" s="158">
        <f t="shared" si="13"/>
        <v>0</v>
      </c>
      <c r="U73" s="158">
        <f t="shared" si="13"/>
        <v>0</v>
      </c>
      <c r="V73" s="158">
        <f t="shared" si="13"/>
        <v>0</v>
      </c>
      <c r="W73" s="159">
        <f t="shared" si="13"/>
        <v>0</v>
      </c>
      <c r="X73" s="158">
        <f t="shared" si="13"/>
        <v>17</v>
      </c>
      <c r="Y73" s="158">
        <f t="shared" si="13"/>
        <v>39</v>
      </c>
      <c r="Z73" s="158">
        <f t="shared" si="13"/>
        <v>74</v>
      </c>
      <c r="AA73" s="159">
        <f t="shared" si="13"/>
        <v>118</v>
      </c>
      <c r="AB73" s="158">
        <f t="shared" si="13"/>
        <v>128</v>
      </c>
      <c r="AC73" s="88"/>
      <c r="AD73" s="88"/>
      <c r="AE73" s="88"/>
      <c r="AF73" s="88"/>
      <c r="AG73" s="88"/>
    </row>
    <row r="74" spans="1:33" x14ac:dyDescent="0.25">
      <c r="A74" s="86" t="s">
        <v>129</v>
      </c>
      <c r="B74" s="158">
        <f>B60</f>
        <v>223</v>
      </c>
      <c r="C74" s="159">
        <f t="shared" ref="C74:AB74" si="15">C60</f>
        <v>225</v>
      </c>
      <c r="D74" s="158">
        <f t="shared" si="15"/>
        <v>231</v>
      </c>
      <c r="E74" s="158">
        <f t="shared" si="15"/>
        <v>238</v>
      </c>
      <c r="F74" s="158">
        <f t="shared" si="15"/>
        <v>243</v>
      </c>
      <c r="G74" s="159">
        <f t="shared" si="15"/>
        <v>250</v>
      </c>
      <c r="H74" s="158">
        <f t="shared" si="15"/>
        <v>263</v>
      </c>
      <c r="I74" s="158">
        <f t="shared" si="15"/>
        <v>270</v>
      </c>
      <c r="J74" s="158">
        <f t="shared" si="15"/>
        <v>284</v>
      </c>
      <c r="K74" s="159">
        <f t="shared" si="15"/>
        <v>296</v>
      </c>
      <c r="L74" s="158">
        <f t="shared" si="15"/>
        <v>315</v>
      </c>
      <c r="M74" s="158">
        <f t="shared" si="15"/>
        <v>354</v>
      </c>
      <c r="N74" s="158">
        <f t="shared" si="15"/>
        <v>439</v>
      </c>
      <c r="O74" s="159">
        <f t="shared" si="15"/>
        <v>497</v>
      </c>
      <c r="P74" s="158">
        <f t="shared" si="15"/>
        <v>547</v>
      </c>
      <c r="Q74" s="158">
        <f t="shared" si="15"/>
        <v>745</v>
      </c>
      <c r="R74" s="158">
        <f t="shared" si="15"/>
        <v>1136</v>
      </c>
      <c r="S74" s="159">
        <f t="shared" si="15"/>
        <v>1580</v>
      </c>
      <c r="T74" s="158">
        <f t="shared" si="15"/>
        <v>2096</v>
      </c>
      <c r="U74" s="158">
        <f t="shared" si="15"/>
        <v>3276</v>
      </c>
      <c r="V74" s="158">
        <f t="shared" si="15"/>
        <v>4583</v>
      </c>
      <c r="W74" s="159">
        <f t="shared" si="15"/>
        <v>6622</v>
      </c>
      <c r="X74" s="158">
        <f t="shared" si="15"/>
        <v>7884</v>
      </c>
      <c r="Y74" s="158">
        <f t="shared" si="15"/>
        <v>9303</v>
      </c>
      <c r="Z74" s="158">
        <f t="shared" si="15"/>
        <v>10631</v>
      </c>
      <c r="AA74" s="159">
        <f t="shared" si="15"/>
        <v>11859</v>
      </c>
      <c r="AB74" s="158">
        <f t="shared" si="15"/>
        <v>12566</v>
      </c>
      <c r="AC74" s="88"/>
      <c r="AD74" s="88"/>
      <c r="AE74" s="88"/>
      <c r="AF74" s="88"/>
      <c r="AG74" s="88"/>
    </row>
    <row r="75" spans="1:33" x14ac:dyDescent="0.25">
      <c r="A75" s="86" t="s">
        <v>124</v>
      </c>
      <c r="B75" s="158">
        <f>B52+B61</f>
        <v>17</v>
      </c>
      <c r="C75" s="159">
        <f t="shared" ref="C75:AB76" si="16">C52+C61</f>
        <v>18</v>
      </c>
      <c r="D75" s="158">
        <f t="shared" si="16"/>
        <v>18</v>
      </c>
      <c r="E75" s="158">
        <f t="shared" si="16"/>
        <v>18</v>
      </c>
      <c r="F75" s="158">
        <f t="shared" si="16"/>
        <v>19</v>
      </c>
      <c r="G75" s="159">
        <f t="shared" si="16"/>
        <v>19</v>
      </c>
      <c r="H75" s="158">
        <f t="shared" si="16"/>
        <v>19</v>
      </c>
      <c r="I75" s="158">
        <f t="shared" si="16"/>
        <v>19</v>
      </c>
      <c r="J75" s="158">
        <f t="shared" si="16"/>
        <v>19</v>
      </c>
      <c r="K75" s="159">
        <f t="shared" si="16"/>
        <v>19</v>
      </c>
      <c r="L75" s="158">
        <f t="shared" si="16"/>
        <v>19</v>
      </c>
      <c r="M75" s="158">
        <f t="shared" si="16"/>
        <v>19</v>
      </c>
      <c r="N75" s="158">
        <f t="shared" si="16"/>
        <v>20</v>
      </c>
      <c r="O75" s="159">
        <f t="shared" si="16"/>
        <v>21</v>
      </c>
      <c r="P75" s="158">
        <f t="shared" si="16"/>
        <v>22</v>
      </c>
      <c r="Q75" s="158">
        <f t="shared" si="16"/>
        <v>22</v>
      </c>
      <c r="R75" s="158">
        <f t="shared" si="16"/>
        <v>22</v>
      </c>
      <c r="S75" s="159">
        <f t="shared" si="16"/>
        <v>73</v>
      </c>
      <c r="T75" s="158">
        <f t="shared" si="16"/>
        <v>86</v>
      </c>
      <c r="U75" s="158">
        <f t="shared" si="16"/>
        <v>92</v>
      </c>
      <c r="V75" s="158">
        <f t="shared" si="16"/>
        <v>93</v>
      </c>
      <c r="W75" s="159">
        <f t="shared" si="16"/>
        <v>138</v>
      </c>
      <c r="X75" s="158">
        <f t="shared" si="16"/>
        <v>143</v>
      </c>
      <c r="Y75" s="158">
        <f t="shared" si="16"/>
        <v>150</v>
      </c>
      <c r="Z75" s="158">
        <f t="shared" si="16"/>
        <v>158</v>
      </c>
      <c r="AA75" s="159">
        <f t="shared" si="16"/>
        <v>188</v>
      </c>
      <c r="AB75" s="158">
        <f t="shared" si="16"/>
        <v>190</v>
      </c>
      <c r="AC75" s="88"/>
      <c r="AD75" s="88"/>
      <c r="AE75" s="88"/>
      <c r="AF75" s="88"/>
      <c r="AG75" s="88"/>
    </row>
    <row r="76" spans="1:33" x14ac:dyDescent="0.25">
      <c r="A76" s="86" t="s">
        <v>125</v>
      </c>
      <c r="B76" s="158">
        <f>B53+B62</f>
        <v>0</v>
      </c>
      <c r="C76" s="159">
        <f t="shared" si="16"/>
        <v>0</v>
      </c>
      <c r="D76" s="158">
        <f t="shared" si="16"/>
        <v>0</v>
      </c>
      <c r="E76" s="158">
        <f t="shared" si="16"/>
        <v>0</v>
      </c>
      <c r="F76" s="158">
        <f t="shared" si="16"/>
        <v>0</v>
      </c>
      <c r="G76" s="159">
        <f t="shared" si="16"/>
        <v>0</v>
      </c>
      <c r="H76" s="158">
        <f t="shared" si="16"/>
        <v>0</v>
      </c>
      <c r="I76" s="158">
        <f t="shared" si="16"/>
        <v>0</v>
      </c>
      <c r="J76" s="158">
        <f t="shared" si="16"/>
        <v>0</v>
      </c>
      <c r="K76" s="159">
        <f t="shared" si="16"/>
        <v>0</v>
      </c>
      <c r="L76" s="158">
        <f t="shared" si="16"/>
        <v>0</v>
      </c>
      <c r="M76" s="158">
        <f t="shared" si="16"/>
        <v>0</v>
      </c>
      <c r="N76" s="158">
        <f t="shared" si="16"/>
        <v>0</v>
      </c>
      <c r="O76" s="159">
        <f t="shared" si="16"/>
        <v>0</v>
      </c>
      <c r="P76" s="158">
        <f t="shared" si="16"/>
        <v>0</v>
      </c>
      <c r="Q76" s="158">
        <f t="shared" si="16"/>
        <v>0</v>
      </c>
      <c r="R76" s="158">
        <f t="shared" si="16"/>
        <v>0</v>
      </c>
      <c r="S76" s="159">
        <f t="shared" si="16"/>
        <v>17</v>
      </c>
      <c r="T76" s="158">
        <f t="shared" si="16"/>
        <v>22</v>
      </c>
      <c r="U76" s="158">
        <f t="shared" si="16"/>
        <v>25</v>
      </c>
      <c r="V76" s="158">
        <f t="shared" si="16"/>
        <v>32</v>
      </c>
      <c r="W76" s="159">
        <f t="shared" si="16"/>
        <v>107</v>
      </c>
      <c r="X76" s="158">
        <f t="shared" si="16"/>
        <v>111</v>
      </c>
      <c r="Y76" s="158">
        <f t="shared" si="16"/>
        <v>125</v>
      </c>
      <c r="Z76" s="158">
        <f t="shared" si="16"/>
        <v>147</v>
      </c>
      <c r="AA76" s="159">
        <f t="shared" si="16"/>
        <v>269</v>
      </c>
      <c r="AB76" s="158">
        <f t="shared" si="16"/>
        <v>269</v>
      </c>
      <c r="AC76" s="88"/>
      <c r="AD76" s="88"/>
      <c r="AE76" s="88"/>
      <c r="AF76" s="88"/>
      <c r="AG76" s="88"/>
    </row>
    <row r="77" spans="1:33" x14ac:dyDescent="0.25">
      <c r="A77" s="86" t="s">
        <v>130</v>
      </c>
      <c r="B77" s="158">
        <f>B63</f>
        <v>0</v>
      </c>
      <c r="C77" s="159">
        <f t="shared" ref="C77:AB77" si="17">C63</f>
        <v>0</v>
      </c>
      <c r="D77" s="158">
        <f t="shared" si="17"/>
        <v>0</v>
      </c>
      <c r="E77" s="158">
        <f t="shared" si="17"/>
        <v>0</v>
      </c>
      <c r="F77" s="158">
        <f t="shared" si="17"/>
        <v>0</v>
      </c>
      <c r="G77" s="159">
        <f t="shared" si="17"/>
        <v>0</v>
      </c>
      <c r="H77" s="158">
        <f t="shared" si="17"/>
        <v>0</v>
      </c>
      <c r="I77" s="158">
        <f t="shared" si="17"/>
        <v>0</v>
      </c>
      <c r="J77" s="158">
        <f t="shared" si="17"/>
        <v>0</v>
      </c>
      <c r="K77" s="159">
        <f t="shared" si="17"/>
        <v>0</v>
      </c>
      <c r="L77" s="158">
        <f t="shared" si="17"/>
        <v>0</v>
      </c>
      <c r="M77" s="158">
        <f t="shared" si="17"/>
        <v>0</v>
      </c>
      <c r="N77" s="158">
        <f t="shared" si="17"/>
        <v>0</v>
      </c>
      <c r="O77" s="159">
        <f t="shared" si="17"/>
        <v>0</v>
      </c>
      <c r="P77" s="158">
        <f t="shared" si="17"/>
        <v>0</v>
      </c>
      <c r="Q77" s="158">
        <f t="shared" si="17"/>
        <v>32</v>
      </c>
      <c r="R77" s="158">
        <f t="shared" si="17"/>
        <v>78</v>
      </c>
      <c r="S77" s="159">
        <f t="shared" si="17"/>
        <v>196</v>
      </c>
      <c r="T77" s="158">
        <f t="shared" si="17"/>
        <v>241</v>
      </c>
      <c r="U77" s="158">
        <f t="shared" si="17"/>
        <v>319</v>
      </c>
      <c r="V77" s="158">
        <f t="shared" si="17"/>
        <v>410</v>
      </c>
      <c r="W77" s="159">
        <f t="shared" si="17"/>
        <v>504</v>
      </c>
      <c r="X77" s="158">
        <f t="shared" si="17"/>
        <v>642</v>
      </c>
      <c r="Y77" s="158">
        <f t="shared" si="17"/>
        <v>801</v>
      </c>
      <c r="Z77" s="158">
        <f t="shared" si="17"/>
        <v>996</v>
      </c>
      <c r="AA77" s="159">
        <f t="shared" si="17"/>
        <v>1178</v>
      </c>
      <c r="AB77" s="158">
        <f t="shared" si="17"/>
        <v>1891</v>
      </c>
      <c r="AC77" s="88"/>
      <c r="AD77" s="88"/>
      <c r="AE77" s="88"/>
      <c r="AF77" s="88"/>
      <c r="AG77" s="88"/>
    </row>
    <row r="78" spans="1:33" x14ac:dyDescent="0.25">
      <c r="A78" s="86" t="s">
        <v>126</v>
      </c>
      <c r="B78" s="158">
        <f>B54+B64</f>
        <v>0</v>
      </c>
      <c r="C78" s="159">
        <f t="shared" ref="C78:AB79" si="18">C54+C64</f>
        <v>0</v>
      </c>
      <c r="D78" s="158">
        <f t="shared" si="18"/>
        <v>0</v>
      </c>
      <c r="E78" s="158">
        <f t="shared" si="18"/>
        <v>0</v>
      </c>
      <c r="F78" s="158">
        <f t="shared" si="18"/>
        <v>0</v>
      </c>
      <c r="G78" s="159">
        <f t="shared" si="18"/>
        <v>0</v>
      </c>
      <c r="H78" s="158">
        <f t="shared" si="18"/>
        <v>0</v>
      </c>
      <c r="I78" s="158">
        <f t="shared" si="18"/>
        <v>0</v>
      </c>
      <c r="J78" s="158">
        <f t="shared" si="18"/>
        <v>0</v>
      </c>
      <c r="K78" s="159">
        <f t="shared" si="18"/>
        <v>0</v>
      </c>
      <c r="L78" s="158">
        <f t="shared" si="18"/>
        <v>0</v>
      </c>
      <c r="M78" s="158">
        <f t="shared" si="18"/>
        <v>0</v>
      </c>
      <c r="N78" s="158">
        <f t="shared" si="18"/>
        <v>0</v>
      </c>
      <c r="O78" s="159">
        <f t="shared" si="18"/>
        <v>0</v>
      </c>
      <c r="P78" s="158">
        <f t="shared" si="18"/>
        <v>0</v>
      </c>
      <c r="Q78" s="158">
        <f t="shared" si="18"/>
        <v>0</v>
      </c>
      <c r="R78" s="158">
        <f t="shared" si="18"/>
        <v>0</v>
      </c>
      <c r="S78" s="159">
        <f t="shared" si="18"/>
        <v>0</v>
      </c>
      <c r="T78" s="158">
        <f t="shared" si="18"/>
        <v>0</v>
      </c>
      <c r="U78" s="158">
        <f t="shared" si="18"/>
        <v>0</v>
      </c>
      <c r="V78" s="158">
        <f t="shared" si="18"/>
        <v>0</v>
      </c>
      <c r="W78" s="159">
        <f t="shared" si="18"/>
        <v>0</v>
      </c>
      <c r="X78" s="158">
        <f t="shared" si="18"/>
        <v>0</v>
      </c>
      <c r="Y78" s="158">
        <f t="shared" si="18"/>
        <v>0</v>
      </c>
      <c r="Z78" s="158">
        <f t="shared" si="18"/>
        <v>0</v>
      </c>
      <c r="AA78" s="159">
        <f t="shared" si="18"/>
        <v>0</v>
      </c>
      <c r="AB78" s="158">
        <f t="shared" si="18"/>
        <v>0</v>
      </c>
      <c r="AC78" s="88"/>
      <c r="AD78" s="88"/>
      <c r="AE78" s="88"/>
      <c r="AF78" s="88"/>
      <c r="AG78" s="88"/>
    </row>
    <row r="79" spans="1:33" x14ac:dyDescent="0.25">
      <c r="A79" s="86" t="s">
        <v>127</v>
      </c>
      <c r="B79" s="158">
        <f>B55+B65</f>
        <v>0</v>
      </c>
      <c r="C79" s="159">
        <f t="shared" si="18"/>
        <v>0</v>
      </c>
      <c r="D79" s="158">
        <f t="shared" si="18"/>
        <v>0</v>
      </c>
      <c r="E79" s="158">
        <f t="shared" si="18"/>
        <v>0</v>
      </c>
      <c r="F79" s="158">
        <f t="shared" si="18"/>
        <v>0</v>
      </c>
      <c r="G79" s="159">
        <f t="shared" si="18"/>
        <v>0</v>
      </c>
      <c r="H79" s="158">
        <f t="shared" si="18"/>
        <v>0</v>
      </c>
      <c r="I79" s="158">
        <f t="shared" si="18"/>
        <v>0</v>
      </c>
      <c r="J79" s="158">
        <f t="shared" si="18"/>
        <v>0</v>
      </c>
      <c r="K79" s="159">
        <f t="shared" si="18"/>
        <v>0</v>
      </c>
      <c r="L79" s="158">
        <f t="shared" si="18"/>
        <v>0</v>
      </c>
      <c r="M79" s="158">
        <f t="shared" si="18"/>
        <v>0</v>
      </c>
      <c r="N79" s="158">
        <f t="shared" si="18"/>
        <v>0</v>
      </c>
      <c r="O79" s="159">
        <f t="shared" si="18"/>
        <v>1</v>
      </c>
      <c r="P79" s="158">
        <f t="shared" si="18"/>
        <v>2</v>
      </c>
      <c r="Q79" s="158">
        <f t="shared" si="18"/>
        <v>4</v>
      </c>
      <c r="R79" s="158">
        <f t="shared" si="18"/>
        <v>4</v>
      </c>
      <c r="S79" s="159">
        <f t="shared" si="18"/>
        <v>14</v>
      </c>
      <c r="T79" s="158">
        <f t="shared" si="18"/>
        <v>16</v>
      </c>
      <c r="U79" s="158">
        <f t="shared" si="18"/>
        <v>15</v>
      </c>
      <c r="V79" s="158">
        <f t="shared" si="18"/>
        <v>14</v>
      </c>
      <c r="W79" s="159">
        <f t="shared" si="18"/>
        <v>16</v>
      </c>
      <c r="X79" s="158">
        <f t="shared" si="18"/>
        <v>20</v>
      </c>
      <c r="Y79" s="158">
        <f t="shared" si="18"/>
        <v>19</v>
      </c>
      <c r="Z79" s="158">
        <f t="shared" si="18"/>
        <v>18</v>
      </c>
      <c r="AA79" s="159">
        <f t="shared" si="18"/>
        <v>48</v>
      </c>
      <c r="AB79" s="158">
        <f t="shared" si="18"/>
        <v>51</v>
      </c>
      <c r="AC79" s="88"/>
      <c r="AD79" s="88"/>
      <c r="AE79" s="88"/>
      <c r="AF79" s="88"/>
      <c r="AG79" s="88"/>
    </row>
    <row r="80" spans="1:33" x14ac:dyDescent="0.25">
      <c r="A80" s="103" t="s">
        <v>50</v>
      </c>
      <c r="B80" s="154">
        <f>SUM(B70:B79)</f>
        <v>2672</v>
      </c>
      <c r="C80" s="155">
        <f t="shared" ref="C80:AB80" si="19">SUM(C70:C79)</f>
        <v>2905</v>
      </c>
      <c r="D80" s="154">
        <f t="shared" si="19"/>
        <v>3092</v>
      </c>
      <c r="E80" s="154">
        <f t="shared" si="19"/>
        <v>3598</v>
      </c>
      <c r="F80" s="154">
        <f t="shared" si="19"/>
        <v>4383</v>
      </c>
      <c r="G80" s="155">
        <f t="shared" si="19"/>
        <v>5929</v>
      </c>
      <c r="H80" s="154">
        <f t="shared" si="19"/>
        <v>9889</v>
      </c>
      <c r="I80" s="154">
        <f t="shared" si="19"/>
        <v>16570</v>
      </c>
      <c r="J80" s="154">
        <f t="shared" si="19"/>
        <v>25887</v>
      </c>
      <c r="K80" s="155">
        <f t="shared" si="19"/>
        <v>39991</v>
      </c>
      <c r="L80" s="154">
        <f t="shared" si="19"/>
        <v>61932</v>
      </c>
      <c r="M80" s="154">
        <f t="shared" si="19"/>
        <v>103003</v>
      </c>
      <c r="N80" s="154">
        <f t="shared" si="19"/>
        <v>221378</v>
      </c>
      <c r="O80" s="155">
        <f t="shared" si="19"/>
        <v>315078</v>
      </c>
      <c r="P80" s="154">
        <f t="shared" si="19"/>
        <v>344444</v>
      </c>
      <c r="Q80" s="154">
        <f t="shared" si="19"/>
        <v>380418</v>
      </c>
      <c r="R80" s="154">
        <f t="shared" si="19"/>
        <v>403421</v>
      </c>
      <c r="S80" s="155">
        <f t="shared" si="19"/>
        <v>425536</v>
      </c>
      <c r="T80" s="154">
        <f t="shared" si="19"/>
        <v>455815</v>
      </c>
      <c r="U80" s="154">
        <f t="shared" si="19"/>
        <v>480041</v>
      </c>
      <c r="V80" s="154">
        <f t="shared" si="19"/>
        <v>509271</v>
      </c>
      <c r="W80" s="155">
        <f t="shared" si="19"/>
        <v>544529</v>
      </c>
      <c r="X80" s="154">
        <f t="shared" si="19"/>
        <v>573290</v>
      </c>
      <c r="Y80" s="154">
        <f t="shared" si="19"/>
        <v>609758</v>
      </c>
      <c r="Z80" s="154">
        <f t="shared" si="19"/>
        <v>650813</v>
      </c>
      <c r="AA80" s="155">
        <f t="shared" si="19"/>
        <v>687887</v>
      </c>
      <c r="AB80" s="154">
        <f t="shared" si="19"/>
        <v>728281</v>
      </c>
      <c r="AC80" s="160"/>
      <c r="AD80" s="93"/>
      <c r="AE80" s="93"/>
      <c r="AF80" s="93"/>
      <c r="AG80" s="88"/>
    </row>
    <row r="81" spans="1:33" x14ac:dyDescent="0.25">
      <c r="A81" s="90" t="s">
        <v>76</v>
      </c>
      <c r="B81" s="158">
        <f>B57+B67</f>
        <v>0</v>
      </c>
      <c r="C81" s="159">
        <f t="shared" ref="C81:AB81" si="20">C57+C67</f>
        <v>0</v>
      </c>
      <c r="D81" s="158">
        <f t="shared" si="20"/>
        <v>0</v>
      </c>
      <c r="E81" s="158">
        <f t="shared" si="20"/>
        <v>0</v>
      </c>
      <c r="F81" s="158">
        <f t="shared" si="20"/>
        <v>0</v>
      </c>
      <c r="G81" s="159">
        <f t="shared" si="20"/>
        <v>0</v>
      </c>
      <c r="H81" s="158">
        <f t="shared" si="20"/>
        <v>0</v>
      </c>
      <c r="I81" s="158">
        <f t="shared" si="20"/>
        <v>0</v>
      </c>
      <c r="J81" s="158">
        <f t="shared" si="20"/>
        <v>0</v>
      </c>
      <c r="K81" s="159">
        <f t="shared" si="20"/>
        <v>0</v>
      </c>
      <c r="L81" s="158">
        <f t="shared" si="20"/>
        <v>0</v>
      </c>
      <c r="M81" s="158">
        <f t="shared" si="20"/>
        <v>0</v>
      </c>
      <c r="N81" s="158">
        <f t="shared" si="20"/>
        <v>0</v>
      </c>
      <c r="O81" s="159">
        <f t="shared" si="20"/>
        <v>0</v>
      </c>
      <c r="P81" s="158">
        <f t="shared" si="20"/>
        <v>0</v>
      </c>
      <c r="Q81" s="158">
        <f t="shared" si="20"/>
        <v>0</v>
      </c>
      <c r="R81" s="158">
        <f t="shared" si="20"/>
        <v>0</v>
      </c>
      <c r="S81" s="159">
        <f t="shared" si="20"/>
        <v>63</v>
      </c>
      <c r="T81" s="158">
        <f t="shared" si="20"/>
        <v>81</v>
      </c>
      <c r="U81" s="158">
        <f t="shared" si="20"/>
        <v>90</v>
      </c>
      <c r="V81" s="158">
        <f t="shared" si="20"/>
        <v>98</v>
      </c>
      <c r="W81" s="159">
        <f t="shared" si="20"/>
        <v>218</v>
      </c>
      <c r="X81" s="158">
        <f t="shared" si="20"/>
        <v>227</v>
      </c>
      <c r="Y81" s="158">
        <f t="shared" si="20"/>
        <v>248</v>
      </c>
      <c r="Z81" s="158">
        <f t="shared" si="20"/>
        <v>278</v>
      </c>
      <c r="AA81" s="159">
        <f t="shared" si="20"/>
        <v>430</v>
      </c>
      <c r="AB81" s="158">
        <f t="shared" si="20"/>
        <v>432</v>
      </c>
      <c r="AC81" s="88"/>
      <c r="AD81" s="88"/>
      <c r="AE81" s="88"/>
      <c r="AF81" s="88"/>
      <c r="AG81" s="88"/>
    </row>
    <row r="82" spans="1:33" ht="40.200000000000003" customHeight="1" x14ac:dyDescent="0.25">
      <c r="C82" s="123"/>
      <c r="G82" s="123"/>
      <c r="K82" s="123"/>
      <c r="O82" s="123"/>
      <c r="S82" s="123"/>
      <c r="W82" s="123"/>
      <c r="AA82" s="123"/>
    </row>
    <row r="83" spans="1:33" x14ac:dyDescent="0.25">
      <c r="A83" s="85" t="s">
        <v>119</v>
      </c>
      <c r="C83" s="123"/>
      <c r="G83" s="123"/>
      <c r="K83" s="123"/>
      <c r="O83" s="123"/>
      <c r="S83" s="123"/>
      <c r="W83" s="123"/>
      <c r="AA83" s="136"/>
      <c r="AB83" s="88"/>
      <c r="AC83" s="88"/>
      <c r="AD83" s="88"/>
      <c r="AE83" s="88"/>
      <c r="AF83" s="88"/>
      <c r="AG83" s="88"/>
    </row>
    <row r="84" spans="1:33" x14ac:dyDescent="0.25">
      <c r="A84" s="86" t="s">
        <v>120</v>
      </c>
      <c r="B84" s="94">
        <f t="shared" ref="B84:AA84" si="21">SUM(B32:B35)</f>
        <v>7.2299939999999996</v>
      </c>
      <c r="C84" s="129">
        <f t="shared" si="21"/>
        <v>7.8547589999999996</v>
      </c>
      <c r="D84" s="94">
        <f t="shared" si="21"/>
        <v>8.6288169999999962</v>
      </c>
      <c r="E84" s="94">
        <f t="shared" si="21"/>
        <v>10.209537999999997</v>
      </c>
      <c r="F84" s="94">
        <f t="shared" si="21"/>
        <v>12.221550999999996</v>
      </c>
      <c r="G84" s="129">
        <f t="shared" si="21"/>
        <v>20.333416799999998</v>
      </c>
      <c r="H84" s="94">
        <f t="shared" si="21"/>
        <v>32.835435199999985</v>
      </c>
      <c r="I84" s="94">
        <f t="shared" si="21"/>
        <v>51.991303199999976</v>
      </c>
      <c r="J84" s="94">
        <f t="shared" si="21"/>
        <v>79.967000300000009</v>
      </c>
      <c r="K84" s="129">
        <f t="shared" si="21"/>
        <v>124.23679295999999</v>
      </c>
      <c r="L84" s="94">
        <f t="shared" si="21"/>
        <v>205.33000134000025</v>
      </c>
      <c r="M84" s="94">
        <f t="shared" si="21"/>
        <v>494.25862078999972</v>
      </c>
      <c r="N84" s="94">
        <f t="shared" si="21"/>
        <v>980.1413722799972</v>
      </c>
      <c r="O84" s="129">
        <f t="shared" si="21"/>
        <v>1296.0842581699983</v>
      </c>
      <c r="P84" s="94">
        <f t="shared" si="21"/>
        <v>1414.3329647799983</v>
      </c>
      <c r="Q84" s="94">
        <f t="shared" si="21"/>
        <v>1646.8165397599987</v>
      </c>
      <c r="R84" s="94">
        <f t="shared" si="21"/>
        <v>1737.7427886599987</v>
      </c>
      <c r="S84" s="129">
        <f t="shared" si="21"/>
        <v>1823.7451417199989</v>
      </c>
      <c r="T84" s="94">
        <f t="shared" si="21"/>
        <v>1981.3076512699988</v>
      </c>
      <c r="U84" s="94">
        <f t="shared" si="21"/>
        <v>2092.3332446399986</v>
      </c>
      <c r="V84" s="94">
        <f t="shared" si="21"/>
        <v>2226.9846131499989</v>
      </c>
      <c r="W84" s="129">
        <f t="shared" si="21"/>
        <v>2393.1404723899991</v>
      </c>
      <c r="X84" s="94">
        <f t="shared" si="21"/>
        <v>2548.2447157799993</v>
      </c>
      <c r="Y84" s="94">
        <f t="shared" si="21"/>
        <v>2699.8889869299996</v>
      </c>
      <c r="Z84" s="94">
        <f t="shared" si="21"/>
        <v>2888.0228413699997</v>
      </c>
      <c r="AA84" s="129">
        <f t="shared" si="21"/>
        <v>3019.5163948699997</v>
      </c>
      <c r="AB84" s="94">
        <f>SUM(AB32:AB35)</f>
        <v>3167.1192949400001</v>
      </c>
      <c r="AC84" s="163"/>
      <c r="AD84" s="164"/>
      <c r="AE84" s="165"/>
      <c r="AF84" s="88"/>
      <c r="AG84" s="88"/>
    </row>
    <row r="85" spans="1:33" x14ac:dyDescent="0.25">
      <c r="A85" s="86" t="s">
        <v>121</v>
      </c>
      <c r="B85" s="94">
        <f t="shared" ref="B85:AB85" si="22">SUM(B36:B38)</f>
        <v>1.95763</v>
      </c>
      <c r="C85" s="129">
        <f t="shared" si="22"/>
        <v>1.96421</v>
      </c>
      <c r="D85" s="94">
        <f t="shared" si="22"/>
        <v>1.9926299999999997</v>
      </c>
      <c r="E85" s="94">
        <f t="shared" si="22"/>
        <v>2.0157699999999998</v>
      </c>
      <c r="F85" s="94">
        <f t="shared" si="22"/>
        <v>2.1033900000000001</v>
      </c>
      <c r="G85" s="129">
        <f t="shared" si="22"/>
        <v>2.1365400000000001</v>
      </c>
      <c r="H85" s="94">
        <f t="shared" si="22"/>
        <v>2.19543</v>
      </c>
      <c r="I85" s="94">
        <f t="shared" si="22"/>
        <v>2.22912</v>
      </c>
      <c r="J85" s="94">
        <f t="shared" si="22"/>
        <v>2.2694099999999997</v>
      </c>
      <c r="K85" s="129">
        <f t="shared" si="22"/>
        <v>2.2862900000000002</v>
      </c>
      <c r="L85" s="94">
        <f t="shared" si="22"/>
        <v>2.3706399999999999</v>
      </c>
      <c r="M85" s="94">
        <f t="shared" si="22"/>
        <v>2.4706099999999998</v>
      </c>
      <c r="N85" s="94">
        <f t="shared" si="22"/>
        <v>7.3007100000000005</v>
      </c>
      <c r="O85" s="129">
        <f t="shared" si="22"/>
        <v>8.4665400000000002</v>
      </c>
      <c r="P85" s="94">
        <f t="shared" si="22"/>
        <v>8.7404600000000006</v>
      </c>
      <c r="Q85" s="94">
        <f t="shared" si="22"/>
        <v>9.6746500000000015</v>
      </c>
      <c r="R85" s="94">
        <f t="shared" si="22"/>
        <v>11.827560000000002</v>
      </c>
      <c r="S85" s="129">
        <f t="shared" si="22"/>
        <v>297.78780999999998</v>
      </c>
      <c r="T85" s="94">
        <f t="shared" si="22"/>
        <v>390.10353000000003</v>
      </c>
      <c r="U85" s="94">
        <f t="shared" si="22"/>
        <v>431.47294999999997</v>
      </c>
      <c r="V85" s="94">
        <f t="shared" si="22"/>
        <v>536.00990999999999</v>
      </c>
      <c r="W85" s="129">
        <f t="shared" si="22"/>
        <v>1463.0602999999999</v>
      </c>
      <c r="X85" s="94">
        <f t="shared" si="22"/>
        <v>1526.65454</v>
      </c>
      <c r="Y85" s="94">
        <f t="shared" si="22"/>
        <v>1736.70001</v>
      </c>
      <c r="Z85" s="94">
        <f t="shared" si="22"/>
        <v>2073.4544599999999</v>
      </c>
      <c r="AA85" s="129">
        <f t="shared" si="22"/>
        <v>3621.26665</v>
      </c>
      <c r="AB85" s="94">
        <f t="shared" si="22"/>
        <v>3630.01469</v>
      </c>
      <c r="AC85" s="160"/>
      <c r="AD85" s="166"/>
      <c r="AE85" s="165"/>
      <c r="AF85" s="88"/>
      <c r="AG85" s="88"/>
    </row>
    <row r="86" spans="1:33" x14ac:dyDescent="0.25">
      <c r="A86" s="86" t="s">
        <v>146</v>
      </c>
      <c r="B86" s="94">
        <f t="shared" ref="B86:AB86" si="23">SUM(B39:B42)</f>
        <v>14.6</v>
      </c>
      <c r="C86" s="129">
        <f t="shared" si="23"/>
        <v>14.6</v>
      </c>
      <c r="D86" s="94">
        <f t="shared" si="23"/>
        <v>14.6</v>
      </c>
      <c r="E86" s="94">
        <f t="shared" si="23"/>
        <v>14.6</v>
      </c>
      <c r="F86" s="94">
        <f t="shared" si="23"/>
        <v>14.6</v>
      </c>
      <c r="G86" s="129">
        <f t="shared" si="23"/>
        <v>14.6</v>
      </c>
      <c r="H86" s="94">
        <f t="shared" si="23"/>
        <v>14.6</v>
      </c>
      <c r="I86" s="94">
        <f t="shared" si="23"/>
        <v>14.6</v>
      </c>
      <c r="J86" s="94">
        <f t="shared" si="23"/>
        <v>14.6</v>
      </c>
      <c r="K86" s="129">
        <f t="shared" si="23"/>
        <v>14.6</v>
      </c>
      <c r="L86" s="94">
        <f t="shared" si="23"/>
        <v>14.6</v>
      </c>
      <c r="M86" s="94">
        <f t="shared" si="23"/>
        <v>14.6</v>
      </c>
      <c r="N86" s="94">
        <f t="shared" si="23"/>
        <v>14.6</v>
      </c>
      <c r="O86" s="129">
        <f t="shared" si="23"/>
        <v>20.6</v>
      </c>
      <c r="P86" s="94">
        <f t="shared" si="23"/>
        <v>26.1</v>
      </c>
      <c r="Q86" s="94">
        <f t="shared" si="23"/>
        <v>47.5</v>
      </c>
      <c r="R86" s="94">
        <f t="shared" si="23"/>
        <v>47.5</v>
      </c>
      <c r="S86" s="129">
        <f t="shared" si="23"/>
        <v>136.72709000000003</v>
      </c>
      <c r="T86" s="94">
        <f t="shared" si="23"/>
        <v>156.96608999999998</v>
      </c>
      <c r="U86" s="94">
        <f t="shared" si="23"/>
        <v>151.74881999999999</v>
      </c>
      <c r="V86" s="94">
        <f t="shared" si="23"/>
        <v>129.74881999999999</v>
      </c>
      <c r="W86" s="129">
        <f t="shared" si="23"/>
        <v>256.45873460000007</v>
      </c>
      <c r="X86" s="94">
        <f t="shared" si="23"/>
        <v>310.43597460000018</v>
      </c>
      <c r="Y86" s="94">
        <f t="shared" si="23"/>
        <v>319.0724646000001</v>
      </c>
      <c r="Z86" s="94">
        <f t="shared" si="23"/>
        <v>364.27273480000014</v>
      </c>
      <c r="AA86" s="129">
        <f t="shared" si="23"/>
        <v>967.68304480000052</v>
      </c>
      <c r="AB86" s="94">
        <f t="shared" si="23"/>
        <v>1026.6669468000005</v>
      </c>
      <c r="AC86" s="160"/>
      <c r="AD86" s="166"/>
      <c r="AE86" s="165"/>
      <c r="AF86" s="88"/>
      <c r="AG86" s="88"/>
    </row>
    <row r="87" spans="1:33" s="84" customFormat="1" x14ac:dyDescent="0.25">
      <c r="A87" s="103" t="s">
        <v>65</v>
      </c>
      <c r="B87" s="105">
        <f t="shared" ref="B87:Y87" si="24">SUM(B84:B86)</f>
        <v>23.787624000000001</v>
      </c>
      <c r="C87" s="131">
        <f t="shared" si="24"/>
        <v>24.418968999999997</v>
      </c>
      <c r="D87" s="105">
        <f t="shared" si="24"/>
        <v>25.221446999999998</v>
      </c>
      <c r="E87" s="105">
        <f t="shared" si="24"/>
        <v>26.825307999999996</v>
      </c>
      <c r="F87" s="105">
        <f t="shared" si="24"/>
        <v>28.924940999999997</v>
      </c>
      <c r="G87" s="131">
        <f t="shared" si="24"/>
        <v>37.0699568</v>
      </c>
      <c r="H87" s="105">
        <f t="shared" si="24"/>
        <v>49.630865199999988</v>
      </c>
      <c r="I87" s="105">
        <f t="shared" si="24"/>
        <v>68.820423199999979</v>
      </c>
      <c r="J87" s="105">
        <f t="shared" si="24"/>
        <v>96.836410299999997</v>
      </c>
      <c r="K87" s="131">
        <f t="shared" si="24"/>
        <v>141.12308295999998</v>
      </c>
      <c r="L87" s="105">
        <f t="shared" si="24"/>
        <v>222.30064134000025</v>
      </c>
      <c r="M87" s="105">
        <f t="shared" si="24"/>
        <v>511.32923078999977</v>
      </c>
      <c r="N87" s="105">
        <f t="shared" si="24"/>
        <v>1002.0420822799972</v>
      </c>
      <c r="O87" s="131">
        <f t="shared" si="24"/>
        <v>1325.1507981699981</v>
      </c>
      <c r="P87" s="105">
        <f t="shared" si="24"/>
        <v>1449.1734247799982</v>
      </c>
      <c r="Q87" s="105">
        <f t="shared" si="24"/>
        <v>1703.9911897599986</v>
      </c>
      <c r="R87" s="105">
        <f t="shared" si="24"/>
        <v>1797.0703486599987</v>
      </c>
      <c r="S87" s="131">
        <f t="shared" si="24"/>
        <v>2258.2600417199988</v>
      </c>
      <c r="T87" s="105">
        <f t="shared" si="24"/>
        <v>2528.3772712699988</v>
      </c>
      <c r="U87" s="105">
        <f t="shared" si="24"/>
        <v>2675.5550146399983</v>
      </c>
      <c r="V87" s="105">
        <f t="shared" si="24"/>
        <v>2892.7433431499985</v>
      </c>
      <c r="W87" s="131">
        <f t="shared" si="24"/>
        <v>4112.6595069899986</v>
      </c>
      <c r="X87" s="105">
        <f t="shared" si="24"/>
        <v>4385.3352303799993</v>
      </c>
      <c r="Y87" s="105">
        <f t="shared" si="24"/>
        <v>4755.6614615299995</v>
      </c>
      <c r="Z87" s="105">
        <f>SUM(Z84:Z86)</f>
        <v>5325.7500361699995</v>
      </c>
      <c r="AA87" s="131">
        <f>SUM(AA84:AA86)</f>
        <v>7608.4660896700007</v>
      </c>
      <c r="AB87" s="105">
        <f>SUM(AB84:AB86)</f>
        <v>7823.800931740001</v>
      </c>
      <c r="AC87" s="96"/>
      <c r="AD87" s="167"/>
      <c r="AE87" s="168"/>
      <c r="AF87" s="96"/>
      <c r="AG87" s="96"/>
    </row>
    <row r="88" spans="1:33" x14ac:dyDescent="0.25">
      <c r="AA88" s="88"/>
      <c r="AB88" s="88"/>
      <c r="AC88" s="88"/>
      <c r="AD88" s="88"/>
      <c r="AE88" s="88"/>
      <c r="AF88" s="88"/>
      <c r="AG88" s="88"/>
    </row>
    <row r="89" spans="1:33" ht="12.75" customHeight="1" x14ac:dyDescent="0.25">
      <c r="A89" s="97"/>
      <c r="B89" s="97"/>
      <c r="C89" s="97"/>
      <c r="D89" s="97"/>
      <c r="E89" s="97"/>
      <c r="F89" s="97"/>
      <c r="G89" s="97"/>
      <c r="H89" s="97"/>
      <c r="I89" s="97"/>
      <c r="J89" s="97"/>
      <c r="K89" s="97"/>
      <c r="L89" s="97"/>
      <c r="AA89" s="88"/>
      <c r="AB89" s="88"/>
      <c r="AC89" s="88"/>
      <c r="AD89" s="88"/>
      <c r="AE89" s="88"/>
      <c r="AF89" s="88"/>
      <c r="AG89" s="88"/>
    </row>
    <row r="90" spans="1:33" x14ac:dyDescent="0.25">
      <c r="A90" s="86"/>
      <c r="W90" s="94"/>
      <c r="AA90" s="88"/>
      <c r="AB90" s="88"/>
      <c r="AC90" s="88"/>
      <c r="AD90" s="88"/>
      <c r="AE90" s="88"/>
      <c r="AF90" s="88"/>
      <c r="AG90" s="88"/>
    </row>
    <row r="91" spans="1:33" x14ac:dyDescent="0.25">
      <c r="A91" s="86"/>
      <c r="AA91" s="88"/>
      <c r="AB91" s="88"/>
      <c r="AC91" s="88"/>
      <c r="AD91" s="88"/>
      <c r="AE91" s="88"/>
      <c r="AF91" s="88"/>
      <c r="AG91" s="88"/>
    </row>
    <row r="92" spans="1:33" x14ac:dyDescent="0.25">
      <c r="A92" s="86"/>
      <c r="AA92" s="88"/>
      <c r="AB92" s="88"/>
      <c r="AC92" s="88"/>
      <c r="AD92" s="88"/>
      <c r="AE92" s="88"/>
      <c r="AF92" s="88"/>
      <c r="AG92" s="88"/>
    </row>
    <row r="93" spans="1:33" x14ac:dyDescent="0.25">
      <c r="A93" s="86"/>
      <c r="AA93" s="88"/>
      <c r="AB93" s="88"/>
      <c r="AC93" s="88"/>
      <c r="AD93" s="88"/>
      <c r="AE93" s="88"/>
      <c r="AF93" s="88"/>
      <c r="AG93" s="88"/>
    </row>
    <row r="94" spans="1:33" x14ac:dyDescent="0.25">
      <c r="A94" s="86"/>
      <c r="AA94" s="88"/>
      <c r="AB94" s="88"/>
      <c r="AC94" s="88"/>
      <c r="AD94" s="88"/>
      <c r="AE94" s="88"/>
      <c r="AF94" s="88"/>
      <c r="AG94" s="88"/>
    </row>
    <row r="95" spans="1:33" x14ac:dyDescent="0.25">
      <c r="A95" s="86"/>
      <c r="AA95" s="88"/>
      <c r="AB95" s="88"/>
      <c r="AC95" s="88"/>
      <c r="AD95" s="88"/>
      <c r="AE95" s="88"/>
      <c r="AF95" s="88"/>
      <c r="AG95" s="88"/>
    </row>
    <row r="96" spans="1:33" x14ac:dyDescent="0.25">
      <c r="A96" s="86"/>
      <c r="AA96" s="88"/>
      <c r="AB96" s="88"/>
      <c r="AC96" s="88"/>
      <c r="AD96" s="88"/>
      <c r="AE96" s="88"/>
      <c r="AF96" s="88"/>
      <c r="AG96" s="88"/>
    </row>
    <row r="97" spans="1:33" x14ac:dyDescent="0.25">
      <c r="A97" s="86"/>
      <c r="AA97" s="88"/>
      <c r="AB97" s="88"/>
      <c r="AC97" s="88"/>
      <c r="AD97" s="88"/>
      <c r="AE97" s="88"/>
      <c r="AF97" s="88"/>
      <c r="AG97" s="88"/>
    </row>
    <row r="98" spans="1:33" x14ac:dyDescent="0.25">
      <c r="A98" s="86"/>
      <c r="AA98" s="88"/>
      <c r="AB98" s="88"/>
      <c r="AC98" s="88"/>
      <c r="AD98" s="88"/>
      <c r="AE98" s="88"/>
      <c r="AF98" s="88"/>
      <c r="AG98" s="88"/>
    </row>
    <row r="99" spans="1:33" x14ac:dyDescent="0.25">
      <c r="AA99" s="88"/>
      <c r="AB99" s="88"/>
      <c r="AC99" s="88"/>
      <c r="AD99" s="88"/>
      <c r="AE99" s="88"/>
      <c r="AF99" s="88"/>
      <c r="AG99" s="88"/>
    </row>
    <row r="104" spans="1:33" x14ac:dyDescent="0.25">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33" x14ac:dyDescent="0.25">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33" x14ac:dyDescent="0.25">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33" x14ac:dyDescent="0.25">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33" x14ac:dyDescent="0.25">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33" x14ac:dyDescent="0.25">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33" x14ac:dyDescent="0.25">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33" x14ac:dyDescent="0.25">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sheetData>
  <mergeCells count="7">
    <mergeCell ref="AA5:AB5"/>
    <mergeCell ref="C5:F5"/>
    <mergeCell ref="G5:J5"/>
    <mergeCell ref="K5:N5"/>
    <mergeCell ref="O5:R5"/>
    <mergeCell ref="S5:V5"/>
    <mergeCell ref="W5:Z5"/>
  </mergeCells>
  <pageMargins left="0.23622047244094491" right="0.23622047244094491" top="0.74803149606299213" bottom="0.74803149606299213" header="0.31496062992125984" footer="0.31496062992125984"/>
  <pageSetup paperSize="9" scale="50" orientation="landscape" verticalDpi="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6"/>
  <sheetViews>
    <sheetView tabSelected="1" zoomScale="75" zoomScaleNormal="75" workbookViewId="0">
      <selection activeCell="A26" sqref="A26"/>
    </sheetView>
  </sheetViews>
  <sheetFormatPr defaultColWidth="9.109375" defaultRowHeight="13.2" x14ac:dyDescent="0.25"/>
  <cols>
    <col min="1" max="1" width="107.33203125" style="31" customWidth="1"/>
    <col min="2" max="2" width="5.5546875" style="31" customWidth="1"/>
    <col min="3" max="3" width="14.44140625" style="31" customWidth="1"/>
    <col min="4" max="4" width="15.44140625" style="31" customWidth="1"/>
    <col min="5" max="5" width="17.33203125" style="31" customWidth="1"/>
    <col min="6" max="6" width="12.88671875" style="31" customWidth="1"/>
    <col min="7" max="16384" width="9.109375" style="31"/>
  </cols>
  <sheetData>
    <row r="1" spans="1:53" ht="17.399999999999999" x14ac:dyDescent="0.3">
      <c r="A1" s="55" t="s">
        <v>86</v>
      </c>
    </row>
    <row r="2" spans="1:53" ht="28.2" x14ac:dyDescent="0.5">
      <c r="A2" s="53" t="s">
        <v>61</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row>
    <row r="3" spans="1:53" s="30" customFormat="1" ht="15.6" x14ac:dyDescent="0.3">
      <c r="A3" s="140">
        <v>42360</v>
      </c>
    </row>
    <row r="4" spans="1:53" s="30" customFormat="1" ht="15.6" x14ac:dyDescent="0.3">
      <c r="A4" s="143" t="s">
        <v>155</v>
      </c>
    </row>
    <row r="5" spans="1:53" s="141" customFormat="1" ht="30" x14ac:dyDescent="0.25">
      <c r="A5" s="146" t="s">
        <v>150</v>
      </c>
    </row>
    <row r="6" spans="1:53" s="141" customFormat="1" ht="60" x14ac:dyDescent="0.25">
      <c r="A6" s="146" t="s">
        <v>154</v>
      </c>
    </row>
    <row r="7" spans="1:53" s="141" customFormat="1" ht="45" x14ac:dyDescent="0.25">
      <c r="A7" s="146" t="s">
        <v>151</v>
      </c>
    </row>
    <row r="8" spans="1:53" s="141" customFormat="1" ht="60" x14ac:dyDescent="0.25">
      <c r="A8" s="146" t="s">
        <v>152</v>
      </c>
    </row>
    <row r="9" spans="1:53" s="30" customFormat="1" ht="45" x14ac:dyDescent="0.3">
      <c r="A9" s="144" t="s">
        <v>153</v>
      </c>
    </row>
    <row r="10" spans="1:53" s="30" customFormat="1" ht="15.6" x14ac:dyDescent="0.3">
      <c r="A10" s="148"/>
    </row>
    <row r="11" spans="1:53" s="30" customFormat="1" ht="15.6" x14ac:dyDescent="0.3">
      <c r="A11" s="143" t="s">
        <v>158</v>
      </c>
    </row>
    <row r="12" spans="1:53" s="30" customFormat="1" ht="49.2" customHeight="1" x14ac:dyDescent="0.3">
      <c r="A12" s="144" t="s">
        <v>142</v>
      </c>
    </row>
    <row r="13" spans="1:53" s="30" customFormat="1" ht="45" x14ac:dyDescent="0.3">
      <c r="A13" s="144" t="s">
        <v>147</v>
      </c>
    </row>
    <row r="14" spans="1:53" s="30" customFormat="1" ht="45" x14ac:dyDescent="0.3">
      <c r="A14" s="144" t="s">
        <v>143</v>
      </c>
    </row>
    <row r="15" spans="1:53" s="30" customFormat="1" ht="30" x14ac:dyDescent="0.3">
      <c r="A15" s="144" t="s">
        <v>144</v>
      </c>
    </row>
    <row r="16" spans="1:53" s="30" customFormat="1" ht="15.6" x14ac:dyDescent="0.3">
      <c r="A16" s="172" t="s">
        <v>159</v>
      </c>
    </row>
    <row r="17" spans="1:8" s="30" customFormat="1" ht="75" x14ac:dyDescent="0.3">
      <c r="A17" s="171" t="s">
        <v>161</v>
      </c>
    </row>
    <row r="18" spans="1:8" s="30" customFormat="1" ht="15.6" x14ac:dyDescent="0.3">
      <c r="A18" s="31"/>
    </row>
    <row r="19" spans="1:8" s="30" customFormat="1" ht="15.6" x14ac:dyDescent="0.3">
      <c r="A19" s="172" t="s">
        <v>163</v>
      </c>
    </row>
    <row r="20" spans="1:8" s="30" customFormat="1" ht="15.6" x14ac:dyDescent="0.3">
      <c r="A20" s="209" t="s">
        <v>164</v>
      </c>
      <c r="H20" s="149"/>
    </row>
    <row r="21" spans="1:8" s="30" customFormat="1" ht="15.6" x14ac:dyDescent="0.3">
      <c r="A21" s="209"/>
    </row>
    <row r="22" spans="1:8" s="30" customFormat="1" ht="15.6" x14ac:dyDescent="0.3">
      <c r="A22" s="209"/>
    </row>
    <row r="23" spans="1:8" s="30" customFormat="1" ht="34.799999999999997" customHeight="1" x14ac:dyDescent="0.3">
      <c r="A23" s="209"/>
    </row>
    <row r="24" spans="1:8" s="30" customFormat="1" ht="15.6" x14ac:dyDescent="0.3">
      <c r="A24" s="31"/>
    </row>
    <row r="25" spans="1:8" s="30" customFormat="1" ht="15.6" x14ac:dyDescent="0.3">
      <c r="A25" s="31"/>
    </row>
    <row r="26" spans="1:8" s="30" customFormat="1" ht="15.6" x14ac:dyDescent="0.3">
      <c r="A26" s="31"/>
    </row>
  </sheetData>
  <mergeCells count="1">
    <mergeCell ref="A20:A23"/>
  </mergeCells>
  <pageMargins left="0.74803149606299213" right="0.74803149606299213" top="0.43307086614173229" bottom="0.51181102362204722" header="0.27559055118110237" footer="0.35433070866141736"/>
  <pageSetup paperSize="9" scale="65" orientation="landscape" verticalDpi="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2" x14ac:dyDescent="0.25"/>
  <sheetData/>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2" x14ac:dyDescent="0.25"/>
  <sheetData/>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W50"/>
  <sheetViews>
    <sheetView zoomScale="75" zoomScaleNormal="75" workbookViewId="0">
      <pane xSplit="1" ySplit="6" topLeftCell="B13" activePane="bottomRight" state="frozen"/>
      <selection pane="topRight" activeCell="B1" sqref="B1"/>
      <selection pane="bottomLeft" activeCell="A6" sqref="A6"/>
      <selection pane="bottomRight" activeCell="A35" sqref="A35:A38"/>
    </sheetView>
  </sheetViews>
  <sheetFormatPr defaultRowHeight="13.2" x14ac:dyDescent="0.25"/>
  <cols>
    <col min="1" max="1" width="65.88671875" style="31" bestFit="1" customWidth="1"/>
    <col min="2" max="51" width="11.6640625" style="31" customWidth="1"/>
    <col min="52" max="52" width="11.5546875" style="31" customWidth="1"/>
    <col min="53" max="53" width="11.6640625" style="31" customWidth="1"/>
    <col min="54" max="54" width="9.5546875" style="31" customWidth="1"/>
    <col min="55" max="55" width="11.33203125" style="31" customWidth="1"/>
    <col min="56" max="57" width="11.77734375" style="31" customWidth="1"/>
    <col min="58" max="58" width="12.6640625" style="31" customWidth="1"/>
    <col min="59" max="59" width="10.77734375" style="31" customWidth="1"/>
    <col min="60" max="60" width="9.88671875" style="31" customWidth="1"/>
    <col min="61" max="61" width="10.77734375" style="31" customWidth="1"/>
    <col min="62" max="62" width="11.6640625" style="31" customWidth="1"/>
    <col min="63" max="63" width="13.88671875" style="31" customWidth="1"/>
    <col min="64" max="64" width="12.33203125" style="31" customWidth="1"/>
    <col min="65" max="65" width="12.88671875" style="31" customWidth="1"/>
    <col min="66" max="66" width="11.88671875" style="31" customWidth="1"/>
    <col min="67" max="67" width="11.109375" style="31" customWidth="1"/>
    <col min="68" max="68" width="9.6640625" style="31" customWidth="1"/>
    <col min="69" max="69" width="10.44140625" style="31" bestFit="1" customWidth="1"/>
    <col min="70" max="70" width="10.77734375" style="31" customWidth="1"/>
    <col min="71" max="71" width="10.21875" style="31" customWidth="1"/>
    <col min="72" max="72" width="10.44140625" style="31" customWidth="1"/>
    <col min="73" max="73" width="11.44140625" style="31" bestFit="1" customWidth="1"/>
    <col min="74" max="16384" width="8.88671875" style="31"/>
  </cols>
  <sheetData>
    <row r="1" spans="1:75" ht="17.399999999999999" x14ac:dyDescent="0.3">
      <c r="A1" s="55" t="s">
        <v>82</v>
      </c>
    </row>
    <row r="2" spans="1:75" ht="28.2" customHeight="1" x14ac:dyDescent="0.5">
      <c r="A2" s="53" t="s">
        <v>149</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row>
    <row r="3" spans="1:75" ht="17.399999999999999" x14ac:dyDescent="0.3">
      <c r="A3" s="55" t="s">
        <v>132</v>
      </c>
    </row>
    <row r="4" spans="1:75" ht="18" thickBot="1" x14ac:dyDescent="0.3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8"/>
      <c r="BK4" s="58"/>
      <c r="BL4" s="58"/>
      <c r="BM4" s="58"/>
      <c r="BN4" s="58"/>
      <c r="BO4" s="58"/>
    </row>
    <row r="5" spans="1:75" s="110" customFormat="1" ht="13.8" thickTop="1" x14ac:dyDescent="0.25">
      <c r="B5" s="195">
        <v>2010</v>
      </c>
      <c r="C5" s="195"/>
      <c r="D5" s="195"/>
      <c r="E5" s="195"/>
      <c r="F5" s="195"/>
      <c r="G5" s="195"/>
      <c r="H5" s="195"/>
      <c r="I5" s="195"/>
      <c r="J5" s="195"/>
      <c r="K5" s="195"/>
      <c r="L5" s="195"/>
      <c r="M5" s="195"/>
      <c r="N5" s="196">
        <v>2011</v>
      </c>
      <c r="O5" s="197"/>
      <c r="P5" s="197"/>
      <c r="Q5" s="197"/>
      <c r="R5" s="197"/>
      <c r="S5" s="197"/>
      <c r="T5" s="197"/>
      <c r="U5" s="197"/>
      <c r="V5" s="197"/>
      <c r="W5" s="197"/>
      <c r="X5" s="197"/>
      <c r="Y5" s="197"/>
      <c r="Z5" s="196">
        <v>2012</v>
      </c>
      <c r="AA5" s="197"/>
      <c r="AB5" s="197"/>
      <c r="AC5" s="197"/>
      <c r="AD5" s="197"/>
      <c r="AE5" s="197"/>
      <c r="AF5" s="197"/>
      <c r="AG5" s="197"/>
      <c r="AH5" s="197"/>
      <c r="AI5" s="197"/>
      <c r="AJ5" s="197"/>
      <c r="AK5" s="197"/>
      <c r="AL5" s="187">
        <v>2013</v>
      </c>
      <c r="AM5" s="188"/>
      <c r="AN5" s="188"/>
      <c r="AO5" s="188"/>
      <c r="AP5" s="188"/>
      <c r="AQ5" s="188"/>
      <c r="AR5" s="188"/>
      <c r="AS5" s="188"/>
      <c r="AT5" s="188"/>
      <c r="AU5" s="188"/>
      <c r="AV5" s="188"/>
      <c r="AW5" s="188"/>
      <c r="AX5" s="187">
        <v>2014</v>
      </c>
      <c r="AY5" s="188"/>
      <c r="AZ5" s="188"/>
      <c r="BA5" s="188"/>
      <c r="BB5" s="188"/>
      <c r="BC5" s="188"/>
      <c r="BD5" s="188"/>
      <c r="BE5" s="188"/>
      <c r="BF5" s="188"/>
      <c r="BG5" s="188"/>
      <c r="BH5" s="188"/>
      <c r="BI5" s="189"/>
      <c r="BJ5" s="190">
        <v>2015</v>
      </c>
      <c r="BK5" s="191"/>
      <c r="BL5" s="191"/>
      <c r="BM5" s="191"/>
      <c r="BN5" s="191"/>
      <c r="BO5" s="192"/>
      <c r="BP5" s="193"/>
      <c r="BQ5" s="193"/>
      <c r="BR5" s="193"/>
      <c r="BS5" s="193"/>
      <c r="BT5" s="193"/>
    </row>
    <row r="6" spans="1:75" s="60" customFormat="1" x14ac:dyDescent="0.25">
      <c r="B6" s="111" t="s">
        <v>46</v>
      </c>
      <c r="C6" s="111" t="s">
        <v>47</v>
      </c>
      <c r="D6" s="111" t="s">
        <v>48</v>
      </c>
      <c r="E6" s="111" t="s">
        <v>37</v>
      </c>
      <c r="F6" s="111" t="s">
        <v>38</v>
      </c>
      <c r="G6" s="111" t="s">
        <v>39</v>
      </c>
      <c r="H6" s="111" t="s">
        <v>40</v>
      </c>
      <c r="I6" s="111" t="s">
        <v>41</v>
      </c>
      <c r="J6" s="111" t="s">
        <v>42</v>
      </c>
      <c r="K6" s="111" t="s">
        <v>43</v>
      </c>
      <c r="L6" s="111" t="s">
        <v>44</v>
      </c>
      <c r="M6" s="111" t="s">
        <v>45</v>
      </c>
      <c r="N6" s="112" t="s">
        <v>46</v>
      </c>
      <c r="O6" s="111" t="s">
        <v>47</v>
      </c>
      <c r="P6" s="111" t="s">
        <v>48</v>
      </c>
      <c r="Q6" s="111" t="s">
        <v>37</v>
      </c>
      <c r="R6" s="111" t="s">
        <v>38</v>
      </c>
      <c r="S6" s="111" t="s">
        <v>39</v>
      </c>
      <c r="T6" s="111" t="s">
        <v>40</v>
      </c>
      <c r="U6" s="111" t="s">
        <v>41</v>
      </c>
      <c r="V6" s="111" t="s">
        <v>42</v>
      </c>
      <c r="W6" s="111" t="s">
        <v>43</v>
      </c>
      <c r="X6" s="111" t="s">
        <v>44</v>
      </c>
      <c r="Y6" s="111" t="s">
        <v>45</v>
      </c>
      <c r="Z6" s="112" t="s">
        <v>46</v>
      </c>
      <c r="AA6" s="111" t="s">
        <v>47</v>
      </c>
      <c r="AB6" s="111" t="s">
        <v>48</v>
      </c>
      <c r="AC6" s="111" t="s">
        <v>37</v>
      </c>
      <c r="AD6" s="111" t="s">
        <v>38</v>
      </c>
      <c r="AE6" s="111" t="s">
        <v>39</v>
      </c>
      <c r="AF6" s="111" t="s">
        <v>40</v>
      </c>
      <c r="AG6" s="111" t="s">
        <v>41</v>
      </c>
      <c r="AH6" s="111" t="s">
        <v>42</v>
      </c>
      <c r="AI6" s="111" t="s">
        <v>43</v>
      </c>
      <c r="AJ6" s="111" t="s">
        <v>44</v>
      </c>
      <c r="AK6" s="111" t="s">
        <v>45</v>
      </c>
      <c r="AL6" s="112" t="s">
        <v>46</v>
      </c>
      <c r="AM6" s="111" t="s">
        <v>47</v>
      </c>
      <c r="AN6" s="111" t="s">
        <v>48</v>
      </c>
      <c r="AO6" s="111" t="s">
        <v>37</v>
      </c>
      <c r="AP6" s="111" t="s">
        <v>38</v>
      </c>
      <c r="AQ6" s="111" t="s">
        <v>39</v>
      </c>
      <c r="AR6" s="111" t="s">
        <v>40</v>
      </c>
      <c r="AS6" s="111" t="s">
        <v>41</v>
      </c>
      <c r="AT6" s="111" t="s">
        <v>42</v>
      </c>
      <c r="AU6" s="111" t="s">
        <v>43</v>
      </c>
      <c r="AV6" s="111" t="s">
        <v>44</v>
      </c>
      <c r="AW6" s="111" t="s">
        <v>45</v>
      </c>
      <c r="AX6" s="112" t="s">
        <v>46</v>
      </c>
      <c r="AY6" s="111" t="s">
        <v>47</v>
      </c>
      <c r="AZ6" s="111" t="s">
        <v>48</v>
      </c>
      <c r="BA6" s="111" t="s">
        <v>37</v>
      </c>
      <c r="BB6" s="111" t="s">
        <v>38</v>
      </c>
      <c r="BC6" s="111" t="s">
        <v>39</v>
      </c>
      <c r="BD6" s="111" t="s">
        <v>40</v>
      </c>
      <c r="BE6" s="111" t="s">
        <v>41</v>
      </c>
      <c r="BF6" s="111" t="s">
        <v>42</v>
      </c>
      <c r="BG6" s="111" t="s">
        <v>43</v>
      </c>
      <c r="BH6" s="111" t="s">
        <v>44</v>
      </c>
      <c r="BI6" s="111" t="s">
        <v>45</v>
      </c>
      <c r="BJ6" s="112" t="s">
        <v>46</v>
      </c>
      <c r="BK6" s="111" t="s">
        <v>47</v>
      </c>
      <c r="BL6" s="111" t="s">
        <v>48</v>
      </c>
      <c r="BM6" s="111" t="s">
        <v>37</v>
      </c>
      <c r="BN6" s="111" t="s">
        <v>38</v>
      </c>
      <c r="BO6" s="111" t="s">
        <v>39</v>
      </c>
      <c r="BP6" s="111" t="s">
        <v>40</v>
      </c>
      <c r="BQ6" s="111" t="s">
        <v>41</v>
      </c>
      <c r="BR6" s="111" t="s">
        <v>42</v>
      </c>
      <c r="BS6" s="111" t="s">
        <v>43</v>
      </c>
      <c r="BT6" s="111" t="s">
        <v>44</v>
      </c>
    </row>
    <row r="7" spans="1:75" x14ac:dyDescent="0.25">
      <c r="A7" s="59" t="s">
        <v>67</v>
      </c>
      <c r="M7" s="178"/>
      <c r="N7" s="58"/>
      <c r="O7" s="58"/>
      <c r="P7" s="58"/>
      <c r="Q7" s="58"/>
      <c r="R7" s="58"/>
      <c r="S7" s="58"/>
      <c r="T7" s="58"/>
      <c r="U7" s="58"/>
      <c r="V7" s="58"/>
      <c r="W7" s="58"/>
      <c r="X7" s="58"/>
      <c r="Y7" s="178"/>
      <c r="Z7" s="58"/>
      <c r="AA7" s="58"/>
      <c r="AB7" s="58"/>
      <c r="AC7" s="58"/>
      <c r="AD7" s="58"/>
      <c r="AE7" s="58"/>
      <c r="AF7" s="58"/>
      <c r="AG7" s="58"/>
      <c r="AH7" s="58"/>
      <c r="AI7" s="58"/>
      <c r="AJ7" s="58"/>
      <c r="AK7" s="58"/>
      <c r="AL7" s="113"/>
      <c r="AM7" s="58"/>
      <c r="AN7" s="58"/>
      <c r="AO7" s="58"/>
      <c r="AP7" s="58"/>
      <c r="AQ7" s="58"/>
      <c r="AR7" s="58"/>
      <c r="AS7" s="58"/>
      <c r="AT7" s="58"/>
      <c r="AU7" s="58"/>
      <c r="AV7" s="58"/>
      <c r="AW7" s="58"/>
      <c r="AX7" s="113"/>
      <c r="AY7" s="58"/>
      <c r="AZ7" s="58"/>
      <c r="BA7" s="58"/>
      <c r="BB7" s="58"/>
      <c r="BC7" s="58"/>
      <c r="BD7" s="58"/>
      <c r="BE7" s="58"/>
      <c r="BF7" s="58"/>
      <c r="BG7" s="58"/>
      <c r="BH7" s="58"/>
      <c r="BI7" s="58"/>
      <c r="BJ7" s="113"/>
      <c r="BK7" s="58"/>
      <c r="BL7" s="58"/>
      <c r="BM7" s="58"/>
      <c r="BN7" s="58"/>
      <c r="BO7" s="58"/>
    </row>
    <row r="8" spans="1:75" x14ac:dyDescent="0.25">
      <c r="A8" s="60" t="s">
        <v>69</v>
      </c>
      <c r="B8" s="61">
        <v>5.4892599999999998</v>
      </c>
      <c r="C8" s="61">
        <v>6.8705798000000007</v>
      </c>
      <c r="D8" s="61">
        <v>9.3910207999999997</v>
      </c>
      <c r="E8" s="61">
        <v>12.030967200000003</v>
      </c>
      <c r="F8" s="61">
        <v>16.1652542</v>
      </c>
      <c r="G8" s="61">
        <v>20.937219200000005</v>
      </c>
      <c r="H8" s="61">
        <v>26.686171300000002</v>
      </c>
      <c r="I8" s="61">
        <v>32.479190500000009</v>
      </c>
      <c r="J8" s="61">
        <v>40.008817200000024</v>
      </c>
      <c r="K8" s="61">
        <v>49.015190200000049</v>
      </c>
      <c r="L8" s="61">
        <v>59.545105200000037</v>
      </c>
      <c r="M8" s="173">
        <v>67.395424300000059</v>
      </c>
      <c r="N8" s="61">
        <v>78.574847700000078</v>
      </c>
      <c r="O8" s="61">
        <v>91.43200426000007</v>
      </c>
      <c r="P8" s="61">
        <v>110.41750696000015</v>
      </c>
      <c r="Q8" s="61">
        <v>128.73884878000024</v>
      </c>
      <c r="R8" s="61">
        <v>150.64388746000026</v>
      </c>
      <c r="S8" s="61">
        <v>179.14181034000026</v>
      </c>
      <c r="T8" s="61">
        <v>214.40164607000031</v>
      </c>
      <c r="U8" s="61">
        <v>259.15224527000026</v>
      </c>
      <c r="V8" s="61">
        <v>315.26731729000039</v>
      </c>
      <c r="W8" s="61">
        <v>380.49084881000044</v>
      </c>
      <c r="X8" s="61">
        <v>576.63929046000112</v>
      </c>
      <c r="Y8" s="173">
        <v>763.49156878000213</v>
      </c>
      <c r="Z8" s="61">
        <v>787.75852428000201</v>
      </c>
      <c r="AA8" s="61">
        <v>960.2320480800015</v>
      </c>
      <c r="AB8" s="61">
        <v>1062.1394616700018</v>
      </c>
      <c r="AC8" s="61">
        <v>1078.6664261700018</v>
      </c>
      <c r="AD8" s="61">
        <v>1114.0935412000019</v>
      </c>
      <c r="AE8" s="61">
        <v>1163.6735982800019</v>
      </c>
      <c r="AF8" s="61">
        <v>1286.5106863000021</v>
      </c>
      <c r="AG8" s="61">
        <v>1298.7732247000022</v>
      </c>
      <c r="AH8" s="61">
        <v>1316.3288682600021</v>
      </c>
      <c r="AI8" s="61">
        <v>1357.6927624100022</v>
      </c>
      <c r="AJ8" s="61">
        <v>1377.0669394100021</v>
      </c>
      <c r="AK8" s="173">
        <v>1397.6186771600021</v>
      </c>
      <c r="AL8" s="61">
        <v>1420.2692933900021</v>
      </c>
      <c r="AM8" s="61">
        <v>1446.5765057900021</v>
      </c>
      <c r="AN8" s="61">
        <v>1478.6723302200021</v>
      </c>
      <c r="AO8" s="61">
        <v>1514.1012540000022</v>
      </c>
      <c r="AP8" s="61">
        <v>1548.7627480000021</v>
      </c>
      <c r="AQ8" s="61">
        <v>1611.110295770002</v>
      </c>
      <c r="AR8" s="61">
        <v>1635.654545660002</v>
      </c>
      <c r="AS8" s="61">
        <v>1666.289043630002</v>
      </c>
      <c r="AT8" s="61">
        <v>1698.3850391400019</v>
      </c>
      <c r="AU8" s="61">
        <v>1731.657083890002</v>
      </c>
      <c r="AV8" s="61">
        <v>1770.293378910002</v>
      </c>
      <c r="AW8" s="173">
        <v>1803.679437650002</v>
      </c>
      <c r="AX8" s="61">
        <v>1834.460754800002</v>
      </c>
      <c r="AY8" s="61">
        <v>1868.424090930002</v>
      </c>
      <c r="AZ8" s="61">
        <v>1941.3145088900019</v>
      </c>
      <c r="BA8" s="61">
        <v>1969.2036398900018</v>
      </c>
      <c r="BB8" s="61">
        <v>2001.5858238900016</v>
      </c>
      <c r="BC8" s="61">
        <v>2039.8486322800015</v>
      </c>
      <c r="BD8" s="61">
        <v>2081.5278190300014</v>
      </c>
      <c r="BE8" s="61">
        <v>2121.4846716300012</v>
      </c>
      <c r="BF8" s="61">
        <v>2169.8482824300013</v>
      </c>
      <c r="BG8" s="61">
        <v>2218.7869221500009</v>
      </c>
      <c r="BH8" s="61">
        <v>2266.5361265300007</v>
      </c>
      <c r="BI8" s="173">
        <v>2326.5440968700009</v>
      </c>
      <c r="BJ8" s="61">
        <v>2354.1913150700007</v>
      </c>
      <c r="BK8" s="61">
        <v>2390.5502326800006</v>
      </c>
      <c r="BL8" s="61">
        <v>2452.7234414300005</v>
      </c>
      <c r="BM8" s="61">
        <v>2491.8663033200005</v>
      </c>
      <c r="BN8" s="61">
        <v>2533.4715439200004</v>
      </c>
      <c r="BO8" s="61">
        <v>2596.8402762500004</v>
      </c>
      <c r="BP8" s="61">
        <v>2641.2059435700003</v>
      </c>
      <c r="BQ8" s="61">
        <v>2686.7737140700001</v>
      </c>
      <c r="BR8" s="61">
        <v>2770.8411340899997</v>
      </c>
      <c r="BS8" s="61">
        <v>2833.2197482999995</v>
      </c>
      <c r="BT8" s="61">
        <v>2920.4470951299995</v>
      </c>
    </row>
    <row r="9" spans="1:75" x14ac:dyDescent="0.25">
      <c r="A9" s="62" t="s">
        <v>68</v>
      </c>
      <c r="B9" s="61">
        <v>0.12932999999999997</v>
      </c>
      <c r="C9" s="61">
        <v>0.12932999999999997</v>
      </c>
      <c r="D9" s="61">
        <v>0.12932999999999997</v>
      </c>
      <c r="E9" s="61">
        <v>0.12932999999999997</v>
      </c>
      <c r="F9" s="61">
        <v>0.29670999999999997</v>
      </c>
      <c r="G9" s="61">
        <v>1.0967100000000001</v>
      </c>
      <c r="H9" s="61">
        <v>1.2473800000000002</v>
      </c>
      <c r="I9" s="61">
        <v>1.2473800000000002</v>
      </c>
      <c r="J9" s="61">
        <v>1.2473800000000002</v>
      </c>
      <c r="K9" s="61">
        <v>1.6949500000000002</v>
      </c>
      <c r="L9" s="61">
        <v>1.7464800000000003</v>
      </c>
      <c r="M9" s="173">
        <v>1.9237500000000003</v>
      </c>
      <c r="N9" s="61">
        <v>1.9237500000000003</v>
      </c>
      <c r="O9" s="61">
        <v>2.4477500000000001</v>
      </c>
      <c r="P9" s="61">
        <v>3.2649499999999998</v>
      </c>
      <c r="Q9" s="61">
        <v>4.1976999999999993</v>
      </c>
      <c r="R9" s="61">
        <v>5.9455799999999996</v>
      </c>
      <c r="S9" s="61">
        <v>18.53613</v>
      </c>
      <c r="T9" s="61">
        <v>188.22068000000002</v>
      </c>
      <c r="U9" s="61">
        <v>188.22068000000002</v>
      </c>
      <c r="V9" s="61">
        <v>194.58736000000002</v>
      </c>
      <c r="W9" s="61">
        <v>208.47956000000002</v>
      </c>
      <c r="X9" s="61">
        <v>209.56247000000002</v>
      </c>
      <c r="Y9" s="173">
        <v>210.32702000000003</v>
      </c>
      <c r="Z9" s="61">
        <v>210.48643000000004</v>
      </c>
      <c r="AA9" s="61">
        <v>211.66985000000005</v>
      </c>
      <c r="AB9" s="61">
        <v>220.54375000000005</v>
      </c>
      <c r="AC9" s="61">
        <v>221.43928000000005</v>
      </c>
      <c r="AD9" s="61">
        <v>222.03288000000006</v>
      </c>
      <c r="AE9" s="61">
        <v>237.38608000000005</v>
      </c>
      <c r="AF9" s="61">
        <v>313.91755000000001</v>
      </c>
      <c r="AG9" s="61">
        <v>316.59620999999999</v>
      </c>
      <c r="AH9" s="61">
        <v>317.90253000000001</v>
      </c>
      <c r="AI9" s="61">
        <v>320.73360000000002</v>
      </c>
      <c r="AJ9" s="61">
        <v>327.54200000000003</v>
      </c>
      <c r="AK9" s="173">
        <v>329.07142000000005</v>
      </c>
      <c r="AL9" s="61">
        <v>331.14559000000003</v>
      </c>
      <c r="AM9" s="61">
        <v>333.06020000000001</v>
      </c>
      <c r="AN9" s="61">
        <v>334.69166999999999</v>
      </c>
      <c r="AO9" s="61">
        <v>353.44883999999996</v>
      </c>
      <c r="AP9" s="61">
        <v>355.66887999999994</v>
      </c>
      <c r="AQ9" s="61">
        <v>360.81210999999996</v>
      </c>
      <c r="AR9" s="61">
        <v>369.79179999999997</v>
      </c>
      <c r="AS9" s="61">
        <v>381.33401999999995</v>
      </c>
      <c r="AT9" s="61">
        <v>388.05928999999998</v>
      </c>
      <c r="AU9" s="61">
        <v>399.74851999999998</v>
      </c>
      <c r="AV9" s="61">
        <v>406.17174999999997</v>
      </c>
      <c r="AW9" s="173">
        <v>420.26060999999999</v>
      </c>
      <c r="AX9" s="61">
        <v>424.21274999999997</v>
      </c>
      <c r="AY9" s="61">
        <v>433.59583999999995</v>
      </c>
      <c r="AZ9" s="61">
        <v>451.29123999999996</v>
      </c>
      <c r="BA9" s="61">
        <v>465.29177999999996</v>
      </c>
      <c r="BB9" s="61">
        <v>481.66329999999994</v>
      </c>
      <c r="BC9" s="61">
        <v>513.06050999999991</v>
      </c>
      <c r="BD9" s="61">
        <v>522.19052999999985</v>
      </c>
      <c r="BE9" s="61">
        <v>530.47171999999989</v>
      </c>
      <c r="BF9" s="61">
        <v>539.43302999999992</v>
      </c>
      <c r="BG9" s="61">
        <v>548.9480299999999</v>
      </c>
      <c r="BH9" s="61">
        <v>556.40004999999985</v>
      </c>
      <c r="BI9" s="173">
        <v>584.34834999999987</v>
      </c>
      <c r="BJ9" s="61">
        <v>587.58048999999983</v>
      </c>
      <c r="BK9" s="61">
        <v>594.20249999999987</v>
      </c>
      <c r="BL9" s="61">
        <v>642.66015999999991</v>
      </c>
      <c r="BM9" s="61">
        <v>645.69938999999988</v>
      </c>
      <c r="BN9" s="61">
        <v>650.22861999999986</v>
      </c>
      <c r="BO9" s="61">
        <v>672.83728999999983</v>
      </c>
      <c r="BP9" s="61">
        <v>682.99252999999987</v>
      </c>
      <c r="BQ9" s="61">
        <v>683.66061999999988</v>
      </c>
      <c r="BR9" s="61">
        <v>684.84091999999987</v>
      </c>
      <c r="BS9" s="61">
        <v>685.10551999999984</v>
      </c>
      <c r="BT9" s="61">
        <v>685.10551999999984</v>
      </c>
    </row>
    <row r="10" spans="1:75" x14ac:dyDescent="0.25">
      <c r="A10" s="62" t="s">
        <v>64</v>
      </c>
      <c r="B10" s="61">
        <v>9</v>
      </c>
      <c r="C10" s="61">
        <v>9</v>
      </c>
      <c r="D10" s="61">
        <v>9</v>
      </c>
      <c r="E10" s="61">
        <v>9</v>
      </c>
      <c r="F10" s="61">
        <v>9</v>
      </c>
      <c r="G10" s="61">
        <v>9</v>
      </c>
      <c r="H10" s="61">
        <v>9</v>
      </c>
      <c r="I10" s="61">
        <v>9</v>
      </c>
      <c r="J10" s="61">
        <v>9</v>
      </c>
      <c r="K10" s="61">
        <v>9</v>
      </c>
      <c r="L10" s="61">
        <v>9</v>
      </c>
      <c r="M10" s="173">
        <v>9</v>
      </c>
      <c r="N10" s="61">
        <v>9</v>
      </c>
      <c r="O10" s="61">
        <v>9</v>
      </c>
      <c r="P10" s="61">
        <v>9</v>
      </c>
      <c r="Q10" s="61">
        <v>9</v>
      </c>
      <c r="R10" s="61">
        <v>9</v>
      </c>
      <c r="S10" s="61">
        <v>9</v>
      </c>
      <c r="T10" s="61">
        <v>9</v>
      </c>
      <c r="U10" s="61">
        <v>9</v>
      </c>
      <c r="V10" s="61">
        <v>9</v>
      </c>
      <c r="W10" s="61">
        <v>9</v>
      </c>
      <c r="X10" s="61">
        <v>9</v>
      </c>
      <c r="Y10" s="173">
        <v>9</v>
      </c>
      <c r="Z10" s="61">
        <v>9</v>
      </c>
      <c r="AA10" s="61">
        <v>9</v>
      </c>
      <c r="AB10" s="61">
        <v>9</v>
      </c>
      <c r="AC10" s="61">
        <v>9</v>
      </c>
      <c r="AD10" s="61">
        <v>9</v>
      </c>
      <c r="AE10" s="61">
        <v>9</v>
      </c>
      <c r="AF10" s="61">
        <v>9</v>
      </c>
      <c r="AG10" s="61">
        <v>9</v>
      </c>
      <c r="AH10" s="61">
        <v>9</v>
      </c>
      <c r="AI10" s="61">
        <v>9</v>
      </c>
      <c r="AJ10" s="61">
        <v>9</v>
      </c>
      <c r="AK10" s="173">
        <v>9</v>
      </c>
      <c r="AL10" s="61">
        <v>9</v>
      </c>
      <c r="AM10" s="61">
        <v>9</v>
      </c>
      <c r="AN10" s="61">
        <v>9</v>
      </c>
      <c r="AO10" s="61">
        <v>9</v>
      </c>
      <c r="AP10" s="61">
        <v>9</v>
      </c>
      <c r="AQ10" s="61">
        <v>9</v>
      </c>
      <c r="AR10" s="61">
        <v>9</v>
      </c>
      <c r="AS10" s="61">
        <v>9</v>
      </c>
      <c r="AT10" s="61">
        <v>9</v>
      </c>
      <c r="AU10" s="61">
        <v>9</v>
      </c>
      <c r="AV10" s="61">
        <v>9</v>
      </c>
      <c r="AW10" s="173">
        <v>9</v>
      </c>
      <c r="AX10" s="61">
        <v>9</v>
      </c>
      <c r="AY10" s="61">
        <v>9</v>
      </c>
      <c r="AZ10" s="61">
        <v>9</v>
      </c>
      <c r="BA10" s="61">
        <v>9</v>
      </c>
      <c r="BB10" s="61">
        <v>9</v>
      </c>
      <c r="BC10" s="61">
        <v>9</v>
      </c>
      <c r="BD10" s="61">
        <v>9</v>
      </c>
      <c r="BE10" s="61">
        <v>9</v>
      </c>
      <c r="BF10" s="61">
        <v>9</v>
      </c>
      <c r="BG10" s="61">
        <v>9</v>
      </c>
      <c r="BH10" s="61">
        <v>9</v>
      </c>
      <c r="BI10" s="173">
        <v>9</v>
      </c>
      <c r="BJ10" s="61">
        <v>9</v>
      </c>
      <c r="BK10" s="61">
        <v>9</v>
      </c>
      <c r="BL10" s="61">
        <v>9</v>
      </c>
      <c r="BM10" s="61">
        <v>9</v>
      </c>
      <c r="BN10" s="61">
        <v>9</v>
      </c>
      <c r="BO10" s="61">
        <v>9</v>
      </c>
      <c r="BP10" s="61">
        <v>9</v>
      </c>
      <c r="BQ10" s="61">
        <v>9</v>
      </c>
      <c r="BR10" s="61">
        <v>9</v>
      </c>
      <c r="BS10" s="61">
        <v>9</v>
      </c>
      <c r="BT10" s="61">
        <v>9</v>
      </c>
    </row>
    <row r="11" spans="1:75" x14ac:dyDescent="0.25">
      <c r="A11" s="60" t="s">
        <v>62</v>
      </c>
      <c r="B11" s="61">
        <v>2.1115499999999998</v>
      </c>
      <c r="C11" s="61">
        <v>2.1208199999999997</v>
      </c>
      <c r="D11" s="61">
        <v>2.14392</v>
      </c>
      <c r="E11" s="61">
        <v>2.1656200000000001</v>
      </c>
      <c r="F11" s="61">
        <v>2.1777199999999999</v>
      </c>
      <c r="G11" s="61">
        <v>2.2028099999999995</v>
      </c>
      <c r="H11" s="61">
        <v>2.2217500000000001</v>
      </c>
      <c r="I11" s="61">
        <v>2.2303899999999999</v>
      </c>
      <c r="J11" s="61">
        <v>2.2364999999999999</v>
      </c>
      <c r="K11" s="61">
        <v>2.2526899999999994</v>
      </c>
      <c r="L11" s="61">
        <v>2.2643599999999995</v>
      </c>
      <c r="M11" s="173">
        <v>2.2767900000000001</v>
      </c>
      <c r="N11" s="61">
        <v>2.2767900000000001</v>
      </c>
      <c r="O11" s="61">
        <v>2.2767900000000001</v>
      </c>
      <c r="P11" s="61">
        <v>2.2936700000000001</v>
      </c>
      <c r="Q11" s="61">
        <v>2.3018500000000004</v>
      </c>
      <c r="R11" s="61">
        <v>2.3452200000000003</v>
      </c>
      <c r="S11" s="61">
        <v>2.3780199999999998</v>
      </c>
      <c r="T11" s="61">
        <v>2.39527</v>
      </c>
      <c r="U11" s="61">
        <v>2.4248099999999999</v>
      </c>
      <c r="V11" s="61">
        <v>2.4779899999999997</v>
      </c>
      <c r="W11" s="61">
        <v>2.5718299999999998</v>
      </c>
      <c r="X11" s="61">
        <v>2.6684600000000001</v>
      </c>
      <c r="Y11" s="173">
        <v>7.3123100000000001</v>
      </c>
      <c r="Z11" s="61">
        <v>7.4471100000000003</v>
      </c>
      <c r="AA11" s="61">
        <v>7.5063000000000004</v>
      </c>
      <c r="AB11" s="61">
        <v>8.4853400000000008</v>
      </c>
      <c r="AC11" s="61">
        <v>8.5754000000000019</v>
      </c>
      <c r="AD11" s="61">
        <v>8.6566100000000006</v>
      </c>
      <c r="AE11" s="61">
        <v>8.7592599999999994</v>
      </c>
      <c r="AF11" s="61">
        <v>8.850340000000001</v>
      </c>
      <c r="AG11" s="61">
        <v>9.2738199999999988</v>
      </c>
      <c r="AH11" s="61">
        <v>9.6964500000000005</v>
      </c>
      <c r="AI11" s="61">
        <v>10.455950000000001</v>
      </c>
      <c r="AJ11" s="61">
        <v>11.319940000000001</v>
      </c>
      <c r="AK11" s="173">
        <v>11.901200000000001</v>
      </c>
      <c r="AL11" s="61">
        <v>15.193860000000001</v>
      </c>
      <c r="AM11" s="61">
        <v>26.95064</v>
      </c>
      <c r="AN11" s="61">
        <v>301.38902999999999</v>
      </c>
      <c r="AO11" s="61">
        <v>328.41345000000001</v>
      </c>
      <c r="AP11" s="61">
        <v>380.63855000000001</v>
      </c>
      <c r="AQ11" s="61">
        <v>393.74925000000002</v>
      </c>
      <c r="AR11" s="61">
        <v>401.21620000000001</v>
      </c>
      <c r="AS11" s="61">
        <v>425.26167000000004</v>
      </c>
      <c r="AT11" s="61">
        <v>435.21109999999999</v>
      </c>
      <c r="AU11" s="61">
        <v>437.82837000000001</v>
      </c>
      <c r="AV11" s="61">
        <v>475.11231999999995</v>
      </c>
      <c r="AW11" s="173">
        <v>539.86831999999993</v>
      </c>
      <c r="AX11" s="61">
        <v>597.7364399999999</v>
      </c>
      <c r="AY11" s="61">
        <v>693.11096999999995</v>
      </c>
      <c r="AZ11" s="61">
        <v>1471.1749200000002</v>
      </c>
      <c r="BA11" s="61">
        <v>1484.9952200000002</v>
      </c>
      <c r="BB11" s="61">
        <v>1487.69076</v>
      </c>
      <c r="BC11" s="61">
        <v>1534.9810400000001</v>
      </c>
      <c r="BD11" s="61">
        <v>1619.9350099999999</v>
      </c>
      <c r="BE11" s="61">
        <v>1631.2348400000001</v>
      </c>
      <c r="BF11" s="61">
        <v>1745.1661000000001</v>
      </c>
      <c r="BG11" s="61">
        <v>1837.3055800000004</v>
      </c>
      <c r="BH11" s="61">
        <v>1898.3030700000004</v>
      </c>
      <c r="BI11" s="173">
        <v>2082.86456</v>
      </c>
      <c r="BJ11" s="61">
        <v>2111.78604</v>
      </c>
      <c r="BK11" s="61">
        <v>2219.8652299999999</v>
      </c>
      <c r="BL11" s="61">
        <v>3896.6064200000001</v>
      </c>
      <c r="BM11" s="61">
        <v>3900.0968099999996</v>
      </c>
      <c r="BN11" s="61">
        <v>3905.98621</v>
      </c>
      <c r="BO11" s="61">
        <v>3908.2296900000001</v>
      </c>
      <c r="BP11" s="61">
        <v>3922.7267199999997</v>
      </c>
      <c r="BQ11" s="61">
        <v>3933.7122399999998</v>
      </c>
      <c r="BR11" s="61">
        <v>3935.6333799999998</v>
      </c>
      <c r="BS11" s="61">
        <v>3945.8701799999999</v>
      </c>
      <c r="BT11" s="61">
        <v>3945.8809799999999</v>
      </c>
    </row>
    <row r="12" spans="1:75" x14ac:dyDescent="0.25">
      <c r="A12" s="60" t="s">
        <v>66</v>
      </c>
      <c r="B12" s="61">
        <v>14.6</v>
      </c>
      <c r="C12" s="61">
        <v>14.6</v>
      </c>
      <c r="D12" s="61">
        <v>14.6</v>
      </c>
      <c r="E12" s="61">
        <v>14.6</v>
      </c>
      <c r="F12" s="61">
        <v>14.6</v>
      </c>
      <c r="G12" s="61">
        <v>14.6</v>
      </c>
      <c r="H12" s="61">
        <v>14.6</v>
      </c>
      <c r="I12" s="61">
        <v>14.6</v>
      </c>
      <c r="J12" s="61">
        <v>14.6</v>
      </c>
      <c r="K12" s="61">
        <v>14.6</v>
      </c>
      <c r="L12" s="61">
        <v>14.6</v>
      </c>
      <c r="M12" s="173">
        <v>14.6</v>
      </c>
      <c r="N12" s="61">
        <v>14.6</v>
      </c>
      <c r="O12" s="61">
        <v>14.6</v>
      </c>
      <c r="P12" s="61">
        <v>14.6</v>
      </c>
      <c r="Q12" s="61">
        <v>14.6</v>
      </c>
      <c r="R12" s="61">
        <v>14.6</v>
      </c>
      <c r="S12" s="61">
        <v>14.6</v>
      </c>
      <c r="T12" s="61">
        <v>14.6</v>
      </c>
      <c r="U12" s="61">
        <v>14.6</v>
      </c>
      <c r="V12" s="61">
        <v>14.6</v>
      </c>
      <c r="W12" s="61">
        <v>14.6</v>
      </c>
      <c r="X12" s="61">
        <v>14.6</v>
      </c>
      <c r="Y12" s="173">
        <v>14.6</v>
      </c>
      <c r="Z12" s="61">
        <v>20.6</v>
      </c>
      <c r="AA12" s="61">
        <v>20.6</v>
      </c>
      <c r="AB12" s="61">
        <v>20.6</v>
      </c>
      <c r="AC12" s="61">
        <v>20.6</v>
      </c>
      <c r="AD12" s="61">
        <v>20.6</v>
      </c>
      <c r="AE12" s="61">
        <v>26.1</v>
      </c>
      <c r="AF12" s="61">
        <v>26.1</v>
      </c>
      <c r="AG12" s="61">
        <v>31.5</v>
      </c>
      <c r="AH12" s="61">
        <v>31.5</v>
      </c>
      <c r="AI12" s="61">
        <v>31.5</v>
      </c>
      <c r="AJ12" s="61">
        <v>31.5</v>
      </c>
      <c r="AK12" s="173">
        <v>31.5</v>
      </c>
      <c r="AL12" s="61">
        <v>31.5</v>
      </c>
      <c r="AM12" s="61">
        <v>38.22</v>
      </c>
      <c r="AN12" s="61">
        <v>123.61701000000001</v>
      </c>
      <c r="AO12" s="61">
        <v>116.88601000000001</v>
      </c>
      <c r="AP12" s="61">
        <v>103.45601000000001</v>
      </c>
      <c r="AQ12" s="61">
        <v>134.95601000000002</v>
      </c>
      <c r="AR12" s="61">
        <v>129.56801000000002</v>
      </c>
      <c r="AS12" s="61">
        <v>129.73874000000001</v>
      </c>
      <c r="AT12" s="61">
        <v>129.73874000000001</v>
      </c>
      <c r="AU12" s="61">
        <v>129.73874000000001</v>
      </c>
      <c r="AV12" s="61">
        <v>130.16874000000001</v>
      </c>
      <c r="AW12" s="173">
        <v>107.73873999999999</v>
      </c>
      <c r="AX12" s="61">
        <v>137.32658999999995</v>
      </c>
      <c r="AY12" s="61">
        <v>99.013189999999938</v>
      </c>
      <c r="AZ12" s="61">
        <v>236.75845999999996</v>
      </c>
      <c r="BA12" s="61">
        <v>239.51331000000005</v>
      </c>
      <c r="BB12" s="61">
        <v>277.13679460000009</v>
      </c>
      <c r="BC12" s="61">
        <v>290.15122460000009</v>
      </c>
      <c r="BD12" s="61">
        <v>297.45737460000004</v>
      </c>
      <c r="BE12" s="61">
        <v>333.53538460000004</v>
      </c>
      <c r="BF12" s="61">
        <v>299.37987459999999</v>
      </c>
      <c r="BG12" s="61">
        <v>303.78328459999994</v>
      </c>
      <c r="BH12" s="61">
        <v>321.63709499999999</v>
      </c>
      <c r="BI12" s="173">
        <v>344.33281480000005</v>
      </c>
      <c r="BJ12" s="61">
        <v>368.47306480000003</v>
      </c>
      <c r="BK12" s="61">
        <v>387.56531480000007</v>
      </c>
      <c r="BL12" s="61">
        <v>857.07792480000035</v>
      </c>
      <c r="BM12" s="61">
        <v>857.38107680000041</v>
      </c>
      <c r="BN12" s="61">
        <v>857.63196680000044</v>
      </c>
      <c r="BO12" s="61">
        <v>873.20307680000042</v>
      </c>
      <c r="BP12" s="61">
        <v>873.11834680000038</v>
      </c>
      <c r="BQ12" s="61">
        <v>875.31815680000034</v>
      </c>
      <c r="BR12" s="61">
        <v>883.58148180000046</v>
      </c>
      <c r="BS12" s="61">
        <v>874.79775180000047</v>
      </c>
      <c r="BT12" s="61">
        <v>876.21781180000039</v>
      </c>
    </row>
    <row r="13" spans="1:75" x14ac:dyDescent="0.25">
      <c r="A13" s="137" t="s">
        <v>70</v>
      </c>
      <c r="B13" s="138">
        <f t="shared" ref="B13:AG13" si="0">SUM(B8:B12)</f>
        <v>31.33014</v>
      </c>
      <c r="C13" s="138">
        <f t="shared" si="0"/>
        <v>32.720729800000001</v>
      </c>
      <c r="D13" s="138">
        <f t="shared" si="0"/>
        <v>35.264270799999998</v>
      </c>
      <c r="E13" s="138">
        <f t="shared" si="0"/>
        <v>37.925917200000001</v>
      </c>
      <c r="F13" s="138">
        <f t="shared" si="0"/>
        <v>42.239684199999999</v>
      </c>
      <c r="G13" s="138">
        <f t="shared" si="0"/>
        <v>47.836739200000004</v>
      </c>
      <c r="H13" s="138">
        <f t="shared" si="0"/>
        <v>53.755301300000006</v>
      </c>
      <c r="I13" s="138">
        <f t="shared" si="0"/>
        <v>59.55696050000001</v>
      </c>
      <c r="J13" s="138">
        <f t="shared" si="0"/>
        <v>67.092697200000018</v>
      </c>
      <c r="K13" s="138">
        <f t="shared" si="0"/>
        <v>76.56283020000005</v>
      </c>
      <c r="L13" s="138">
        <f t="shared" si="0"/>
        <v>87.155945200000033</v>
      </c>
      <c r="M13" s="174">
        <f t="shared" si="0"/>
        <v>95.195964300000057</v>
      </c>
      <c r="N13" s="138">
        <f t="shared" si="0"/>
        <v>106.37538770000008</v>
      </c>
      <c r="O13" s="138">
        <f t="shared" si="0"/>
        <v>119.75654426000007</v>
      </c>
      <c r="P13" s="138">
        <f t="shared" si="0"/>
        <v>139.57612696000015</v>
      </c>
      <c r="Q13" s="138">
        <f t="shared" si="0"/>
        <v>158.83839878000023</v>
      </c>
      <c r="R13" s="138">
        <f t="shared" si="0"/>
        <v>182.53468746000027</v>
      </c>
      <c r="S13" s="138">
        <f t="shared" si="0"/>
        <v>223.65596034000023</v>
      </c>
      <c r="T13" s="138">
        <f t="shared" si="0"/>
        <v>428.61759607000033</v>
      </c>
      <c r="U13" s="138">
        <f t="shared" si="0"/>
        <v>473.39773527000028</v>
      </c>
      <c r="V13" s="138">
        <f t="shared" si="0"/>
        <v>535.93266729000038</v>
      </c>
      <c r="W13" s="138">
        <f t="shared" si="0"/>
        <v>615.14223881000044</v>
      </c>
      <c r="X13" s="138">
        <f t="shared" si="0"/>
        <v>812.4702204600012</v>
      </c>
      <c r="Y13" s="174">
        <f t="shared" si="0"/>
        <v>1004.7308987800022</v>
      </c>
      <c r="Z13" s="138">
        <f t="shared" si="0"/>
        <v>1035.292064280002</v>
      </c>
      <c r="AA13" s="138">
        <f t="shared" si="0"/>
        <v>1209.0081980800014</v>
      </c>
      <c r="AB13" s="138">
        <f t="shared" si="0"/>
        <v>1320.7685516700017</v>
      </c>
      <c r="AC13" s="138">
        <f t="shared" si="0"/>
        <v>1338.2811061700017</v>
      </c>
      <c r="AD13" s="138">
        <f t="shared" si="0"/>
        <v>1374.3830312000018</v>
      </c>
      <c r="AE13" s="138">
        <f t="shared" si="0"/>
        <v>1444.9189382800018</v>
      </c>
      <c r="AF13" s="138">
        <f t="shared" si="0"/>
        <v>1644.3785763000019</v>
      </c>
      <c r="AG13" s="138">
        <f t="shared" si="0"/>
        <v>1665.143254700002</v>
      </c>
      <c r="AH13" s="138">
        <f t="shared" ref="AH13:BM13" si="1">SUM(AH8:AH12)</f>
        <v>1684.4278482600021</v>
      </c>
      <c r="AI13" s="138">
        <f t="shared" si="1"/>
        <v>1729.3823124100022</v>
      </c>
      <c r="AJ13" s="138">
        <f t="shared" si="1"/>
        <v>1756.4288794100023</v>
      </c>
      <c r="AK13" s="174">
        <f t="shared" si="1"/>
        <v>1779.0912971600021</v>
      </c>
      <c r="AL13" s="138">
        <f t="shared" si="1"/>
        <v>1807.1087433900022</v>
      </c>
      <c r="AM13" s="138">
        <f t="shared" si="1"/>
        <v>1853.807345790002</v>
      </c>
      <c r="AN13" s="138">
        <f t="shared" si="1"/>
        <v>2247.370040220002</v>
      </c>
      <c r="AO13" s="138">
        <f t="shared" si="1"/>
        <v>2321.8495540000022</v>
      </c>
      <c r="AP13" s="138">
        <f t="shared" si="1"/>
        <v>2397.5261880000021</v>
      </c>
      <c r="AQ13" s="138">
        <f t="shared" si="1"/>
        <v>2509.6276657700018</v>
      </c>
      <c r="AR13" s="138">
        <f t="shared" si="1"/>
        <v>2545.2305556600018</v>
      </c>
      <c r="AS13" s="138">
        <f t="shared" si="1"/>
        <v>2611.6234736300021</v>
      </c>
      <c r="AT13" s="138">
        <f t="shared" si="1"/>
        <v>2660.3941691400023</v>
      </c>
      <c r="AU13" s="138">
        <f t="shared" si="1"/>
        <v>2707.9727138900025</v>
      </c>
      <c r="AV13" s="138">
        <f t="shared" si="1"/>
        <v>2790.7461889100023</v>
      </c>
      <c r="AW13" s="174">
        <f t="shared" si="1"/>
        <v>2880.5471076500016</v>
      </c>
      <c r="AX13" s="138">
        <f t="shared" si="1"/>
        <v>3002.7365348000017</v>
      </c>
      <c r="AY13" s="138">
        <f t="shared" si="1"/>
        <v>3103.1440909300022</v>
      </c>
      <c r="AZ13" s="138">
        <f t="shared" si="1"/>
        <v>4109.5391288900018</v>
      </c>
      <c r="BA13" s="138">
        <f t="shared" si="1"/>
        <v>4168.0039498900023</v>
      </c>
      <c r="BB13" s="138">
        <f t="shared" si="1"/>
        <v>4257.0766784900015</v>
      </c>
      <c r="BC13" s="138">
        <f t="shared" si="1"/>
        <v>4387.0414068800019</v>
      </c>
      <c r="BD13" s="138">
        <f t="shared" si="1"/>
        <v>4530.1107336300011</v>
      </c>
      <c r="BE13" s="138">
        <f t="shared" si="1"/>
        <v>4625.7266162300011</v>
      </c>
      <c r="BF13" s="138">
        <f t="shared" si="1"/>
        <v>4762.8272870300016</v>
      </c>
      <c r="BG13" s="138">
        <f t="shared" si="1"/>
        <v>4917.8238167500012</v>
      </c>
      <c r="BH13" s="138">
        <f t="shared" si="1"/>
        <v>5051.8763415300009</v>
      </c>
      <c r="BI13" s="174">
        <f t="shared" si="1"/>
        <v>5347.0898216700007</v>
      </c>
      <c r="BJ13" s="138">
        <f t="shared" si="1"/>
        <v>5431.0309098700009</v>
      </c>
      <c r="BK13" s="138">
        <f t="shared" si="1"/>
        <v>5601.1832774800005</v>
      </c>
      <c r="BL13" s="138">
        <f t="shared" si="1"/>
        <v>7858.0679462300013</v>
      </c>
      <c r="BM13" s="138">
        <f t="shared" si="1"/>
        <v>7904.0435801200001</v>
      </c>
      <c r="BN13" s="138">
        <f t="shared" ref="BN13:BT13" si="2">SUM(BN8:BN12)</f>
        <v>7956.3183407200004</v>
      </c>
      <c r="BO13" s="138">
        <f t="shared" si="2"/>
        <v>8060.1103330500009</v>
      </c>
      <c r="BP13" s="138">
        <f t="shared" si="2"/>
        <v>8129.0435403699994</v>
      </c>
      <c r="BQ13" s="138">
        <f t="shared" si="2"/>
        <v>8188.4647308699996</v>
      </c>
      <c r="BR13" s="138">
        <f t="shared" si="2"/>
        <v>8283.8969158899999</v>
      </c>
      <c r="BS13" s="138">
        <f t="shared" si="2"/>
        <v>8347.9932000999997</v>
      </c>
      <c r="BT13" s="138">
        <f t="shared" si="2"/>
        <v>8436.6514069299992</v>
      </c>
      <c r="BU13" s="147"/>
      <c r="BV13" s="147"/>
      <c r="BW13" s="63"/>
    </row>
    <row r="14" spans="1:75" x14ac:dyDescent="0.25">
      <c r="A14" s="62"/>
      <c r="B14" s="63"/>
      <c r="C14" s="63"/>
      <c r="D14" s="63"/>
      <c r="E14" s="63"/>
      <c r="F14" s="63"/>
      <c r="G14" s="63"/>
      <c r="H14" s="63"/>
      <c r="I14" s="63"/>
      <c r="J14" s="63"/>
      <c r="K14" s="63"/>
      <c r="L14" s="63"/>
      <c r="M14" s="175"/>
      <c r="N14" s="63"/>
      <c r="O14" s="63"/>
      <c r="P14" s="63"/>
      <c r="Q14" s="63"/>
      <c r="R14" s="63"/>
      <c r="S14" s="63"/>
      <c r="T14" s="63"/>
      <c r="U14" s="63"/>
      <c r="V14" s="63"/>
      <c r="W14" s="63"/>
      <c r="X14" s="63"/>
      <c r="Y14" s="175"/>
      <c r="Z14" s="63"/>
      <c r="AA14" s="63"/>
      <c r="AB14" s="63"/>
      <c r="AC14" s="63"/>
      <c r="AD14" s="63"/>
      <c r="AE14" s="63"/>
      <c r="AF14" s="63"/>
      <c r="AG14" s="63"/>
      <c r="AH14" s="63"/>
      <c r="AI14" s="63"/>
      <c r="AJ14" s="63"/>
      <c r="AK14" s="175"/>
      <c r="AL14" s="63"/>
      <c r="AM14" s="63"/>
      <c r="AN14" s="63"/>
      <c r="AO14" s="63"/>
      <c r="AP14" s="63"/>
      <c r="AQ14" s="63"/>
      <c r="AR14" s="63"/>
      <c r="AS14" s="63"/>
      <c r="AT14" s="63"/>
      <c r="AU14" s="63"/>
      <c r="AV14" s="63"/>
      <c r="AW14" s="175"/>
      <c r="AX14" s="63"/>
      <c r="AY14" s="63"/>
      <c r="AZ14" s="63"/>
      <c r="BA14" s="63"/>
      <c r="BB14" s="63"/>
      <c r="BC14" s="63"/>
      <c r="BD14" s="63"/>
      <c r="BE14" s="63"/>
      <c r="BF14" s="63"/>
      <c r="BG14" s="63"/>
      <c r="BH14" s="63"/>
      <c r="BI14" s="175"/>
      <c r="BJ14" s="63"/>
      <c r="BK14" s="63"/>
      <c r="BL14" s="63"/>
      <c r="BM14" s="63"/>
      <c r="BN14" s="63"/>
      <c r="BO14" s="63"/>
      <c r="BP14" s="63"/>
      <c r="BQ14" s="63"/>
      <c r="BR14" s="63"/>
      <c r="BS14" s="63"/>
      <c r="BT14" s="63"/>
      <c r="BV14" s="147"/>
    </row>
    <row r="15" spans="1:75" x14ac:dyDescent="0.25">
      <c r="A15" s="59" t="s">
        <v>63</v>
      </c>
      <c r="M15" s="178"/>
      <c r="N15" s="58"/>
      <c r="O15" s="58"/>
      <c r="P15" s="58"/>
      <c r="Q15" s="58"/>
      <c r="R15" s="58"/>
      <c r="S15" s="58"/>
      <c r="T15" s="58"/>
      <c r="U15" s="58"/>
      <c r="V15" s="58"/>
      <c r="W15" s="58"/>
      <c r="X15" s="58"/>
      <c r="Y15" s="178"/>
      <c r="Z15" s="58"/>
      <c r="AA15" s="58"/>
      <c r="AB15" s="58"/>
      <c r="AC15" s="58"/>
      <c r="AD15" s="58"/>
      <c r="AE15" s="58"/>
      <c r="AF15" s="58"/>
      <c r="AG15" s="58"/>
      <c r="AH15" s="58"/>
      <c r="AI15" s="58"/>
      <c r="AJ15" s="58"/>
      <c r="AK15" s="178"/>
      <c r="AL15" s="58"/>
      <c r="AM15" s="58"/>
      <c r="AN15" s="58"/>
      <c r="AO15" s="58"/>
      <c r="AP15" s="58"/>
      <c r="AQ15" s="58"/>
      <c r="AR15" s="58"/>
      <c r="AS15" s="58"/>
      <c r="AT15" s="58"/>
      <c r="AU15" s="58"/>
      <c r="AV15" s="58"/>
      <c r="AW15" s="178"/>
      <c r="AX15" s="58"/>
      <c r="AY15" s="58"/>
      <c r="AZ15" s="58"/>
      <c r="BA15" s="58"/>
      <c r="BB15" s="58"/>
      <c r="BC15" s="58"/>
      <c r="BD15" s="64"/>
      <c r="BE15" s="64"/>
      <c r="BF15" s="119"/>
      <c r="BG15" s="58"/>
      <c r="BH15" s="58"/>
      <c r="BI15" s="176"/>
      <c r="BJ15" s="118"/>
      <c r="BK15" s="58"/>
      <c r="BL15" s="58"/>
      <c r="BM15" s="58"/>
      <c r="BN15" s="120"/>
      <c r="BO15" s="120"/>
      <c r="BP15" s="63"/>
      <c r="BU15" s="63"/>
      <c r="BV15" s="63"/>
    </row>
    <row r="16" spans="1:75" x14ac:dyDescent="0.25">
      <c r="A16" s="60" t="s">
        <v>69</v>
      </c>
      <c r="B16" s="61">
        <v>2493</v>
      </c>
      <c r="C16" s="61">
        <v>3070</v>
      </c>
      <c r="D16" s="61">
        <v>4093</v>
      </c>
      <c r="E16" s="61">
        <v>5144</v>
      </c>
      <c r="F16" s="61">
        <v>6662</v>
      </c>
      <c r="G16" s="61">
        <v>8575</v>
      </c>
      <c r="H16" s="61">
        <v>10890</v>
      </c>
      <c r="I16" s="61">
        <v>13168</v>
      </c>
      <c r="J16" s="61">
        <v>16031</v>
      </c>
      <c r="K16" s="61">
        <v>19503</v>
      </c>
      <c r="L16" s="61">
        <v>23511</v>
      </c>
      <c r="M16" s="173">
        <v>26591</v>
      </c>
      <c r="N16" s="61">
        <v>30738</v>
      </c>
      <c r="O16" s="61">
        <v>35416</v>
      </c>
      <c r="P16" s="61">
        <v>42480</v>
      </c>
      <c r="Q16" s="61">
        <v>48808</v>
      </c>
      <c r="R16" s="61">
        <v>56126</v>
      </c>
      <c r="S16" s="61">
        <v>65629</v>
      </c>
      <c r="T16" s="61">
        <v>76698</v>
      </c>
      <c r="U16" s="61">
        <v>90856</v>
      </c>
      <c r="V16" s="61">
        <v>108281</v>
      </c>
      <c r="W16" s="61">
        <v>128752</v>
      </c>
      <c r="X16" s="61">
        <v>185768</v>
      </c>
      <c r="Y16" s="173">
        <v>231970</v>
      </c>
      <c r="Z16" s="61">
        <v>240437</v>
      </c>
      <c r="AA16" s="61">
        <v>284443</v>
      </c>
      <c r="AB16" s="61">
        <v>311518</v>
      </c>
      <c r="AC16" s="61">
        <v>317034</v>
      </c>
      <c r="AD16" s="61">
        <v>327555</v>
      </c>
      <c r="AE16" s="61">
        <v>340801</v>
      </c>
      <c r="AF16" s="61">
        <v>367256</v>
      </c>
      <c r="AG16" s="61">
        <v>371155</v>
      </c>
      <c r="AH16" s="61">
        <v>376410</v>
      </c>
      <c r="AI16" s="61">
        <v>387111</v>
      </c>
      <c r="AJ16" s="61">
        <v>392891</v>
      </c>
      <c r="AK16" s="173">
        <v>398945</v>
      </c>
      <c r="AL16" s="61">
        <v>405373</v>
      </c>
      <c r="AM16" s="61">
        <v>412314</v>
      </c>
      <c r="AN16" s="61">
        <v>420389</v>
      </c>
      <c r="AO16" s="61">
        <v>428757</v>
      </c>
      <c r="AP16" s="61">
        <v>437290</v>
      </c>
      <c r="AQ16" s="61">
        <v>449983</v>
      </c>
      <c r="AR16" s="61">
        <v>456707</v>
      </c>
      <c r="AS16" s="61">
        <v>464526</v>
      </c>
      <c r="AT16" s="61">
        <v>472847</v>
      </c>
      <c r="AU16" s="61">
        <v>481801</v>
      </c>
      <c r="AV16" s="61">
        <v>492018</v>
      </c>
      <c r="AW16" s="173">
        <v>500558</v>
      </c>
      <c r="AX16" s="61">
        <v>508789</v>
      </c>
      <c r="AY16" s="61">
        <v>517782</v>
      </c>
      <c r="AZ16" s="61">
        <v>533482</v>
      </c>
      <c r="BA16" s="61">
        <v>541678</v>
      </c>
      <c r="BB16" s="61">
        <v>550678</v>
      </c>
      <c r="BC16" s="61">
        <v>560707</v>
      </c>
      <c r="BD16" s="61">
        <v>571917</v>
      </c>
      <c r="BE16" s="61">
        <v>582675</v>
      </c>
      <c r="BF16" s="61">
        <v>595533</v>
      </c>
      <c r="BG16" s="61">
        <v>608919</v>
      </c>
      <c r="BH16" s="61">
        <v>621603</v>
      </c>
      <c r="BI16" s="173">
        <v>634912</v>
      </c>
      <c r="BJ16" s="61">
        <v>643390</v>
      </c>
      <c r="BK16" s="61">
        <v>653823</v>
      </c>
      <c r="BL16" s="61">
        <v>670340</v>
      </c>
      <c r="BM16" s="61">
        <v>681247</v>
      </c>
      <c r="BN16" s="61">
        <v>692803</v>
      </c>
      <c r="BO16" s="61">
        <v>709395</v>
      </c>
      <c r="BP16" s="61">
        <v>721041</v>
      </c>
      <c r="BQ16" s="61">
        <v>732668</v>
      </c>
      <c r="BR16" s="61">
        <v>752241</v>
      </c>
      <c r="BS16" s="61">
        <v>769439</v>
      </c>
      <c r="BT16" s="61">
        <v>792183</v>
      </c>
    </row>
    <row r="17" spans="1:75" x14ac:dyDescent="0.25">
      <c r="A17" s="62" t="s">
        <v>68</v>
      </c>
      <c r="B17" s="61">
        <v>2</v>
      </c>
      <c r="C17" s="61">
        <v>2</v>
      </c>
      <c r="D17" s="61">
        <v>2</v>
      </c>
      <c r="E17" s="61">
        <v>2</v>
      </c>
      <c r="F17" s="61">
        <v>4</v>
      </c>
      <c r="G17" s="61">
        <v>6</v>
      </c>
      <c r="H17" s="61">
        <v>8</v>
      </c>
      <c r="I17" s="61">
        <v>8</v>
      </c>
      <c r="J17" s="61">
        <v>8</v>
      </c>
      <c r="K17" s="61">
        <v>12</v>
      </c>
      <c r="L17" s="61">
        <v>13</v>
      </c>
      <c r="M17" s="173">
        <v>15</v>
      </c>
      <c r="N17" s="61">
        <v>15</v>
      </c>
      <c r="O17" s="61">
        <v>18</v>
      </c>
      <c r="P17" s="61">
        <v>21</v>
      </c>
      <c r="Q17" s="61">
        <v>30</v>
      </c>
      <c r="R17" s="61">
        <v>41</v>
      </c>
      <c r="S17" s="61">
        <v>73</v>
      </c>
      <c r="T17" s="61">
        <v>284</v>
      </c>
      <c r="U17" s="61">
        <v>284</v>
      </c>
      <c r="V17" s="61">
        <v>290</v>
      </c>
      <c r="W17" s="61">
        <v>300</v>
      </c>
      <c r="X17" s="61">
        <v>309</v>
      </c>
      <c r="Y17" s="173">
        <v>315</v>
      </c>
      <c r="Z17" s="61">
        <v>317</v>
      </c>
      <c r="AA17" s="61">
        <v>327</v>
      </c>
      <c r="AB17" s="61">
        <v>358</v>
      </c>
      <c r="AC17" s="61">
        <v>364</v>
      </c>
      <c r="AD17" s="61">
        <v>368</v>
      </c>
      <c r="AE17" s="61">
        <v>390</v>
      </c>
      <c r="AF17" s="61">
        <v>500</v>
      </c>
      <c r="AG17" s="61">
        <v>518</v>
      </c>
      <c r="AH17" s="61">
        <v>529</v>
      </c>
      <c r="AI17" s="61">
        <v>550</v>
      </c>
      <c r="AJ17" s="61">
        <v>559</v>
      </c>
      <c r="AK17" s="173">
        <v>572</v>
      </c>
      <c r="AL17" s="61">
        <v>586</v>
      </c>
      <c r="AM17" s="61">
        <v>600</v>
      </c>
      <c r="AN17" s="61">
        <v>612</v>
      </c>
      <c r="AO17" s="61">
        <v>686</v>
      </c>
      <c r="AP17" s="61">
        <v>703</v>
      </c>
      <c r="AQ17" s="61">
        <v>732</v>
      </c>
      <c r="AR17" s="61">
        <v>771</v>
      </c>
      <c r="AS17" s="61">
        <v>814</v>
      </c>
      <c r="AT17" s="61">
        <v>854</v>
      </c>
      <c r="AU17" s="61">
        <v>885</v>
      </c>
      <c r="AV17" s="61">
        <v>916</v>
      </c>
      <c r="AW17" s="173">
        <v>993</v>
      </c>
      <c r="AX17" s="61">
        <v>1019</v>
      </c>
      <c r="AY17" s="61">
        <v>1048</v>
      </c>
      <c r="AZ17" s="61">
        <v>1093</v>
      </c>
      <c r="BA17" s="61">
        <v>1119</v>
      </c>
      <c r="BB17" s="61">
        <v>1153</v>
      </c>
      <c r="BC17" s="61">
        <v>1240</v>
      </c>
      <c r="BD17" s="61">
        <v>1275</v>
      </c>
      <c r="BE17" s="61">
        <v>1307</v>
      </c>
      <c r="BF17" s="61">
        <v>1356</v>
      </c>
      <c r="BG17" s="61">
        <v>1410</v>
      </c>
      <c r="BH17" s="61">
        <v>1447</v>
      </c>
      <c r="BI17" s="176">
        <v>1494</v>
      </c>
      <c r="BJ17" s="118">
        <v>1519</v>
      </c>
      <c r="BK17" s="118">
        <v>1543</v>
      </c>
      <c r="BL17" s="118">
        <v>1617</v>
      </c>
      <c r="BM17" s="118">
        <v>1628</v>
      </c>
      <c r="BN17" s="118">
        <v>1641</v>
      </c>
      <c r="BO17" s="118">
        <v>1692</v>
      </c>
      <c r="BP17" s="118">
        <v>1702</v>
      </c>
      <c r="BQ17" s="118">
        <v>1706</v>
      </c>
      <c r="BR17" s="118">
        <v>1711</v>
      </c>
      <c r="BS17" s="118">
        <v>1713</v>
      </c>
      <c r="BT17" s="118">
        <v>1713</v>
      </c>
    </row>
    <row r="18" spans="1:75" x14ac:dyDescent="0.25">
      <c r="A18" s="62" t="s">
        <v>64</v>
      </c>
      <c r="B18" s="61">
        <v>2987</v>
      </c>
      <c r="C18" s="61">
        <v>2988</v>
      </c>
      <c r="D18" s="61">
        <v>2988</v>
      </c>
      <c r="E18" s="61">
        <v>2988</v>
      </c>
      <c r="F18" s="61">
        <v>2988</v>
      </c>
      <c r="G18" s="61">
        <v>2988</v>
      </c>
      <c r="H18" s="61">
        <v>2988</v>
      </c>
      <c r="I18" s="61">
        <v>2988</v>
      </c>
      <c r="J18" s="61">
        <v>2988</v>
      </c>
      <c r="K18" s="61">
        <v>2988</v>
      </c>
      <c r="L18" s="61">
        <v>2988</v>
      </c>
      <c r="M18" s="173">
        <v>2988</v>
      </c>
      <c r="N18" s="61">
        <v>2988</v>
      </c>
      <c r="O18" s="61">
        <v>2988</v>
      </c>
      <c r="P18" s="61">
        <v>2988</v>
      </c>
      <c r="Q18" s="61">
        <v>2988</v>
      </c>
      <c r="R18" s="61">
        <v>2988</v>
      </c>
      <c r="S18" s="61">
        <v>2988</v>
      </c>
      <c r="T18" s="61">
        <v>2988</v>
      </c>
      <c r="U18" s="61">
        <v>2988</v>
      </c>
      <c r="V18" s="61">
        <v>2988</v>
      </c>
      <c r="W18" s="61">
        <v>2988</v>
      </c>
      <c r="X18" s="61">
        <v>2988</v>
      </c>
      <c r="Y18" s="173">
        <v>2988</v>
      </c>
      <c r="Z18" s="61">
        <v>2988</v>
      </c>
      <c r="AA18" s="61">
        <v>2988</v>
      </c>
      <c r="AB18" s="61">
        <v>2988</v>
      </c>
      <c r="AC18" s="61">
        <v>2988</v>
      </c>
      <c r="AD18" s="61">
        <v>2988</v>
      </c>
      <c r="AE18" s="61">
        <v>2988</v>
      </c>
      <c r="AF18" s="61">
        <v>2988</v>
      </c>
      <c r="AG18" s="61">
        <v>2988</v>
      </c>
      <c r="AH18" s="61">
        <v>2988</v>
      </c>
      <c r="AI18" s="61">
        <v>2988</v>
      </c>
      <c r="AJ18" s="61">
        <v>2988</v>
      </c>
      <c r="AK18" s="173">
        <v>2988</v>
      </c>
      <c r="AL18" s="61">
        <v>2988</v>
      </c>
      <c r="AM18" s="61">
        <v>2988</v>
      </c>
      <c r="AN18" s="61">
        <v>2988</v>
      </c>
      <c r="AO18" s="61">
        <v>2988</v>
      </c>
      <c r="AP18" s="61">
        <v>2988</v>
      </c>
      <c r="AQ18" s="61">
        <v>2988</v>
      </c>
      <c r="AR18" s="61">
        <v>2988</v>
      </c>
      <c r="AS18" s="61">
        <v>2988</v>
      </c>
      <c r="AT18" s="61">
        <v>2988</v>
      </c>
      <c r="AU18" s="61">
        <v>2988</v>
      </c>
      <c r="AV18" s="61">
        <v>2988</v>
      </c>
      <c r="AW18" s="173">
        <v>2988</v>
      </c>
      <c r="AX18" s="61">
        <v>2988</v>
      </c>
      <c r="AY18" s="61">
        <v>2988</v>
      </c>
      <c r="AZ18" s="61">
        <v>2988</v>
      </c>
      <c r="BA18" s="61">
        <v>2988</v>
      </c>
      <c r="BB18" s="61">
        <v>2988</v>
      </c>
      <c r="BC18" s="61">
        <v>2988</v>
      </c>
      <c r="BD18" s="61">
        <v>2988</v>
      </c>
      <c r="BE18" s="61">
        <v>2988</v>
      </c>
      <c r="BF18" s="61">
        <v>2988</v>
      </c>
      <c r="BG18" s="61">
        <v>2988</v>
      </c>
      <c r="BH18" s="61">
        <v>2988</v>
      </c>
      <c r="BI18" s="173">
        <v>2988</v>
      </c>
      <c r="BJ18" s="61">
        <v>2988</v>
      </c>
      <c r="BK18" s="61">
        <v>2988</v>
      </c>
      <c r="BL18" s="61">
        <v>2988</v>
      </c>
      <c r="BM18" s="61">
        <v>2988</v>
      </c>
      <c r="BN18" s="61">
        <v>2988</v>
      </c>
      <c r="BO18" s="61">
        <v>2988</v>
      </c>
      <c r="BP18" s="61">
        <v>2988</v>
      </c>
      <c r="BQ18" s="61">
        <v>2988</v>
      </c>
      <c r="BR18" s="61">
        <v>2988</v>
      </c>
      <c r="BS18" s="61">
        <v>2988</v>
      </c>
      <c r="BT18" s="61">
        <v>2988</v>
      </c>
    </row>
    <row r="19" spans="1:75" x14ac:dyDescent="0.25">
      <c r="A19" s="60" t="s">
        <v>62</v>
      </c>
      <c r="B19" s="61">
        <v>263</v>
      </c>
      <c r="C19" s="61">
        <v>265</v>
      </c>
      <c r="D19" s="61">
        <v>269</v>
      </c>
      <c r="E19" s="61">
        <v>275</v>
      </c>
      <c r="F19" s="61">
        <v>277</v>
      </c>
      <c r="G19" s="61">
        <v>282</v>
      </c>
      <c r="H19" s="61">
        <v>285</v>
      </c>
      <c r="I19" s="61">
        <v>288</v>
      </c>
      <c r="J19" s="61">
        <v>289</v>
      </c>
      <c r="K19" s="61">
        <v>293</v>
      </c>
      <c r="L19" s="61">
        <v>298</v>
      </c>
      <c r="M19" s="173">
        <v>303</v>
      </c>
      <c r="N19" s="61">
        <v>303</v>
      </c>
      <c r="O19" s="61">
        <v>303</v>
      </c>
      <c r="P19" s="61">
        <v>315</v>
      </c>
      <c r="Q19" s="61">
        <v>318</v>
      </c>
      <c r="R19" s="61">
        <v>328</v>
      </c>
      <c r="S19" s="61">
        <v>334</v>
      </c>
      <c r="T19" s="61">
        <v>338</v>
      </c>
      <c r="U19" s="61">
        <v>346</v>
      </c>
      <c r="V19" s="61">
        <v>373</v>
      </c>
      <c r="W19" s="61">
        <v>393</v>
      </c>
      <c r="X19" s="61">
        <v>421</v>
      </c>
      <c r="Y19" s="173">
        <v>459</v>
      </c>
      <c r="Z19" s="61">
        <v>484</v>
      </c>
      <c r="AA19" s="61">
        <v>497</v>
      </c>
      <c r="AB19" s="61">
        <v>519</v>
      </c>
      <c r="AC19" s="61">
        <v>537</v>
      </c>
      <c r="AD19" s="61">
        <v>559</v>
      </c>
      <c r="AE19" s="61">
        <v>570</v>
      </c>
      <c r="AF19" s="61">
        <v>609</v>
      </c>
      <c r="AG19" s="61">
        <v>686</v>
      </c>
      <c r="AH19" s="61">
        <v>768</v>
      </c>
      <c r="AI19" s="61">
        <v>899</v>
      </c>
      <c r="AJ19" s="61">
        <v>1054</v>
      </c>
      <c r="AK19" s="173">
        <v>1159</v>
      </c>
      <c r="AL19" s="61">
        <v>1306</v>
      </c>
      <c r="AM19" s="61">
        <v>1434</v>
      </c>
      <c r="AN19" s="61">
        <v>1671</v>
      </c>
      <c r="AO19" s="61">
        <v>1833</v>
      </c>
      <c r="AP19" s="61">
        <v>2028</v>
      </c>
      <c r="AQ19" s="61">
        <v>2205</v>
      </c>
      <c r="AR19" s="61">
        <v>2493</v>
      </c>
      <c r="AS19" s="61">
        <v>2914</v>
      </c>
      <c r="AT19" s="61">
        <v>3397</v>
      </c>
      <c r="AU19" s="61">
        <v>3837</v>
      </c>
      <c r="AV19" s="61">
        <v>4325</v>
      </c>
      <c r="AW19" s="173">
        <v>4719</v>
      </c>
      <c r="AX19" s="61">
        <v>5189</v>
      </c>
      <c r="AY19" s="61">
        <v>6451</v>
      </c>
      <c r="AZ19" s="61">
        <v>6918</v>
      </c>
      <c r="BA19" s="61">
        <v>7270</v>
      </c>
      <c r="BB19" s="61">
        <v>7714</v>
      </c>
      <c r="BC19" s="61">
        <v>8231</v>
      </c>
      <c r="BD19" s="61">
        <v>8679</v>
      </c>
      <c r="BE19" s="61">
        <v>9176</v>
      </c>
      <c r="BF19" s="61">
        <v>9715</v>
      </c>
      <c r="BG19" s="61">
        <v>10233</v>
      </c>
      <c r="BH19" s="61">
        <v>10741</v>
      </c>
      <c r="BI19" s="173">
        <v>11133</v>
      </c>
      <c r="BJ19" s="61">
        <v>11518</v>
      </c>
      <c r="BK19" s="61">
        <v>12003</v>
      </c>
      <c r="BL19" s="61">
        <v>12653</v>
      </c>
      <c r="BM19" s="61">
        <v>13057</v>
      </c>
      <c r="BN19" s="61">
        <v>13500</v>
      </c>
      <c r="BO19" s="61">
        <v>13944</v>
      </c>
      <c r="BP19" s="61">
        <v>14350</v>
      </c>
      <c r="BQ19" s="61">
        <v>14835</v>
      </c>
      <c r="BR19" s="61">
        <v>15171</v>
      </c>
      <c r="BS19" s="61">
        <v>15181</v>
      </c>
      <c r="BT19" s="61">
        <v>15182</v>
      </c>
      <c r="BV19" s="147"/>
    </row>
    <row r="20" spans="1:75" x14ac:dyDescent="0.25">
      <c r="A20" s="60" t="s">
        <v>66</v>
      </c>
      <c r="B20" s="61">
        <v>0</v>
      </c>
      <c r="C20" s="61">
        <v>0</v>
      </c>
      <c r="D20" s="61">
        <v>0</v>
      </c>
      <c r="E20" s="61">
        <v>0</v>
      </c>
      <c r="F20" s="61">
        <v>0</v>
      </c>
      <c r="G20" s="61">
        <v>0</v>
      </c>
      <c r="H20" s="61">
        <v>0</v>
      </c>
      <c r="I20" s="61">
        <v>0</v>
      </c>
      <c r="J20" s="61">
        <v>0</v>
      </c>
      <c r="K20" s="61">
        <v>0</v>
      </c>
      <c r="L20" s="61">
        <v>0</v>
      </c>
      <c r="M20" s="177">
        <v>0</v>
      </c>
      <c r="N20" s="61">
        <v>0</v>
      </c>
      <c r="O20" s="61">
        <v>0</v>
      </c>
      <c r="P20" s="61">
        <v>0</v>
      </c>
      <c r="Q20" s="61">
        <v>0</v>
      </c>
      <c r="R20" s="61">
        <v>0</v>
      </c>
      <c r="S20" s="61">
        <v>0</v>
      </c>
      <c r="T20" s="61">
        <v>0</v>
      </c>
      <c r="U20" s="61">
        <v>0</v>
      </c>
      <c r="V20" s="61">
        <v>0</v>
      </c>
      <c r="W20" s="61">
        <v>0</v>
      </c>
      <c r="X20" s="61">
        <v>0</v>
      </c>
      <c r="Y20" s="177">
        <v>0</v>
      </c>
      <c r="Z20" s="61">
        <v>1</v>
      </c>
      <c r="AA20" s="61">
        <v>1</v>
      </c>
      <c r="AB20" s="61">
        <v>1</v>
      </c>
      <c r="AC20" s="61">
        <v>1</v>
      </c>
      <c r="AD20" s="61">
        <v>1</v>
      </c>
      <c r="AE20" s="61">
        <v>2</v>
      </c>
      <c r="AF20" s="61">
        <v>2</v>
      </c>
      <c r="AG20" s="61">
        <v>3</v>
      </c>
      <c r="AH20" s="61">
        <v>37</v>
      </c>
      <c r="AI20" s="61">
        <v>57</v>
      </c>
      <c r="AJ20" s="61">
        <v>63</v>
      </c>
      <c r="AK20" s="177">
        <v>83</v>
      </c>
      <c r="AL20" s="61">
        <v>144</v>
      </c>
      <c r="AM20" s="61">
        <v>198</v>
      </c>
      <c r="AN20" s="61">
        <v>212</v>
      </c>
      <c r="AO20" s="61">
        <v>212</v>
      </c>
      <c r="AP20" s="61">
        <v>245</v>
      </c>
      <c r="AQ20" s="61">
        <v>258</v>
      </c>
      <c r="AR20" s="61">
        <v>265</v>
      </c>
      <c r="AS20" s="61">
        <v>314</v>
      </c>
      <c r="AT20" s="61">
        <v>334</v>
      </c>
      <c r="AU20" s="61">
        <v>346</v>
      </c>
      <c r="AV20" s="61">
        <v>360</v>
      </c>
      <c r="AW20" s="61">
        <v>417</v>
      </c>
      <c r="AX20" s="114">
        <v>426</v>
      </c>
      <c r="AY20" s="61">
        <v>466</v>
      </c>
      <c r="AZ20" s="61">
        <v>485</v>
      </c>
      <c r="BA20" s="61">
        <v>520</v>
      </c>
      <c r="BB20" s="61">
        <v>569</v>
      </c>
      <c r="BC20" s="61">
        <v>584</v>
      </c>
      <c r="BD20" s="61">
        <v>627</v>
      </c>
      <c r="BE20" s="61">
        <v>652</v>
      </c>
      <c r="BF20" s="61">
        <v>695</v>
      </c>
      <c r="BG20" s="61">
        <v>732</v>
      </c>
      <c r="BH20" s="61">
        <v>793</v>
      </c>
      <c r="BI20" s="177">
        <v>833</v>
      </c>
      <c r="BJ20" s="61">
        <v>862</v>
      </c>
      <c r="BK20" s="61">
        <v>875</v>
      </c>
      <c r="BL20" s="61">
        <v>923</v>
      </c>
      <c r="BM20" s="61">
        <v>961</v>
      </c>
      <c r="BN20" s="61">
        <v>996</v>
      </c>
      <c r="BO20" s="61">
        <v>1060</v>
      </c>
      <c r="BP20" s="61">
        <v>1147</v>
      </c>
      <c r="BQ20" s="61">
        <v>1472</v>
      </c>
      <c r="BR20" s="61">
        <v>2751</v>
      </c>
      <c r="BS20" s="61">
        <v>3071</v>
      </c>
      <c r="BT20" s="61">
        <v>3439</v>
      </c>
      <c r="BU20" s="147"/>
    </row>
    <row r="21" spans="1:75" x14ac:dyDescent="0.25">
      <c r="A21" s="137" t="s">
        <v>70</v>
      </c>
      <c r="B21" s="138">
        <f t="shared" ref="B21:BF21" si="3">SUM(B16:B20)</f>
        <v>5745</v>
      </c>
      <c r="C21" s="138">
        <f t="shared" si="3"/>
        <v>6325</v>
      </c>
      <c r="D21" s="138">
        <f t="shared" si="3"/>
        <v>7352</v>
      </c>
      <c r="E21" s="138">
        <f t="shared" si="3"/>
        <v>8409</v>
      </c>
      <c r="F21" s="138">
        <f t="shared" si="3"/>
        <v>9931</v>
      </c>
      <c r="G21" s="138">
        <f t="shared" si="3"/>
        <v>11851</v>
      </c>
      <c r="H21" s="138">
        <f t="shared" si="3"/>
        <v>14171</v>
      </c>
      <c r="I21" s="138">
        <f t="shared" si="3"/>
        <v>16452</v>
      </c>
      <c r="J21" s="138">
        <f t="shared" si="3"/>
        <v>19316</v>
      </c>
      <c r="K21" s="138">
        <f t="shared" si="3"/>
        <v>22796</v>
      </c>
      <c r="L21" s="138">
        <f t="shared" si="3"/>
        <v>26810</v>
      </c>
      <c r="M21" s="138">
        <f t="shared" si="3"/>
        <v>29897</v>
      </c>
      <c r="N21" s="139">
        <f t="shared" si="3"/>
        <v>34044</v>
      </c>
      <c r="O21" s="138">
        <f t="shared" si="3"/>
        <v>38725</v>
      </c>
      <c r="P21" s="138">
        <f t="shared" si="3"/>
        <v>45804</v>
      </c>
      <c r="Q21" s="138">
        <f t="shared" si="3"/>
        <v>52144</v>
      </c>
      <c r="R21" s="138">
        <f t="shared" si="3"/>
        <v>59483</v>
      </c>
      <c r="S21" s="138">
        <f t="shared" si="3"/>
        <v>69024</v>
      </c>
      <c r="T21" s="138">
        <f t="shared" si="3"/>
        <v>80308</v>
      </c>
      <c r="U21" s="138">
        <f t="shared" si="3"/>
        <v>94474</v>
      </c>
      <c r="V21" s="138">
        <f t="shared" si="3"/>
        <v>111932</v>
      </c>
      <c r="W21" s="138">
        <f t="shared" si="3"/>
        <v>132433</v>
      </c>
      <c r="X21" s="138">
        <f t="shared" si="3"/>
        <v>189486</v>
      </c>
      <c r="Y21" s="138">
        <f t="shared" si="3"/>
        <v>235732</v>
      </c>
      <c r="Z21" s="139">
        <f t="shared" si="3"/>
        <v>244227</v>
      </c>
      <c r="AA21" s="138">
        <f t="shared" si="3"/>
        <v>288256</v>
      </c>
      <c r="AB21" s="138">
        <f t="shared" si="3"/>
        <v>315384</v>
      </c>
      <c r="AC21" s="138">
        <f t="shared" si="3"/>
        <v>320924</v>
      </c>
      <c r="AD21" s="138">
        <f t="shared" si="3"/>
        <v>331471</v>
      </c>
      <c r="AE21" s="138">
        <f t="shared" si="3"/>
        <v>344751</v>
      </c>
      <c r="AF21" s="138">
        <f t="shared" si="3"/>
        <v>371355</v>
      </c>
      <c r="AG21" s="138">
        <f t="shared" si="3"/>
        <v>375350</v>
      </c>
      <c r="AH21" s="138">
        <f t="shared" si="3"/>
        <v>380732</v>
      </c>
      <c r="AI21" s="138">
        <f t="shared" si="3"/>
        <v>391605</v>
      </c>
      <c r="AJ21" s="138">
        <f t="shared" si="3"/>
        <v>397555</v>
      </c>
      <c r="AK21" s="138">
        <f t="shared" si="3"/>
        <v>403747</v>
      </c>
      <c r="AL21" s="139">
        <f t="shared" si="3"/>
        <v>410397</v>
      </c>
      <c r="AM21" s="138">
        <f t="shared" si="3"/>
        <v>417534</v>
      </c>
      <c r="AN21" s="138">
        <f t="shared" si="3"/>
        <v>425872</v>
      </c>
      <c r="AO21" s="138">
        <f t="shared" si="3"/>
        <v>434476</v>
      </c>
      <c r="AP21" s="138">
        <f t="shared" si="3"/>
        <v>443254</v>
      </c>
      <c r="AQ21" s="138">
        <f t="shared" si="3"/>
        <v>456166</v>
      </c>
      <c r="AR21" s="138">
        <f t="shared" si="3"/>
        <v>463224</v>
      </c>
      <c r="AS21" s="138">
        <f t="shared" si="3"/>
        <v>471556</v>
      </c>
      <c r="AT21" s="138">
        <f t="shared" si="3"/>
        <v>480420</v>
      </c>
      <c r="AU21" s="138">
        <f t="shared" si="3"/>
        <v>489857</v>
      </c>
      <c r="AV21" s="138">
        <f t="shared" si="3"/>
        <v>500607</v>
      </c>
      <c r="AW21" s="138">
        <f t="shared" si="3"/>
        <v>509675</v>
      </c>
      <c r="AX21" s="139">
        <f t="shared" si="3"/>
        <v>518411</v>
      </c>
      <c r="AY21" s="138">
        <f t="shared" si="3"/>
        <v>528735</v>
      </c>
      <c r="AZ21" s="138">
        <f t="shared" si="3"/>
        <v>544966</v>
      </c>
      <c r="BA21" s="138">
        <f t="shared" si="3"/>
        <v>553575</v>
      </c>
      <c r="BB21" s="138">
        <f t="shared" si="3"/>
        <v>563102</v>
      </c>
      <c r="BC21" s="138">
        <f t="shared" si="3"/>
        <v>573750</v>
      </c>
      <c r="BD21" s="138">
        <f t="shared" si="3"/>
        <v>585486</v>
      </c>
      <c r="BE21" s="138">
        <f t="shared" si="3"/>
        <v>596798</v>
      </c>
      <c r="BF21" s="138">
        <f t="shared" si="3"/>
        <v>610287</v>
      </c>
      <c r="BG21" s="138">
        <f t="shared" ref="BG21:BT21" si="4">SUM(BG16:BG20)</f>
        <v>624282</v>
      </c>
      <c r="BH21" s="138">
        <f t="shared" si="4"/>
        <v>637572</v>
      </c>
      <c r="BI21" s="138">
        <f t="shared" si="4"/>
        <v>651360</v>
      </c>
      <c r="BJ21" s="139">
        <f t="shared" si="4"/>
        <v>660277</v>
      </c>
      <c r="BK21" s="138">
        <f t="shared" si="4"/>
        <v>671232</v>
      </c>
      <c r="BL21" s="138">
        <f t="shared" si="4"/>
        <v>688521</v>
      </c>
      <c r="BM21" s="138">
        <f t="shared" si="4"/>
        <v>699881</v>
      </c>
      <c r="BN21" s="138">
        <f t="shared" si="4"/>
        <v>711928</v>
      </c>
      <c r="BO21" s="138">
        <f t="shared" si="4"/>
        <v>729079</v>
      </c>
      <c r="BP21" s="138">
        <f t="shared" si="4"/>
        <v>741228</v>
      </c>
      <c r="BQ21" s="138">
        <f t="shared" si="4"/>
        <v>753669</v>
      </c>
      <c r="BR21" s="138">
        <f t="shared" si="4"/>
        <v>774862</v>
      </c>
      <c r="BS21" s="138">
        <f t="shared" si="4"/>
        <v>792392</v>
      </c>
      <c r="BT21" s="138">
        <f t="shared" si="4"/>
        <v>815505</v>
      </c>
      <c r="BU21" s="147"/>
      <c r="BV21" s="147"/>
    </row>
    <row r="22" spans="1:75" s="58" customFormat="1" ht="39.6" customHeight="1" x14ac:dyDescent="0.25">
      <c r="BD22" s="64"/>
      <c r="BE22" s="64"/>
      <c r="BF22" s="119"/>
      <c r="BQ22" s="145"/>
      <c r="BU22" s="179"/>
    </row>
    <row r="23" spans="1:75" s="58" customFormat="1" x14ac:dyDescent="0.25">
      <c r="A23" s="59" t="s">
        <v>131</v>
      </c>
      <c r="BD23" s="64"/>
      <c r="BE23" s="64"/>
      <c r="BF23" s="119"/>
      <c r="BR23" s="116"/>
      <c r="BW23" s="116"/>
    </row>
    <row r="24" spans="1:75" s="58" customFormat="1" x14ac:dyDescent="0.25">
      <c r="A24" s="60" t="s">
        <v>71</v>
      </c>
      <c r="B24" s="118">
        <f t="shared" ref="B24:AG24" si="5">SUM(B8:B10)</f>
        <v>14.618590000000001</v>
      </c>
      <c r="C24" s="118">
        <f t="shared" si="5"/>
        <v>15.999909800000001</v>
      </c>
      <c r="D24" s="118">
        <f t="shared" si="5"/>
        <v>18.520350799999999</v>
      </c>
      <c r="E24" s="118">
        <f t="shared" si="5"/>
        <v>21.160297200000002</v>
      </c>
      <c r="F24" s="118">
        <f t="shared" si="5"/>
        <v>25.461964200000001</v>
      </c>
      <c r="G24" s="118">
        <f t="shared" si="5"/>
        <v>31.033929200000006</v>
      </c>
      <c r="H24" s="118">
        <f t="shared" si="5"/>
        <v>36.933551300000005</v>
      </c>
      <c r="I24" s="118">
        <f t="shared" si="5"/>
        <v>42.726570500000008</v>
      </c>
      <c r="J24" s="118">
        <f t="shared" si="5"/>
        <v>50.256197200000024</v>
      </c>
      <c r="K24" s="118">
        <f t="shared" si="5"/>
        <v>59.710140200000048</v>
      </c>
      <c r="L24" s="118">
        <f t="shared" si="5"/>
        <v>70.291585200000043</v>
      </c>
      <c r="M24" s="118">
        <f t="shared" si="5"/>
        <v>78.319174300000057</v>
      </c>
      <c r="N24" s="118">
        <f t="shared" si="5"/>
        <v>89.498597700000076</v>
      </c>
      <c r="O24" s="118">
        <f t="shared" si="5"/>
        <v>102.87975426000007</v>
      </c>
      <c r="P24" s="118">
        <f t="shared" si="5"/>
        <v>122.68245696000015</v>
      </c>
      <c r="Q24" s="118">
        <f t="shared" si="5"/>
        <v>141.93654878000024</v>
      </c>
      <c r="R24" s="118">
        <f t="shared" si="5"/>
        <v>165.58946746000026</v>
      </c>
      <c r="S24" s="118">
        <f t="shared" si="5"/>
        <v>206.67794034000025</v>
      </c>
      <c r="T24" s="118">
        <f t="shared" si="5"/>
        <v>411.62232607000033</v>
      </c>
      <c r="U24" s="118">
        <f t="shared" si="5"/>
        <v>456.37292527000028</v>
      </c>
      <c r="V24" s="118">
        <f t="shared" si="5"/>
        <v>518.85467729000038</v>
      </c>
      <c r="W24" s="118">
        <f t="shared" si="5"/>
        <v>597.97040881000044</v>
      </c>
      <c r="X24" s="118">
        <f t="shared" si="5"/>
        <v>795.2017604600012</v>
      </c>
      <c r="Y24" s="118">
        <f t="shared" si="5"/>
        <v>982.81858878000219</v>
      </c>
      <c r="Z24" s="118">
        <f t="shared" si="5"/>
        <v>1007.244954280002</v>
      </c>
      <c r="AA24" s="118">
        <f t="shared" si="5"/>
        <v>1180.9018980800015</v>
      </c>
      <c r="AB24" s="118">
        <f t="shared" si="5"/>
        <v>1291.6832116700018</v>
      </c>
      <c r="AC24" s="118">
        <f t="shared" si="5"/>
        <v>1309.1057061700019</v>
      </c>
      <c r="AD24" s="118">
        <f t="shared" si="5"/>
        <v>1345.1264212000019</v>
      </c>
      <c r="AE24" s="118">
        <f t="shared" si="5"/>
        <v>1410.0596782800019</v>
      </c>
      <c r="AF24" s="118">
        <f t="shared" si="5"/>
        <v>1609.428236300002</v>
      </c>
      <c r="AG24" s="118">
        <f t="shared" si="5"/>
        <v>1624.3694347000021</v>
      </c>
      <c r="AH24" s="118">
        <f t="shared" ref="AH24:BM24" si="6">SUM(AH8:AH10)</f>
        <v>1643.2313982600022</v>
      </c>
      <c r="AI24" s="118">
        <f t="shared" si="6"/>
        <v>1687.4263624100022</v>
      </c>
      <c r="AJ24" s="118">
        <f t="shared" si="6"/>
        <v>1713.6089394100022</v>
      </c>
      <c r="AK24" s="118">
        <f t="shared" si="6"/>
        <v>1735.6900971600021</v>
      </c>
      <c r="AL24" s="118">
        <f t="shared" si="6"/>
        <v>1760.4148833900022</v>
      </c>
      <c r="AM24" s="118">
        <f t="shared" si="6"/>
        <v>1788.636705790002</v>
      </c>
      <c r="AN24" s="118">
        <f t="shared" si="6"/>
        <v>1822.364000220002</v>
      </c>
      <c r="AO24" s="118">
        <f t="shared" si="6"/>
        <v>1876.5500940000022</v>
      </c>
      <c r="AP24" s="118">
        <f t="shared" si="6"/>
        <v>1913.4316280000021</v>
      </c>
      <c r="AQ24" s="118">
        <f t="shared" si="6"/>
        <v>1980.9224057700021</v>
      </c>
      <c r="AR24" s="118">
        <f t="shared" si="6"/>
        <v>2014.446345660002</v>
      </c>
      <c r="AS24" s="118">
        <f t="shared" si="6"/>
        <v>2056.623063630002</v>
      </c>
      <c r="AT24" s="118">
        <f t="shared" si="6"/>
        <v>2095.4443291400021</v>
      </c>
      <c r="AU24" s="118">
        <f t="shared" si="6"/>
        <v>2140.4056038900021</v>
      </c>
      <c r="AV24" s="118">
        <f t="shared" si="6"/>
        <v>2185.465128910002</v>
      </c>
      <c r="AW24" s="118">
        <f t="shared" si="6"/>
        <v>2232.9400476500018</v>
      </c>
      <c r="AX24" s="118">
        <f t="shared" si="6"/>
        <v>2267.6735048000019</v>
      </c>
      <c r="AY24" s="118">
        <f t="shared" si="6"/>
        <v>2311.0199309300019</v>
      </c>
      <c r="AZ24" s="118">
        <f t="shared" si="6"/>
        <v>2401.6057488900019</v>
      </c>
      <c r="BA24" s="118">
        <f t="shared" si="6"/>
        <v>2443.4954198900018</v>
      </c>
      <c r="BB24" s="118">
        <f t="shared" si="6"/>
        <v>2492.2491238900016</v>
      </c>
      <c r="BC24" s="118">
        <f t="shared" si="6"/>
        <v>2561.9091422800016</v>
      </c>
      <c r="BD24" s="118">
        <f t="shared" si="6"/>
        <v>2612.7183490300013</v>
      </c>
      <c r="BE24" s="118">
        <f t="shared" si="6"/>
        <v>2660.9563916300012</v>
      </c>
      <c r="BF24" s="118">
        <f t="shared" si="6"/>
        <v>2718.281312430001</v>
      </c>
      <c r="BG24" s="118">
        <f t="shared" si="6"/>
        <v>2776.7349521500009</v>
      </c>
      <c r="BH24" s="118">
        <f t="shared" si="6"/>
        <v>2831.9361765300005</v>
      </c>
      <c r="BI24" s="118">
        <f t="shared" si="6"/>
        <v>2919.8924468700006</v>
      </c>
      <c r="BJ24" s="118">
        <f t="shared" si="6"/>
        <v>2950.7718050700005</v>
      </c>
      <c r="BK24" s="118">
        <f t="shared" si="6"/>
        <v>2993.7527326800005</v>
      </c>
      <c r="BL24" s="118">
        <f t="shared" si="6"/>
        <v>3104.3836014300005</v>
      </c>
      <c r="BM24" s="118">
        <f t="shared" si="6"/>
        <v>3146.5656933200003</v>
      </c>
      <c r="BN24" s="118">
        <f t="shared" ref="BN24:BS24" si="7">SUM(BN8:BN10)</f>
        <v>3192.7001639200003</v>
      </c>
      <c r="BO24" s="118">
        <f t="shared" si="7"/>
        <v>3278.6775662500004</v>
      </c>
      <c r="BP24" s="118">
        <f t="shared" si="7"/>
        <v>3333.1984735700003</v>
      </c>
      <c r="BQ24" s="118">
        <f t="shared" si="7"/>
        <v>3379.4343340699997</v>
      </c>
      <c r="BR24" s="118">
        <f t="shared" si="7"/>
        <v>3464.6820540899998</v>
      </c>
      <c r="BS24" s="118">
        <f t="shared" si="7"/>
        <v>3527.3252682999992</v>
      </c>
      <c r="BT24" s="118">
        <f t="shared" ref="BT24" si="8">SUM(BT8:BT10)</f>
        <v>3614.5526151299991</v>
      </c>
    </row>
    <row r="25" spans="1:75" s="58" customFormat="1" x14ac:dyDescent="0.25">
      <c r="A25" s="60" t="s">
        <v>62</v>
      </c>
      <c r="B25" s="118">
        <f t="shared" ref="B25:BI25" si="9">B11</f>
        <v>2.1115499999999998</v>
      </c>
      <c r="C25" s="118">
        <f t="shared" si="9"/>
        <v>2.1208199999999997</v>
      </c>
      <c r="D25" s="118">
        <f t="shared" si="9"/>
        <v>2.14392</v>
      </c>
      <c r="E25" s="118">
        <f t="shared" si="9"/>
        <v>2.1656200000000001</v>
      </c>
      <c r="F25" s="118">
        <f t="shared" si="9"/>
        <v>2.1777199999999999</v>
      </c>
      <c r="G25" s="118">
        <f t="shared" si="9"/>
        <v>2.2028099999999995</v>
      </c>
      <c r="H25" s="118">
        <f t="shared" si="9"/>
        <v>2.2217500000000001</v>
      </c>
      <c r="I25" s="118">
        <f t="shared" si="9"/>
        <v>2.2303899999999999</v>
      </c>
      <c r="J25" s="118">
        <f t="shared" si="9"/>
        <v>2.2364999999999999</v>
      </c>
      <c r="K25" s="118">
        <f t="shared" si="9"/>
        <v>2.2526899999999994</v>
      </c>
      <c r="L25" s="118">
        <f t="shared" si="9"/>
        <v>2.2643599999999995</v>
      </c>
      <c r="M25" s="118">
        <f t="shared" si="9"/>
        <v>2.2767900000000001</v>
      </c>
      <c r="N25" s="118">
        <f t="shared" si="9"/>
        <v>2.2767900000000001</v>
      </c>
      <c r="O25" s="118">
        <f t="shared" si="9"/>
        <v>2.2767900000000001</v>
      </c>
      <c r="P25" s="118">
        <f t="shared" si="9"/>
        <v>2.2936700000000001</v>
      </c>
      <c r="Q25" s="118">
        <f t="shared" si="9"/>
        <v>2.3018500000000004</v>
      </c>
      <c r="R25" s="118">
        <f t="shared" si="9"/>
        <v>2.3452200000000003</v>
      </c>
      <c r="S25" s="118">
        <f t="shared" si="9"/>
        <v>2.3780199999999998</v>
      </c>
      <c r="T25" s="118">
        <f t="shared" si="9"/>
        <v>2.39527</v>
      </c>
      <c r="U25" s="118">
        <f t="shared" si="9"/>
        <v>2.4248099999999999</v>
      </c>
      <c r="V25" s="118">
        <f t="shared" si="9"/>
        <v>2.4779899999999997</v>
      </c>
      <c r="W25" s="118">
        <f t="shared" si="9"/>
        <v>2.5718299999999998</v>
      </c>
      <c r="X25" s="118">
        <f t="shared" si="9"/>
        <v>2.6684600000000001</v>
      </c>
      <c r="Y25" s="118">
        <f t="shared" si="9"/>
        <v>7.3123100000000001</v>
      </c>
      <c r="Z25" s="118">
        <f t="shared" si="9"/>
        <v>7.4471100000000003</v>
      </c>
      <c r="AA25" s="118">
        <f t="shared" si="9"/>
        <v>7.5063000000000004</v>
      </c>
      <c r="AB25" s="118">
        <f t="shared" si="9"/>
        <v>8.4853400000000008</v>
      </c>
      <c r="AC25" s="118">
        <f t="shared" si="9"/>
        <v>8.5754000000000019</v>
      </c>
      <c r="AD25" s="118">
        <f t="shared" si="9"/>
        <v>8.6566100000000006</v>
      </c>
      <c r="AE25" s="118">
        <f t="shared" si="9"/>
        <v>8.7592599999999994</v>
      </c>
      <c r="AF25" s="118">
        <f t="shared" si="9"/>
        <v>8.850340000000001</v>
      </c>
      <c r="AG25" s="118">
        <f t="shared" si="9"/>
        <v>9.2738199999999988</v>
      </c>
      <c r="AH25" s="118">
        <f t="shared" si="9"/>
        <v>9.6964500000000005</v>
      </c>
      <c r="AI25" s="118">
        <f t="shared" si="9"/>
        <v>10.455950000000001</v>
      </c>
      <c r="AJ25" s="118">
        <f t="shared" si="9"/>
        <v>11.319940000000001</v>
      </c>
      <c r="AK25" s="118">
        <f t="shared" si="9"/>
        <v>11.901200000000001</v>
      </c>
      <c r="AL25" s="118">
        <f t="shared" si="9"/>
        <v>15.193860000000001</v>
      </c>
      <c r="AM25" s="118">
        <f t="shared" si="9"/>
        <v>26.95064</v>
      </c>
      <c r="AN25" s="118">
        <f t="shared" si="9"/>
        <v>301.38902999999999</v>
      </c>
      <c r="AO25" s="118">
        <f t="shared" si="9"/>
        <v>328.41345000000001</v>
      </c>
      <c r="AP25" s="118">
        <f t="shared" si="9"/>
        <v>380.63855000000001</v>
      </c>
      <c r="AQ25" s="118">
        <f t="shared" si="9"/>
        <v>393.74925000000002</v>
      </c>
      <c r="AR25" s="118">
        <f t="shared" si="9"/>
        <v>401.21620000000001</v>
      </c>
      <c r="AS25" s="118">
        <f t="shared" si="9"/>
        <v>425.26167000000004</v>
      </c>
      <c r="AT25" s="118">
        <f t="shared" si="9"/>
        <v>435.21109999999999</v>
      </c>
      <c r="AU25" s="118">
        <f t="shared" si="9"/>
        <v>437.82837000000001</v>
      </c>
      <c r="AV25" s="118">
        <f t="shared" si="9"/>
        <v>475.11231999999995</v>
      </c>
      <c r="AW25" s="118">
        <f t="shared" si="9"/>
        <v>539.86831999999993</v>
      </c>
      <c r="AX25" s="118">
        <f t="shared" si="9"/>
        <v>597.7364399999999</v>
      </c>
      <c r="AY25" s="118">
        <f t="shared" si="9"/>
        <v>693.11096999999995</v>
      </c>
      <c r="AZ25" s="118">
        <f t="shared" si="9"/>
        <v>1471.1749200000002</v>
      </c>
      <c r="BA25" s="118">
        <f t="shared" si="9"/>
        <v>1484.9952200000002</v>
      </c>
      <c r="BB25" s="118">
        <f t="shared" si="9"/>
        <v>1487.69076</v>
      </c>
      <c r="BC25" s="118">
        <f t="shared" si="9"/>
        <v>1534.9810400000001</v>
      </c>
      <c r="BD25" s="118">
        <f t="shared" si="9"/>
        <v>1619.9350099999999</v>
      </c>
      <c r="BE25" s="118">
        <f t="shared" si="9"/>
        <v>1631.2348400000001</v>
      </c>
      <c r="BF25" s="118">
        <f t="shared" si="9"/>
        <v>1745.1661000000001</v>
      </c>
      <c r="BG25" s="118">
        <f t="shared" si="9"/>
        <v>1837.3055800000004</v>
      </c>
      <c r="BH25" s="118">
        <f t="shared" si="9"/>
        <v>1898.3030700000004</v>
      </c>
      <c r="BI25" s="118">
        <f t="shared" si="9"/>
        <v>2082.86456</v>
      </c>
      <c r="BJ25" s="118">
        <f t="shared" ref="BJ25:BL26" si="10">BJ11</f>
        <v>2111.78604</v>
      </c>
      <c r="BK25" s="118">
        <f t="shared" si="10"/>
        <v>2219.8652299999999</v>
      </c>
      <c r="BL25" s="118">
        <f t="shared" si="10"/>
        <v>3896.6064200000001</v>
      </c>
      <c r="BM25" s="118">
        <f t="shared" ref="BM25:BN25" si="11">BM11</f>
        <v>3900.0968099999996</v>
      </c>
      <c r="BN25" s="118">
        <f t="shared" si="11"/>
        <v>3905.98621</v>
      </c>
      <c r="BO25" s="118">
        <f t="shared" ref="BO25:BP25" si="12">BO11</f>
        <v>3908.2296900000001</v>
      </c>
      <c r="BP25" s="118">
        <f t="shared" si="12"/>
        <v>3922.7267199999997</v>
      </c>
      <c r="BQ25" s="118">
        <f t="shared" ref="BQ25:BR25" si="13">BQ11</f>
        <v>3933.7122399999998</v>
      </c>
      <c r="BR25" s="118">
        <f t="shared" si="13"/>
        <v>3935.6333799999998</v>
      </c>
      <c r="BS25" s="118">
        <f t="shared" ref="BS25:BT25" si="14">BS11</f>
        <v>3945.8701799999999</v>
      </c>
      <c r="BT25" s="118">
        <f t="shared" si="14"/>
        <v>3945.8809799999999</v>
      </c>
    </row>
    <row r="26" spans="1:75" s="58" customFormat="1" x14ac:dyDescent="0.25">
      <c r="A26" s="60" t="s">
        <v>66</v>
      </c>
      <c r="B26" s="118">
        <f t="shared" ref="B26:BI26" si="15">B12</f>
        <v>14.6</v>
      </c>
      <c r="C26" s="118">
        <f t="shared" si="15"/>
        <v>14.6</v>
      </c>
      <c r="D26" s="118">
        <f t="shared" si="15"/>
        <v>14.6</v>
      </c>
      <c r="E26" s="118">
        <f t="shared" si="15"/>
        <v>14.6</v>
      </c>
      <c r="F26" s="118">
        <f t="shared" si="15"/>
        <v>14.6</v>
      </c>
      <c r="G26" s="118">
        <f t="shared" si="15"/>
        <v>14.6</v>
      </c>
      <c r="H26" s="118">
        <f t="shared" si="15"/>
        <v>14.6</v>
      </c>
      <c r="I26" s="118">
        <f t="shared" si="15"/>
        <v>14.6</v>
      </c>
      <c r="J26" s="118">
        <f t="shared" si="15"/>
        <v>14.6</v>
      </c>
      <c r="K26" s="118">
        <f t="shared" si="15"/>
        <v>14.6</v>
      </c>
      <c r="L26" s="118">
        <f t="shared" si="15"/>
        <v>14.6</v>
      </c>
      <c r="M26" s="118">
        <f t="shared" si="15"/>
        <v>14.6</v>
      </c>
      <c r="N26" s="118">
        <f t="shared" si="15"/>
        <v>14.6</v>
      </c>
      <c r="O26" s="118">
        <f t="shared" si="15"/>
        <v>14.6</v>
      </c>
      <c r="P26" s="118">
        <f t="shared" si="15"/>
        <v>14.6</v>
      </c>
      <c r="Q26" s="118">
        <f t="shared" si="15"/>
        <v>14.6</v>
      </c>
      <c r="R26" s="118">
        <f t="shared" si="15"/>
        <v>14.6</v>
      </c>
      <c r="S26" s="118">
        <f t="shared" si="15"/>
        <v>14.6</v>
      </c>
      <c r="T26" s="118">
        <f t="shared" si="15"/>
        <v>14.6</v>
      </c>
      <c r="U26" s="118">
        <f t="shared" si="15"/>
        <v>14.6</v>
      </c>
      <c r="V26" s="118">
        <f t="shared" si="15"/>
        <v>14.6</v>
      </c>
      <c r="W26" s="118">
        <f t="shared" si="15"/>
        <v>14.6</v>
      </c>
      <c r="X26" s="118">
        <f t="shared" si="15"/>
        <v>14.6</v>
      </c>
      <c r="Y26" s="118">
        <f t="shared" si="15"/>
        <v>14.6</v>
      </c>
      <c r="Z26" s="118">
        <f t="shared" si="15"/>
        <v>20.6</v>
      </c>
      <c r="AA26" s="118">
        <f t="shared" si="15"/>
        <v>20.6</v>
      </c>
      <c r="AB26" s="118">
        <f t="shared" si="15"/>
        <v>20.6</v>
      </c>
      <c r="AC26" s="118">
        <f t="shared" si="15"/>
        <v>20.6</v>
      </c>
      <c r="AD26" s="118">
        <f t="shared" si="15"/>
        <v>20.6</v>
      </c>
      <c r="AE26" s="118">
        <f t="shared" si="15"/>
        <v>26.1</v>
      </c>
      <c r="AF26" s="118">
        <f t="shared" si="15"/>
        <v>26.1</v>
      </c>
      <c r="AG26" s="118">
        <f t="shared" si="15"/>
        <v>31.5</v>
      </c>
      <c r="AH26" s="118">
        <f t="shared" si="15"/>
        <v>31.5</v>
      </c>
      <c r="AI26" s="118">
        <f t="shared" si="15"/>
        <v>31.5</v>
      </c>
      <c r="AJ26" s="118">
        <f t="shared" si="15"/>
        <v>31.5</v>
      </c>
      <c r="AK26" s="118">
        <f t="shared" si="15"/>
        <v>31.5</v>
      </c>
      <c r="AL26" s="118">
        <f t="shared" si="15"/>
        <v>31.5</v>
      </c>
      <c r="AM26" s="118">
        <f t="shared" si="15"/>
        <v>38.22</v>
      </c>
      <c r="AN26" s="118">
        <f t="shared" si="15"/>
        <v>123.61701000000001</v>
      </c>
      <c r="AO26" s="118">
        <f t="shared" si="15"/>
        <v>116.88601000000001</v>
      </c>
      <c r="AP26" s="118">
        <f t="shared" si="15"/>
        <v>103.45601000000001</v>
      </c>
      <c r="AQ26" s="118">
        <f t="shared" si="15"/>
        <v>134.95601000000002</v>
      </c>
      <c r="AR26" s="118">
        <f t="shared" si="15"/>
        <v>129.56801000000002</v>
      </c>
      <c r="AS26" s="118">
        <f t="shared" si="15"/>
        <v>129.73874000000001</v>
      </c>
      <c r="AT26" s="118">
        <f t="shared" si="15"/>
        <v>129.73874000000001</v>
      </c>
      <c r="AU26" s="118">
        <f t="shared" si="15"/>
        <v>129.73874000000001</v>
      </c>
      <c r="AV26" s="118">
        <f t="shared" si="15"/>
        <v>130.16874000000001</v>
      </c>
      <c r="AW26" s="118">
        <f t="shared" si="15"/>
        <v>107.73873999999999</v>
      </c>
      <c r="AX26" s="118">
        <f t="shared" si="15"/>
        <v>137.32658999999995</v>
      </c>
      <c r="AY26" s="118">
        <f t="shared" si="15"/>
        <v>99.013189999999938</v>
      </c>
      <c r="AZ26" s="118">
        <f t="shared" si="15"/>
        <v>236.75845999999996</v>
      </c>
      <c r="BA26" s="118">
        <f t="shared" si="15"/>
        <v>239.51331000000005</v>
      </c>
      <c r="BB26" s="118">
        <f t="shared" si="15"/>
        <v>277.13679460000009</v>
      </c>
      <c r="BC26" s="118">
        <f t="shared" si="15"/>
        <v>290.15122460000009</v>
      </c>
      <c r="BD26" s="118">
        <f t="shared" si="15"/>
        <v>297.45737460000004</v>
      </c>
      <c r="BE26" s="118">
        <f t="shared" si="15"/>
        <v>333.53538460000004</v>
      </c>
      <c r="BF26" s="118">
        <f t="shared" si="15"/>
        <v>299.37987459999999</v>
      </c>
      <c r="BG26" s="118">
        <f t="shared" si="15"/>
        <v>303.78328459999994</v>
      </c>
      <c r="BH26" s="118">
        <f t="shared" si="15"/>
        <v>321.63709499999999</v>
      </c>
      <c r="BI26" s="118">
        <f t="shared" si="15"/>
        <v>344.33281480000005</v>
      </c>
      <c r="BJ26" s="118">
        <f t="shared" si="10"/>
        <v>368.47306480000003</v>
      </c>
      <c r="BK26" s="118">
        <f t="shared" si="10"/>
        <v>387.56531480000007</v>
      </c>
      <c r="BL26" s="118">
        <f t="shared" si="10"/>
        <v>857.07792480000035</v>
      </c>
      <c r="BM26" s="118">
        <f t="shared" ref="BM26:BN26" si="16">BM12</f>
        <v>857.38107680000041</v>
      </c>
      <c r="BN26" s="118">
        <f t="shared" si="16"/>
        <v>857.63196680000044</v>
      </c>
      <c r="BO26" s="118">
        <f t="shared" ref="BO26:BP26" si="17">BO12</f>
        <v>873.20307680000042</v>
      </c>
      <c r="BP26" s="118">
        <f t="shared" si="17"/>
        <v>873.11834680000038</v>
      </c>
      <c r="BQ26" s="118">
        <f t="shared" ref="BQ26:BR26" si="18">BQ12</f>
        <v>875.31815680000034</v>
      </c>
      <c r="BR26" s="118">
        <f t="shared" si="18"/>
        <v>883.58148180000046</v>
      </c>
      <c r="BS26" s="118">
        <f t="shared" ref="BS26:BT26" si="19">BS12</f>
        <v>874.79775180000047</v>
      </c>
      <c r="BT26" s="118">
        <f t="shared" si="19"/>
        <v>876.21781180000039</v>
      </c>
    </row>
    <row r="27" spans="1:75" s="58" customFormat="1" x14ac:dyDescent="0.25">
      <c r="BD27" s="118"/>
      <c r="BE27" s="118"/>
    </row>
    <row r="28" spans="1:75" s="58" customFormat="1" x14ac:dyDescent="0.25">
      <c r="A28" s="59" t="s">
        <v>137</v>
      </c>
      <c r="BD28" s="64"/>
      <c r="BE28" s="64"/>
      <c r="BF28" s="119"/>
    </row>
    <row r="29" spans="1:75" s="58" customFormat="1" x14ac:dyDescent="0.25">
      <c r="A29" s="60" t="s">
        <v>71</v>
      </c>
      <c r="B29" s="118">
        <f>SUM(B16:B18)</f>
        <v>5482</v>
      </c>
      <c r="C29" s="118">
        <f t="shared" ref="C29:BN29" si="20">SUM(C16:C18)</f>
        <v>6060</v>
      </c>
      <c r="D29" s="118">
        <f t="shared" si="20"/>
        <v>7083</v>
      </c>
      <c r="E29" s="118">
        <f t="shared" si="20"/>
        <v>8134</v>
      </c>
      <c r="F29" s="118">
        <f t="shared" si="20"/>
        <v>9654</v>
      </c>
      <c r="G29" s="118">
        <f t="shared" si="20"/>
        <v>11569</v>
      </c>
      <c r="H29" s="118">
        <f t="shared" si="20"/>
        <v>13886</v>
      </c>
      <c r="I29" s="118">
        <f t="shared" si="20"/>
        <v>16164</v>
      </c>
      <c r="J29" s="118">
        <f t="shared" si="20"/>
        <v>19027</v>
      </c>
      <c r="K29" s="118">
        <f t="shared" si="20"/>
        <v>22503</v>
      </c>
      <c r="L29" s="118">
        <f t="shared" si="20"/>
        <v>26512</v>
      </c>
      <c r="M29" s="118">
        <f t="shared" si="20"/>
        <v>29594</v>
      </c>
      <c r="N29" s="118">
        <f t="shared" si="20"/>
        <v>33741</v>
      </c>
      <c r="O29" s="118">
        <f t="shared" si="20"/>
        <v>38422</v>
      </c>
      <c r="P29" s="118">
        <f t="shared" si="20"/>
        <v>45489</v>
      </c>
      <c r="Q29" s="118">
        <f t="shared" si="20"/>
        <v>51826</v>
      </c>
      <c r="R29" s="118">
        <f t="shared" si="20"/>
        <v>59155</v>
      </c>
      <c r="S29" s="118">
        <f t="shared" si="20"/>
        <v>68690</v>
      </c>
      <c r="T29" s="118">
        <f t="shared" si="20"/>
        <v>79970</v>
      </c>
      <c r="U29" s="118">
        <f t="shared" si="20"/>
        <v>94128</v>
      </c>
      <c r="V29" s="118">
        <f t="shared" si="20"/>
        <v>111559</v>
      </c>
      <c r="W29" s="118">
        <f t="shared" si="20"/>
        <v>132040</v>
      </c>
      <c r="X29" s="118">
        <f t="shared" si="20"/>
        <v>189065</v>
      </c>
      <c r="Y29" s="118">
        <f t="shared" si="20"/>
        <v>235273</v>
      </c>
      <c r="Z29" s="118">
        <f t="shared" si="20"/>
        <v>243742</v>
      </c>
      <c r="AA29" s="118">
        <f t="shared" si="20"/>
        <v>287758</v>
      </c>
      <c r="AB29" s="118">
        <f t="shared" si="20"/>
        <v>314864</v>
      </c>
      <c r="AC29" s="118">
        <f t="shared" si="20"/>
        <v>320386</v>
      </c>
      <c r="AD29" s="118">
        <f t="shared" si="20"/>
        <v>330911</v>
      </c>
      <c r="AE29" s="118">
        <f t="shared" si="20"/>
        <v>344179</v>
      </c>
      <c r="AF29" s="118">
        <f t="shared" si="20"/>
        <v>370744</v>
      </c>
      <c r="AG29" s="118">
        <f t="shared" si="20"/>
        <v>374661</v>
      </c>
      <c r="AH29" s="118">
        <f t="shared" si="20"/>
        <v>379927</v>
      </c>
      <c r="AI29" s="118">
        <f t="shared" si="20"/>
        <v>390649</v>
      </c>
      <c r="AJ29" s="118">
        <f t="shared" si="20"/>
        <v>396438</v>
      </c>
      <c r="AK29" s="118">
        <f t="shared" si="20"/>
        <v>402505</v>
      </c>
      <c r="AL29" s="118">
        <f t="shared" si="20"/>
        <v>408947</v>
      </c>
      <c r="AM29" s="118">
        <f t="shared" si="20"/>
        <v>415902</v>
      </c>
      <c r="AN29" s="118">
        <f t="shared" si="20"/>
        <v>423989</v>
      </c>
      <c r="AO29" s="118">
        <f t="shared" si="20"/>
        <v>432431</v>
      </c>
      <c r="AP29" s="118">
        <f t="shared" si="20"/>
        <v>440981</v>
      </c>
      <c r="AQ29" s="118">
        <f t="shared" si="20"/>
        <v>453703</v>
      </c>
      <c r="AR29" s="118">
        <f t="shared" si="20"/>
        <v>460466</v>
      </c>
      <c r="AS29" s="118">
        <f t="shared" si="20"/>
        <v>468328</v>
      </c>
      <c r="AT29" s="118">
        <f t="shared" si="20"/>
        <v>476689</v>
      </c>
      <c r="AU29" s="118">
        <f t="shared" si="20"/>
        <v>485674</v>
      </c>
      <c r="AV29" s="118">
        <f t="shared" si="20"/>
        <v>495922</v>
      </c>
      <c r="AW29" s="118">
        <f t="shared" si="20"/>
        <v>504539</v>
      </c>
      <c r="AX29" s="118">
        <f t="shared" si="20"/>
        <v>512796</v>
      </c>
      <c r="AY29" s="118">
        <f t="shared" si="20"/>
        <v>521818</v>
      </c>
      <c r="AZ29" s="118">
        <f t="shared" si="20"/>
        <v>537563</v>
      </c>
      <c r="BA29" s="118">
        <f t="shared" si="20"/>
        <v>545785</v>
      </c>
      <c r="BB29" s="118">
        <f t="shared" si="20"/>
        <v>554819</v>
      </c>
      <c r="BC29" s="118">
        <f t="shared" si="20"/>
        <v>564935</v>
      </c>
      <c r="BD29" s="118">
        <f t="shared" si="20"/>
        <v>576180</v>
      </c>
      <c r="BE29" s="118">
        <f t="shared" si="20"/>
        <v>586970</v>
      </c>
      <c r="BF29" s="118">
        <f t="shared" si="20"/>
        <v>599877</v>
      </c>
      <c r="BG29" s="118">
        <f t="shared" si="20"/>
        <v>613317</v>
      </c>
      <c r="BH29" s="118">
        <f t="shared" si="20"/>
        <v>626038</v>
      </c>
      <c r="BI29" s="118">
        <f t="shared" si="20"/>
        <v>639394</v>
      </c>
      <c r="BJ29" s="118">
        <f t="shared" si="20"/>
        <v>647897</v>
      </c>
      <c r="BK29" s="118">
        <f t="shared" si="20"/>
        <v>658354</v>
      </c>
      <c r="BL29" s="118">
        <f t="shared" si="20"/>
        <v>674945</v>
      </c>
      <c r="BM29" s="118">
        <f t="shared" si="20"/>
        <v>685863</v>
      </c>
      <c r="BN29" s="118">
        <f t="shared" si="20"/>
        <v>697432</v>
      </c>
      <c r="BO29" s="118">
        <f t="shared" ref="BO29:BP29" si="21">SUM(BO16:BO18)</f>
        <v>714075</v>
      </c>
      <c r="BP29" s="118">
        <f t="shared" si="21"/>
        <v>725731</v>
      </c>
      <c r="BQ29" s="118">
        <f t="shared" ref="BQ29:BR29" si="22">SUM(BQ16:BQ18)</f>
        <v>737362</v>
      </c>
      <c r="BR29" s="118">
        <f t="shared" si="22"/>
        <v>756940</v>
      </c>
      <c r="BS29" s="118">
        <f t="shared" ref="BS29:BT29" si="23">SUM(BS16:BS18)</f>
        <v>774140</v>
      </c>
      <c r="BT29" s="118">
        <f t="shared" si="23"/>
        <v>796884</v>
      </c>
    </row>
    <row r="30" spans="1:75" s="58" customFormat="1" x14ac:dyDescent="0.25">
      <c r="A30" s="60" t="s">
        <v>62</v>
      </c>
      <c r="B30" s="118">
        <f>B19</f>
        <v>263</v>
      </c>
      <c r="C30" s="118">
        <f t="shared" ref="C30:BN30" si="24">C19</f>
        <v>265</v>
      </c>
      <c r="D30" s="118">
        <f t="shared" si="24"/>
        <v>269</v>
      </c>
      <c r="E30" s="118">
        <f t="shared" si="24"/>
        <v>275</v>
      </c>
      <c r="F30" s="118">
        <f t="shared" si="24"/>
        <v>277</v>
      </c>
      <c r="G30" s="118">
        <f t="shared" si="24"/>
        <v>282</v>
      </c>
      <c r="H30" s="118">
        <f t="shared" si="24"/>
        <v>285</v>
      </c>
      <c r="I30" s="118">
        <f t="shared" si="24"/>
        <v>288</v>
      </c>
      <c r="J30" s="118">
        <f t="shared" si="24"/>
        <v>289</v>
      </c>
      <c r="K30" s="118">
        <f t="shared" si="24"/>
        <v>293</v>
      </c>
      <c r="L30" s="118">
        <f t="shared" si="24"/>
        <v>298</v>
      </c>
      <c r="M30" s="118">
        <f t="shared" si="24"/>
        <v>303</v>
      </c>
      <c r="N30" s="118">
        <f t="shared" si="24"/>
        <v>303</v>
      </c>
      <c r="O30" s="118">
        <f t="shared" si="24"/>
        <v>303</v>
      </c>
      <c r="P30" s="118">
        <f t="shared" si="24"/>
        <v>315</v>
      </c>
      <c r="Q30" s="118">
        <f t="shared" si="24"/>
        <v>318</v>
      </c>
      <c r="R30" s="118">
        <f t="shared" si="24"/>
        <v>328</v>
      </c>
      <c r="S30" s="118">
        <f t="shared" si="24"/>
        <v>334</v>
      </c>
      <c r="T30" s="118">
        <f t="shared" si="24"/>
        <v>338</v>
      </c>
      <c r="U30" s="118">
        <f t="shared" si="24"/>
        <v>346</v>
      </c>
      <c r="V30" s="118">
        <f t="shared" si="24"/>
        <v>373</v>
      </c>
      <c r="W30" s="118">
        <f t="shared" si="24"/>
        <v>393</v>
      </c>
      <c r="X30" s="118">
        <f t="shared" si="24"/>
        <v>421</v>
      </c>
      <c r="Y30" s="118">
        <f t="shared" si="24"/>
        <v>459</v>
      </c>
      <c r="Z30" s="118">
        <f t="shared" si="24"/>
        <v>484</v>
      </c>
      <c r="AA30" s="118">
        <f t="shared" si="24"/>
        <v>497</v>
      </c>
      <c r="AB30" s="118">
        <f t="shared" si="24"/>
        <v>519</v>
      </c>
      <c r="AC30" s="118">
        <f t="shared" si="24"/>
        <v>537</v>
      </c>
      <c r="AD30" s="118">
        <f t="shared" si="24"/>
        <v>559</v>
      </c>
      <c r="AE30" s="118">
        <f t="shared" si="24"/>
        <v>570</v>
      </c>
      <c r="AF30" s="118">
        <f t="shared" si="24"/>
        <v>609</v>
      </c>
      <c r="AG30" s="118">
        <f t="shared" si="24"/>
        <v>686</v>
      </c>
      <c r="AH30" s="118">
        <f t="shared" si="24"/>
        <v>768</v>
      </c>
      <c r="AI30" s="118">
        <f t="shared" si="24"/>
        <v>899</v>
      </c>
      <c r="AJ30" s="118">
        <f t="shared" si="24"/>
        <v>1054</v>
      </c>
      <c r="AK30" s="118">
        <f t="shared" si="24"/>
        <v>1159</v>
      </c>
      <c r="AL30" s="118">
        <f t="shared" si="24"/>
        <v>1306</v>
      </c>
      <c r="AM30" s="118">
        <f t="shared" si="24"/>
        <v>1434</v>
      </c>
      <c r="AN30" s="118">
        <f t="shared" si="24"/>
        <v>1671</v>
      </c>
      <c r="AO30" s="118">
        <f t="shared" si="24"/>
        <v>1833</v>
      </c>
      <c r="AP30" s="118">
        <f t="shared" si="24"/>
        <v>2028</v>
      </c>
      <c r="AQ30" s="118">
        <f t="shared" si="24"/>
        <v>2205</v>
      </c>
      <c r="AR30" s="118">
        <f t="shared" si="24"/>
        <v>2493</v>
      </c>
      <c r="AS30" s="118">
        <f t="shared" si="24"/>
        <v>2914</v>
      </c>
      <c r="AT30" s="118">
        <f t="shared" si="24"/>
        <v>3397</v>
      </c>
      <c r="AU30" s="118">
        <f t="shared" si="24"/>
        <v>3837</v>
      </c>
      <c r="AV30" s="118">
        <f t="shared" si="24"/>
        <v>4325</v>
      </c>
      <c r="AW30" s="118">
        <f t="shared" si="24"/>
        <v>4719</v>
      </c>
      <c r="AX30" s="118">
        <f t="shared" si="24"/>
        <v>5189</v>
      </c>
      <c r="AY30" s="118">
        <f t="shared" si="24"/>
        <v>6451</v>
      </c>
      <c r="AZ30" s="118">
        <f t="shared" si="24"/>
        <v>6918</v>
      </c>
      <c r="BA30" s="118">
        <f t="shared" si="24"/>
        <v>7270</v>
      </c>
      <c r="BB30" s="118">
        <f t="shared" si="24"/>
        <v>7714</v>
      </c>
      <c r="BC30" s="118">
        <f t="shared" si="24"/>
        <v>8231</v>
      </c>
      <c r="BD30" s="118">
        <f t="shared" si="24"/>
        <v>8679</v>
      </c>
      <c r="BE30" s="118">
        <f t="shared" si="24"/>
        <v>9176</v>
      </c>
      <c r="BF30" s="118">
        <f t="shared" si="24"/>
        <v>9715</v>
      </c>
      <c r="BG30" s="118">
        <f t="shared" si="24"/>
        <v>10233</v>
      </c>
      <c r="BH30" s="118">
        <f t="shared" si="24"/>
        <v>10741</v>
      </c>
      <c r="BI30" s="118">
        <f t="shared" si="24"/>
        <v>11133</v>
      </c>
      <c r="BJ30" s="118">
        <f t="shared" si="24"/>
        <v>11518</v>
      </c>
      <c r="BK30" s="118">
        <f t="shared" si="24"/>
        <v>12003</v>
      </c>
      <c r="BL30" s="118">
        <f t="shared" si="24"/>
        <v>12653</v>
      </c>
      <c r="BM30" s="118">
        <f t="shared" si="24"/>
        <v>13057</v>
      </c>
      <c r="BN30" s="118">
        <f t="shared" si="24"/>
        <v>13500</v>
      </c>
      <c r="BO30" s="118">
        <f t="shared" ref="BO30:BP30" si="25">BO19</f>
        <v>13944</v>
      </c>
      <c r="BP30" s="118">
        <f t="shared" si="25"/>
        <v>14350</v>
      </c>
      <c r="BQ30" s="118">
        <f t="shared" ref="BQ30:BR30" si="26">BQ19</f>
        <v>14835</v>
      </c>
      <c r="BR30" s="118">
        <f t="shared" si="26"/>
        <v>15171</v>
      </c>
      <c r="BS30" s="118">
        <f t="shared" ref="BS30:BT30" si="27">BS19</f>
        <v>15181</v>
      </c>
      <c r="BT30" s="118">
        <f t="shared" si="27"/>
        <v>15182</v>
      </c>
    </row>
    <row r="31" spans="1:75" s="58" customFormat="1" x14ac:dyDescent="0.25">
      <c r="A31" s="60" t="s">
        <v>66</v>
      </c>
      <c r="B31" s="118">
        <f>B20</f>
        <v>0</v>
      </c>
      <c r="C31" s="118">
        <f t="shared" ref="C31:BN31" si="28">C20</f>
        <v>0</v>
      </c>
      <c r="D31" s="118">
        <f t="shared" si="28"/>
        <v>0</v>
      </c>
      <c r="E31" s="118">
        <f t="shared" si="28"/>
        <v>0</v>
      </c>
      <c r="F31" s="118">
        <f t="shared" si="28"/>
        <v>0</v>
      </c>
      <c r="G31" s="118">
        <f t="shared" si="28"/>
        <v>0</v>
      </c>
      <c r="H31" s="118">
        <f t="shared" si="28"/>
        <v>0</v>
      </c>
      <c r="I31" s="118">
        <f t="shared" si="28"/>
        <v>0</v>
      </c>
      <c r="J31" s="118">
        <f t="shared" si="28"/>
        <v>0</v>
      </c>
      <c r="K31" s="118">
        <f t="shared" si="28"/>
        <v>0</v>
      </c>
      <c r="L31" s="118">
        <f t="shared" si="28"/>
        <v>0</v>
      </c>
      <c r="M31" s="118">
        <f t="shared" si="28"/>
        <v>0</v>
      </c>
      <c r="N31" s="118">
        <f t="shared" si="28"/>
        <v>0</v>
      </c>
      <c r="O31" s="118">
        <f t="shared" si="28"/>
        <v>0</v>
      </c>
      <c r="P31" s="118">
        <f t="shared" si="28"/>
        <v>0</v>
      </c>
      <c r="Q31" s="118">
        <f t="shared" si="28"/>
        <v>0</v>
      </c>
      <c r="R31" s="118">
        <f t="shared" si="28"/>
        <v>0</v>
      </c>
      <c r="S31" s="118">
        <f t="shared" si="28"/>
        <v>0</v>
      </c>
      <c r="T31" s="118">
        <f t="shared" si="28"/>
        <v>0</v>
      </c>
      <c r="U31" s="118">
        <f t="shared" si="28"/>
        <v>0</v>
      </c>
      <c r="V31" s="118">
        <f t="shared" si="28"/>
        <v>0</v>
      </c>
      <c r="W31" s="118">
        <f t="shared" si="28"/>
        <v>0</v>
      </c>
      <c r="X31" s="118">
        <f t="shared" si="28"/>
        <v>0</v>
      </c>
      <c r="Y31" s="118">
        <f t="shared" si="28"/>
        <v>0</v>
      </c>
      <c r="Z31" s="118">
        <f t="shared" si="28"/>
        <v>1</v>
      </c>
      <c r="AA31" s="118">
        <f t="shared" si="28"/>
        <v>1</v>
      </c>
      <c r="AB31" s="118">
        <f t="shared" si="28"/>
        <v>1</v>
      </c>
      <c r="AC31" s="118">
        <f t="shared" si="28"/>
        <v>1</v>
      </c>
      <c r="AD31" s="118">
        <f t="shared" si="28"/>
        <v>1</v>
      </c>
      <c r="AE31" s="118">
        <f t="shared" si="28"/>
        <v>2</v>
      </c>
      <c r="AF31" s="118">
        <f t="shared" si="28"/>
        <v>2</v>
      </c>
      <c r="AG31" s="118">
        <f t="shared" si="28"/>
        <v>3</v>
      </c>
      <c r="AH31" s="118">
        <f t="shared" si="28"/>
        <v>37</v>
      </c>
      <c r="AI31" s="118">
        <f t="shared" si="28"/>
        <v>57</v>
      </c>
      <c r="AJ31" s="118">
        <f t="shared" si="28"/>
        <v>63</v>
      </c>
      <c r="AK31" s="118">
        <f t="shared" si="28"/>
        <v>83</v>
      </c>
      <c r="AL31" s="118">
        <f t="shared" si="28"/>
        <v>144</v>
      </c>
      <c r="AM31" s="118">
        <f t="shared" si="28"/>
        <v>198</v>
      </c>
      <c r="AN31" s="118">
        <f t="shared" si="28"/>
        <v>212</v>
      </c>
      <c r="AO31" s="118">
        <f t="shared" si="28"/>
        <v>212</v>
      </c>
      <c r="AP31" s="118">
        <f t="shared" si="28"/>
        <v>245</v>
      </c>
      <c r="AQ31" s="118">
        <f t="shared" si="28"/>
        <v>258</v>
      </c>
      <c r="AR31" s="118">
        <f t="shared" si="28"/>
        <v>265</v>
      </c>
      <c r="AS31" s="118">
        <f t="shared" si="28"/>
        <v>314</v>
      </c>
      <c r="AT31" s="118">
        <f t="shared" si="28"/>
        <v>334</v>
      </c>
      <c r="AU31" s="118">
        <f t="shared" si="28"/>
        <v>346</v>
      </c>
      <c r="AV31" s="118">
        <f t="shared" si="28"/>
        <v>360</v>
      </c>
      <c r="AW31" s="118">
        <f t="shared" si="28"/>
        <v>417</v>
      </c>
      <c r="AX31" s="118">
        <f t="shared" si="28"/>
        <v>426</v>
      </c>
      <c r="AY31" s="118">
        <f t="shared" si="28"/>
        <v>466</v>
      </c>
      <c r="AZ31" s="118">
        <f t="shared" si="28"/>
        <v>485</v>
      </c>
      <c r="BA31" s="118">
        <f t="shared" si="28"/>
        <v>520</v>
      </c>
      <c r="BB31" s="118">
        <f t="shared" si="28"/>
        <v>569</v>
      </c>
      <c r="BC31" s="118">
        <f t="shared" si="28"/>
        <v>584</v>
      </c>
      <c r="BD31" s="118">
        <f t="shared" si="28"/>
        <v>627</v>
      </c>
      <c r="BE31" s="118">
        <f t="shared" si="28"/>
        <v>652</v>
      </c>
      <c r="BF31" s="118">
        <f t="shared" si="28"/>
        <v>695</v>
      </c>
      <c r="BG31" s="118">
        <f t="shared" si="28"/>
        <v>732</v>
      </c>
      <c r="BH31" s="118">
        <f t="shared" si="28"/>
        <v>793</v>
      </c>
      <c r="BI31" s="118">
        <f t="shared" si="28"/>
        <v>833</v>
      </c>
      <c r="BJ31" s="118">
        <f t="shared" si="28"/>
        <v>862</v>
      </c>
      <c r="BK31" s="118">
        <f t="shared" si="28"/>
        <v>875</v>
      </c>
      <c r="BL31" s="118">
        <f t="shared" si="28"/>
        <v>923</v>
      </c>
      <c r="BM31" s="118">
        <f t="shared" si="28"/>
        <v>961</v>
      </c>
      <c r="BN31" s="118">
        <f t="shared" si="28"/>
        <v>996</v>
      </c>
      <c r="BO31" s="118">
        <f t="shared" ref="BO31:BP31" si="29">BO20</f>
        <v>1060</v>
      </c>
      <c r="BP31" s="118">
        <f t="shared" si="29"/>
        <v>1147</v>
      </c>
      <c r="BQ31" s="118">
        <f t="shared" ref="BQ31:BR31" si="30">BQ20</f>
        <v>1472</v>
      </c>
      <c r="BR31" s="118">
        <f t="shared" si="30"/>
        <v>2751</v>
      </c>
      <c r="BS31" s="118">
        <f t="shared" ref="BS31:BT31" si="31">BS20</f>
        <v>3071</v>
      </c>
      <c r="BT31" s="118">
        <f t="shared" si="31"/>
        <v>3439</v>
      </c>
    </row>
    <row r="32" spans="1:75" s="58" customFormat="1" x14ac:dyDescent="0.25">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row>
    <row r="33" spans="1:64" x14ac:dyDescent="0.2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row>
    <row r="34" spans="1:64" x14ac:dyDescent="0.2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row>
    <row r="35" spans="1:64" ht="15.6" customHeight="1" x14ac:dyDescent="0.25">
      <c r="A35" s="194" t="s">
        <v>162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row>
    <row r="36" spans="1:64" x14ac:dyDescent="0.25">
      <c r="A36" s="194"/>
    </row>
    <row r="37" spans="1:64" ht="21" customHeight="1" x14ac:dyDescent="0.25">
      <c r="A37" s="19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row>
    <row r="38" spans="1:64" ht="46.8" customHeight="1" x14ac:dyDescent="0.25">
      <c r="A38" s="19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row>
    <row r="39" spans="1:64" x14ac:dyDescent="0.2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row>
    <row r="41" spans="1:64" x14ac:dyDescent="0.2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row>
    <row r="42" spans="1:64" x14ac:dyDescent="0.2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row>
    <row r="43" spans="1:64" x14ac:dyDescent="0.2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row>
    <row r="44" spans="1:64" x14ac:dyDescent="0.2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row>
    <row r="45" spans="1:64" x14ac:dyDescent="0.2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row>
    <row r="46" spans="1:64" x14ac:dyDescent="0.2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row>
    <row r="47" spans="1:64" x14ac:dyDescent="0.2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row>
    <row r="48" spans="1:64" x14ac:dyDescent="0.2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row>
    <row r="49" spans="2:59" x14ac:dyDescent="0.2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row>
    <row r="50" spans="2:59" x14ac:dyDescent="0.2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row>
  </sheetData>
  <mergeCells count="7">
    <mergeCell ref="AX5:BI5"/>
    <mergeCell ref="BJ5:BT5"/>
    <mergeCell ref="A35:A38"/>
    <mergeCell ref="B5:M5"/>
    <mergeCell ref="N5:Y5"/>
    <mergeCell ref="Z5:AK5"/>
    <mergeCell ref="AL5:AW5"/>
  </mergeCells>
  <pageMargins left="0.7" right="0.7" top="0.75" bottom="0.75" header="0.3" footer="0.3"/>
  <pageSetup paperSize="9" orientation="portrait" verticalDpi="4" r:id="rId1"/>
  <ignoredErrors>
    <ignoredError sqref="B24:BJ26 BK24:BN24 BO24:BP26 B29:B31 C29:BP29"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BB111"/>
  <sheetViews>
    <sheetView zoomScale="75" zoomScaleNormal="75" workbookViewId="0">
      <pane xSplit="1" ySplit="6" topLeftCell="L72" activePane="bottomRight" state="frozen"/>
      <selection pane="topRight" activeCell="B1" sqref="B1"/>
      <selection pane="bottomLeft" activeCell="A7" sqref="A7"/>
      <selection pane="bottomRight" activeCell="A102" sqref="A102"/>
    </sheetView>
  </sheetViews>
  <sheetFormatPr defaultColWidth="9.109375" defaultRowHeight="13.2" x14ac:dyDescent="0.25"/>
  <cols>
    <col min="1" max="1" width="65.88671875" style="83" customWidth="1"/>
    <col min="2" max="2" width="10.77734375" style="83" bestFit="1" customWidth="1"/>
    <col min="3" max="3" width="10.6640625" style="83" bestFit="1" customWidth="1"/>
    <col min="4" max="4" width="11.21875" style="83" bestFit="1" customWidth="1"/>
    <col min="5" max="5" width="10.88671875" style="83" bestFit="1" customWidth="1"/>
    <col min="6" max="6" width="10.77734375" style="83" bestFit="1" customWidth="1"/>
    <col min="7" max="7" width="10.6640625" style="83" bestFit="1" customWidth="1"/>
    <col min="8" max="8" width="11.21875" style="83" bestFit="1" customWidth="1"/>
    <col min="9" max="9" width="10.88671875" style="83" bestFit="1" customWidth="1"/>
    <col min="10" max="10" width="10.77734375" style="83" bestFit="1" customWidth="1"/>
    <col min="11" max="11" width="10.6640625" style="83" bestFit="1" customWidth="1"/>
    <col min="12" max="12" width="11.21875" style="83" bestFit="1" customWidth="1"/>
    <col min="13" max="13" width="10.88671875" style="83" bestFit="1" customWidth="1"/>
    <col min="14" max="14" width="10.77734375" style="83" bestFit="1" customWidth="1"/>
    <col min="15" max="15" width="10.6640625" style="83" bestFit="1" customWidth="1"/>
    <col min="16" max="16" width="11.21875" style="83" bestFit="1" customWidth="1"/>
    <col min="17" max="17" width="10.88671875" style="83" bestFit="1" customWidth="1"/>
    <col min="18" max="18" width="10.77734375" style="83" bestFit="1" customWidth="1"/>
    <col min="19" max="19" width="10.6640625" style="83" bestFit="1" customWidth="1"/>
    <col min="20" max="20" width="11.21875" style="83" bestFit="1" customWidth="1"/>
    <col min="21" max="21" width="10.88671875" style="83" bestFit="1" customWidth="1"/>
    <col min="22" max="22" width="10.77734375" style="83" bestFit="1" customWidth="1"/>
    <col min="23" max="23" width="10.6640625" style="83" bestFit="1" customWidth="1"/>
    <col min="24" max="24" width="11.21875" style="83" bestFit="1" customWidth="1"/>
    <col min="25" max="25" width="10.88671875" style="83" bestFit="1" customWidth="1"/>
    <col min="26" max="26" width="10.77734375" style="83" bestFit="1" customWidth="1"/>
    <col min="27" max="27" width="10.6640625" style="83" bestFit="1" customWidth="1"/>
    <col min="28" max="28" width="11.33203125" style="83" customWidth="1"/>
    <col min="29" max="29" width="11.44140625" style="83" customWidth="1"/>
    <col min="30" max="30" width="9.109375" style="83" customWidth="1"/>
    <col min="31" max="31" width="7.6640625" style="83" customWidth="1"/>
    <col min="32" max="34" width="9.109375" style="83" customWidth="1"/>
    <col min="35" max="16384" width="9.109375" style="83"/>
  </cols>
  <sheetData>
    <row r="1" spans="1:54" s="31" customFormat="1" ht="17.399999999999999" x14ac:dyDescent="0.3">
      <c r="A1" s="55" t="s">
        <v>83</v>
      </c>
    </row>
    <row r="2" spans="1:54" s="31" customFormat="1" ht="28.2" customHeight="1" x14ac:dyDescent="0.5">
      <c r="A2" s="53" t="s">
        <v>149</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row>
    <row r="3" spans="1:54" s="31" customFormat="1" ht="17.399999999999999" x14ac:dyDescent="0.3">
      <c r="A3" s="55" t="s">
        <v>133</v>
      </c>
    </row>
    <row r="4" spans="1:54" s="31" customFormat="1" ht="18" thickBot="1" x14ac:dyDescent="0.35">
      <c r="A4" s="56"/>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8"/>
      <c r="AY4" s="58"/>
    </row>
    <row r="5" spans="1:54" s="86" customFormat="1" ht="13.8" thickTop="1" x14ac:dyDescent="0.25">
      <c r="A5" s="82"/>
      <c r="B5" s="107">
        <v>2008</v>
      </c>
      <c r="C5" s="200">
        <v>2009</v>
      </c>
      <c r="D5" s="201"/>
      <c r="E5" s="201"/>
      <c r="F5" s="201"/>
      <c r="G5" s="200">
        <v>2010</v>
      </c>
      <c r="H5" s="201"/>
      <c r="I5" s="201"/>
      <c r="J5" s="201"/>
      <c r="K5" s="200">
        <v>2011</v>
      </c>
      <c r="L5" s="201"/>
      <c r="M5" s="201"/>
      <c r="N5" s="201"/>
      <c r="O5" s="200">
        <v>2012</v>
      </c>
      <c r="P5" s="201"/>
      <c r="Q5" s="201"/>
      <c r="R5" s="201"/>
      <c r="S5" s="200">
        <v>2013</v>
      </c>
      <c r="T5" s="201"/>
      <c r="U5" s="201"/>
      <c r="V5" s="201"/>
      <c r="W5" s="200">
        <v>2014</v>
      </c>
      <c r="X5" s="201"/>
      <c r="Y5" s="202"/>
      <c r="Z5" s="202"/>
      <c r="AA5" s="198">
        <v>2015</v>
      </c>
      <c r="AB5" s="199"/>
    </row>
    <row r="6" spans="1:54" s="100" customFormat="1" ht="10.199999999999999" x14ac:dyDescent="0.2">
      <c r="A6" s="106"/>
      <c r="B6" s="108" t="s">
        <v>4</v>
      </c>
      <c r="C6" s="122" t="s">
        <v>5</v>
      </c>
      <c r="D6" s="108" t="s">
        <v>2</v>
      </c>
      <c r="E6" s="108" t="s">
        <v>3</v>
      </c>
      <c r="F6" s="108" t="s">
        <v>4</v>
      </c>
      <c r="G6" s="122" t="s">
        <v>5</v>
      </c>
      <c r="H6" s="108" t="s">
        <v>2</v>
      </c>
      <c r="I6" s="108" t="s">
        <v>3</v>
      </c>
      <c r="J6" s="108" t="s">
        <v>4</v>
      </c>
      <c r="K6" s="122" t="s">
        <v>5</v>
      </c>
      <c r="L6" s="108" t="s">
        <v>2</v>
      </c>
      <c r="M6" s="108" t="s">
        <v>3</v>
      </c>
      <c r="N6" s="108" t="s">
        <v>4</v>
      </c>
      <c r="O6" s="122" t="s">
        <v>5</v>
      </c>
      <c r="P6" s="108" t="s">
        <v>2</v>
      </c>
      <c r="Q6" s="109" t="s">
        <v>3</v>
      </c>
      <c r="R6" s="109" t="s">
        <v>4</v>
      </c>
      <c r="S6" s="134" t="s">
        <v>5</v>
      </c>
      <c r="T6" s="108" t="s">
        <v>2</v>
      </c>
      <c r="U6" s="108" t="s">
        <v>3</v>
      </c>
      <c r="V6" s="108" t="s">
        <v>4</v>
      </c>
      <c r="W6" s="122" t="s">
        <v>5</v>
      </c>
      <c r="X6" s="108" t="s">
        <v>2</v>
      </c>
      <c r="Y6" s="108" t="s">
        <v>3</v>
      </c>
      <c r="Z6" s="108" t="s">
        <v>4</v>
      </c>
      <c r="AA6" s="122" t="s">
        <v>5</v>
      </c>
      <c r="AB6" s="108" t="s">
        <v>2</v>
      </c>
      <c r="AC6" s="108" t="s">
        <v>3</v>
      </c>
    </row>
    <row r="7" spans="1:54" x14ac:dyDescent="0.25">
      <c r="A7" s="85" t="s">
        <v>122</v>
      </c>
      <c r="C7" s="123"/>
      <c r="G7" s="123"/>
      <c r="K7" s="123"/>
      <c r="L7" s="132"/>
      <c r="M7" s="132"/>
      <c r="N7" s="132"/>
      <c r="O7" s="123"/>
      <c r="S7" s="135"/>
      <c r="W7" s="123"/>
      <c r="AA7" s="123"/>
    </row>
    <row r="8" spans="1:54" x14ac:dyDescent="0.25">
      <c r="A8" s="84" t="s">
        <v>49</v>
      </c>
      <c r="B8" s="84"/>
      <c r="C8" s="124"/>
      <c r="D8" s="84"/>
      <c r="E8" s="84"/>
      <c r="F8" s="84"/>
      <c r="G8" s="123"/>
      <c r="K8" s="123"/>
      <c r="L8" s="132"/>
      <c r="M8" s="132"/>
      <c r="N8" s="132"/>
      <c r="O8" s="123"/>
      <c r="S8" s="135"/>
      <c r="W8" s="123"/>
      <c r="AA8" s="123"/>
    </row>
    <row r="9" spans="1:54" x14ac:dyDescent="0.25">
      <c r="A9" s="86" t="s">
        <v>53</v>
      </c>
      <c r="B9" s="87">
        <v>7.1543960000000011</v>
      </c>
      <c r="C9" s="125">
        <v>7.7799660000000008</v>
      </c>
      <c r="D9" s="87">
        <v>8.5540260000000004</v>
      </c>
      <c r="E9" s="87">
        <v>10.066056</v>
      </c>
      <c r="F9" s="87">
        <v>12.051466</v>
      </c>
      <c r="G9" s="125">
        <v>15.751346</v>
      </c>
      <c r="H9" s="87">
        <v>25.85012600000001</v>
      </c>
      <c r="I9" s="87">
        <v>43.053096000000018</v>
      </c>
      <c r="J9" s="87">
        <v>67.94288600000003</v>
      </c>
      <c r="K9" s="125">
        <v>107.78036600000007</v>
      </c>
      <c r="L9" s="87">
        <v>173.89788599999994</v>
      </c>
      <c r="M9" s="87">
        <v>305.59991599999995</v>
      </c>
      <c r="N9" s="87">
        <v>737.57167600000173</v>
      </c>
      <c r="O9" s="125">
        <v>1022.991356000002</v>
      </c>
      <c r="P9" s="87">
        <v>1117.0295360000018</v>
      </c>
      <c r="Q9" s="87">
        <v>1261.346146000001</v>
      </c>
      <c r="R9" s="87">
        <v>1337.9048060000011</v>
      </c>
      <c r="S9" s="125">
        <v>1415.2710660000012</v>
      </c>
      <c r="T9" s="87">
        <v>1544.3769660000005</v>
      </c>
      <c r="U9" s="87">
        <v>1627.8496460000003</v>
      </c>
      <c r="V9" s="87">
        <v>1727.4660160000005</v>
      </c>
      <c r="W9" s="125">
        <v>1860.4800960000005</v>
      </c>
      <c r="X9" s="87">
        <v>1952.6689960000006</v>
      </c>
      <c r="Y9" s="87">
        <v>2072.9576860000006</v>
      </c>
      <c r="Z9" s="87">
        <v>2218.0978860000009</v>
      </c>
      <c r="AA9" s="125">
        <v>2324.8550360000008</v>
      </c>
      <c r="AB9" s="87">
        <v>2434.5137760000011</v>
      </c>
      <c r="AC9" s="87">
        <v>2499.8586960000011</v>
      </c>
      <c r="AD9" s="88"/>
      <c r="AE9" s="88"/>
      <c r="AF9" s="88"/>
      <c r="AG9" s="88"/>
    </row>
    <row r="10" spans="1:54" x14ac:dyDescent="0.25">
      <c r="A10" s="86" t="s">
        <v>118</v>
      </c>
      <c r="B10" s="87">
        <v>5.9330000000000001E-2</v>
      </c>
      <c r="C10" s="125">
        <v>5.9330000000000001E-2</v>
      </c>
      <c r="D10" s="87">
        <v>5.9330000000000001E-2</v>
      </c>
      <c r="E10" s="87">
        <v>0.12933</v>
      </c>
      <c r="F10" s="87">
        <v>0.12933</v>
      </c>
      <c r="G10" s="125">
        <v>0.12933</v>
      </c>
      <c r="H10" s="87">
        <v>1.0967100000000001</v>
      </c>
      <c r="I10" s="87">
        <v>1.1475599999999999</v>
      </c>
      <c r="J10" s="87">
        <v>1.6527099999999999</v>
      </c>
      <c r="K10" s="125">
        <v>2.9939100000000001</v>
      </c>
      <c r="L10" s="87">
        <v>10.705080000000001</v>
      </c>
      <c r="M10" s="87">
        <v>162.72346499999998</v>
      </c>
      <c r="N10" s="87">
        <v>205.90893999999994</v>
      </c>
      <c r="O10" s="125">
        <v>215.58014499999996</v>
      </c>
      <c r="P10" s="87">
        <v>232.28960499999999</v>
      </c>
      <c r="Q10" s="87">
        <v>312.11490000000003</v>
      </c>
      <c r="R10" s="87">
        <v>321.75969000000009</v>
      </c>
      <c r="S10" s="125">
        <v>326.71447000000006</v>
      </c>
      <c r="T10" s="87">
        <v>351.86981000000009</v>
      </c>
      <c r="U10" s="87">
        <v>375.67047000000002</v>
      </c>
      <c r="V10" s="87">
        <v>405.07119</v>
      </c>
      <c r="W10" s="125">
        <v>433.63391000000001</v>
      </c>
      <c r="X10" s="87">
        <v>490.21280000000007</v>
      </c>
      <c r="Y10" s="87">
        <v>512.07118000000003</v>
      </c>
      <c r="Z10" s="87">
        <v>543.43358999999998</v>
      </c>
      <c r="AA10" s="125">
        <v>547.55434000000002</v>
      </c>
      <c r="AB10" s="87">
        <v>547.61433999999997</v>
      </c>
      <c r="AC10" s="87">
        <v>547.61433999999997</v>
      </c>
      <c r="AD10" s="88"/>
      <c r="AE10" s="88"/>
      <c r="AF10" s="88"/>
      <c r="AG10" s="88"/>
    </row>
    <row r="11" spans="1:54" x14ac:dyDescent="0.25">
      <c r="A11" s="86" t="s">
        <v>72</v>
      </c>
      <c r="B11" s="87">
        <v>0</v>
      </c>
      <c r="C11" s="125">
        <v>0</v>
      </c>
      <c r="D11" s="87">
        <v>0</v>
      </c>
      <c r="E11" s="87">
        <v>0</v>
      </c>
      <c r="F11" s="87">
        <v>0.91580900000000298</v>
      </c>
      <c r="G11" s="125">
        <v>2.2986747999999988</v>
      </c>
      <c r="H11" s="87">
        <v>3.7468631999999999</v>
      </c>
      <c r="I11" s="87">
        <v>5.6154912000000152</v>
      </c>
      <c r="J11" s="87">
        <v>8.1123083000000378</v>
      </c>
      <c r="K11" s="125">
        <v>11.312390960000116</v>
      </c>
      <c r="L11" s="87">
        <v>13.919174340000325</v>
      </c>
      <c r="M11" s="87">
        <v>18.33571129000029</v>
      </c>
      <c r="N11" s="87">
        <v>34.590052779996768</v>
      </c>
      <c r="O11" s="125">
        <v>47.81144266999604</v>
      </c>
      <c r="P11" s="87">
        <v>55.307399279996616</v>
      </c>
      <c r="Q11" s="87">
        <v>63.646059259997628</v>
      </c>
      <c r="R11" s="87">
        <v>68.377208159997508</v>
      </c>
      <c r="S11" s="125">
        <v>72.064601219997485</v>
      </c>
      <c r="T11" s="87">
        <v>75.393760769997698</v>
      </c>
      <c r="U11" s="87">
        <v>79.187634139997954</v>
      </c>
      <c r="V11" s="87">
        <v>84.835662649997857</v>
      </c>
      <c r="W11" s="125">
        <v>89.430193889997781</v>
      </c>
      <c r="X11" s="87">
        <v>95.7741672799973</v>
      </c>
      <c r="Y11" s="87">
        <v>105.44961742999749</v>
      </c>
      <c r="Z11" s="87">
        <v>116.98718186999668</v>
      </c>
      <c r="AA11" s="125">
        <v>136.42512236999619</v>
      </c>
      <c r="AB11" s="87">
        <v>170.85317958999622</v>
      </c>
      <c r="AC11" s="87">
        <v>278.78564309999638</v>
      </c>
      <c r="AD11" s="88"/>
      <c r="AE11" s="88"/>
      <c r="AF11" s="88"/>
      <c r="AG11" s="88"/>
    </row>
    <row r="12" spans="1:54" x14ac:dyDescent="0.25">
      <c r="A12" s="86" t="s">
        <v>73</v>
      </c>
      <c r="B12" s="87">
        <v>0</v>
      </c>
      <c r="C12" s="125">
        <v>0</v>
      </c>
      <c r="D12" s="87">
        <v>0</v>
      </c>
      <c r="E12" s="87">
        <v>0</v>
      </c>
      <c r="F12" s="87">
        <v>0</v>
      </c>
      <c r="G12" s="125">
        <v>0</v>
      </c>
      <c r="H12" s="87">
        <v>0</v>
      </c>
      <c r="I12" s="87">
        <v>9.9820000000000242E-2</v>
      </c>
      <c r="J12" s="87">
        <v>0.27104000000000039</v>
      </c>
      <c r="K12" s="125">
        <v>0.27103999999999973</v>
      </c>
      <c r="L12" s="87">
        <v>7.8310499999999994</v>
      </c>
      <c r="M12" s="87">
        <v>31.863895000000042</v>
      </c>
      <c r="N12" s="87">
        <v>4.4180800000000886</v>
      </c>
      <c r="O12" s="125">
        <v>4.9636050000000864</v>
      </c>
      <c r="P12" s="87">
        <v>5.0964750000000549</v>
      </c>
      <c r="Q12" s="87">
        <v>5.7876299999999787</v>
      </c>
      <c r="R12" s="87">
        <v>7.3117300000000114</v>
      </c>
      <c r="S12" s="125">
        <v>7.9771999999999821</v>
      </c>
      <c r="T12" s="87">
        <v>8.942299999999932</v>
      </c>
      <c r="U12" s="87">
        <v>12.388819999999953</v>
      </c>
      <c r="V12" s="87">
        <v>15.189419999999984</v>
      </c>
      <c r="W12" s="125">
        <v>17.462479999999971</v>
      </c>
      <c r="X12" s="87">
        <v>22.306859999999858</v>
      </c>
      <c r="Y12" s="87">
        <v>26.197869999999853</v>
      </c>
      <c r="Z12" s="87">
        <v>39.656279999999811</v>
      </c>
      <c r="AA12" s="125">
        <v>90.990399999999909</v>
      </c>
      <c r="AB12" s="87">
        <v>111.84131999999988</v>
      </c>
      <c r="AC12" s="87">
        <v>118.40134999999987</v>
      </c>
      <c r="AD12" s="88"/>
      <c r="AE12" s="88"/>
      <c r="AF12" s="88"/>
      <c r="AG12" s="88"/>
    </row>
    <row r="13" spans="1:54" x14ac:dyDescent="0.25">
      <c r="A13" s="86" t="s">
        <v>124</v>
      </c>
      <c r="B13" s="87">
        <v>1.0475000000000001</v>
      </c>
      <c r="C13" s="125">
        <v>1.0492999999999999</v>
      </c>
      <c r="D13" s="87">
        <v>1.0492999999999999</v>
      </c>
      <c r="E13" s="87">
        <v>1.0492999999999999</v>
      </c>
      <c r="F13" s="87">
        <v>1.1188</v>
      </c>
      <c r="G13" s="125">
        <v>1.1188</v>
      </c>
      <c r="H13" s="87">
        <v>1.1188</v>
      </c>
      <c r="I13" s="87">
        <v>1.1188</v>
      </c>
      <c r="J13" s="87">
        <v>1.1188</v>
      </c>
      <c r="K13" s="125">
        <v>1.1188</v>
      </c>
      <c r="L13" s="87">
        <v>1.1188</v>
      </c>
      <c r="M13" s="87">
        <v>1.1188</v>
      </c>
      <c r="N13" s="87">
        <v>5.5943200000000006</v>
      </c>
      <c r="O13" s="125">
        <v>6.4982800000000003</v>
      </c>
      <c r="P13" s="87">
        <v>6.5599600000000011</v>
      </c>
      <c r="Q13" s="87">
        <v>6.5599600000000011</v>
      </c>
      <c r="R13" s="87">
        <v>6.5599600000000011</v>
      </c>
      <c r="S13" s="125">
        <v>162.43412999999998</v>
      </c>
      <c r="T13" s="87">
        <v>212.01637999999997</v>
      </c>
      <c r="U13" s="87">
        <v>227.56597999999997</v>
      </c>
      <c r="V13" s="87">
        <v>227.66708</v>
      </c>
      <c r="W13" s="125">
        <v>365.45893000000001</v>
      </c>
      <c r="X13" s="87">
        <v>379.49392999999998</v>
      </c>
      <c r="Y13" s="87">
        <v>402.67093</v>
      </c>
      <c r="Z13" s="87">
        <v>427.51492999999999</v>
      </c>
      <c r="AA13" s="125">
        <v>550.64092999999991</v>
      </c>
      <c r="AB13" s="87">
        <v>555.74092999999993</v>
      </c>
      <c r="AC13" s="87">
        <v>568.53592999999989</v>
      </c>
      <c r="AD13" s="88"/>
      <c r="AE13" s="88"/>
      <c r="AF13" s="88"/>
      <c r="AG13" s="88"/>
    </row>
    <row r="14" spans="1:54" x14ac:dyDescent="0.25">
      <c r="A14" s="86" t="s">
        <v>125</v>
      </c>
      <c r="B14" s="87">
        <v>0</v>
      </c>
      <c r="C14" s="125">
        <v>0</v>
      </c>
      <c r="D14" s="87">
        <v>0</v>
      </c>
      <c r="E14" s="87">
        <v>0</v>
      </c>
      <c r="F14" s="87">
        <v>0</v>
      </c>
      <c r="G14" s="125">
        <v>0</v>
      </c>
      <c r="H14" s="87">
        <v>0</v>
      </c>
      <c r="I14" s="87">
        <v>0</v>
      </c>
      <c r="J14" s="87">
        <v>0</v>
      </c>
      <c r="K14" s="125">
        <v>0</v>
      </c>
      <c r="L14" s="87">
        <v>0</v>
      </c>
      <c r="M14" s="87">
        <v>0</v>
      </c>
      <c r="N14" s="87">
        <v>0</v>
      </c>
      <c r="O14" s="125">
        <v>0</v>
      </c>
      <c r="P14" s="87">
        <v>0</v>
      </c>
      <c r="Q14" s="87">
        <v>0</v>
      </c>
      <c r="R14" s="87">
        <v>0</v>
      </c>
      <c r="S14" s="125">
        <v>131.23799</v>
      </c>
      <c r="T14" s="87">
        <v>170.89899</v>
      </c>
      <c r="U14" s="87">
        <v>189.52625999999998</v>
      </c>
      <c r="V14" s="87">
        <v>285.88625999999999</v>
      </c>
      <c r="W14" s="125">
        <v>1062.0265400000001</v>
      </c>
      <c r="X14" s="87">
        <v>1105.83869</v>
      </c>
      <c r="Y14" s="87">
        <v>1286.5277900000001</v>
      </c>
      <c r="Z14" s="87">
        <v>1593.2536699999998</v>
      </c>
      <c r="AA14" s="125">
        <v>3259.8426300000001</v>
      </c>
      <c r="AB14" s="87">
        <v>3259.8426300000001</v>
      </c>
      <c r="AC14" s="87">
        <v>3259.8426300000001</v>
      </c>
      <c r="AD14" s="88"/>
      <c r="AE14" s="88"/>
      <c r="AF14" s="88"/>
      <c r="AG14" s="88"/>
    </row>
    <row r="15" spans="1:54" x14ac:dyDescent="0.25">
      <c r="A15" s="86" t="s">
        <v>126</v>
      </c>
      <c r="B15" s="87">
        <v>0</v>
      </c>
      <c r="C15" s="125">
        <v>0</v>
      </c>
      <c r="D15" s="87">
        <v>0</v>
      </c>
      <c r="E15" s="87">
        <v>0</v>
      </c>
      <c r="F15" s="87">
        <v>0</v>
      </c>
      <c r="G15" s="125">
        <v>0</v>
      </c>
      <c r="H15" s="87">
        <v>0</v>
      </c>
      <c r="I15" s="87">
        <v>0</v>
      </c>
      <c r="J15" s="87">
        <v>0</v>
      </c>
      <c r="K15" s="125">
        <v>0</v>
      </c>
      <c r="L15" s="87">
        <v>0</v>
      </c>
      <c r="M15" s="87">
        <v>0</v>
      </c>
      <c r="N15" s="87">
        <v>0</v>
      </c>
      <c r="O15" s="125">
        <v>0</v>
      </c>
      <c r="P15" s="87">
        <v>0</v>
      </c>
      <c r="Q15" s="87">
        <v>0</v>
      </c>
      <c r="R15" s="87">
        <v>0</v>
      </c>
      <c r="S15" s="125"/>
      <c r="T15" s="87"/>
      <c r="U15" s="87"/>
      <c r="V15" s="87"/>
      <c r="W15" s="125"/>
      <c r="X15" s="87"/>
      <c r="Y15" s="87"/>
      <c r="Z15" s="87"/>
      <c r="AA15" s="125"/>
      <c r="AB15" s="87"/>
      <c r="AC15" s="87"/>
      <c r="AD15" s="88"/>
      <c r="AE15" s="88"/>
      <c r="AF15" s="88"/>
      <c r="AG15" s="88"/>
    </row>
    <row r="16" spans="1:54" x14ac:dyDescent="0.25">
      <c r="A16" s="86" t="s">
        <v>127</v>
      </c>
      <c r="B16" s="87">
        <v>0</v>
      </c>
      <c r="C16" s="125">
        <v>0</v>
      </c>
      <c r="D16" s="87">
        <v>0</v>
      </c>
      <c r="E16" s="87">
        <v>0</v>
      </c>
      <c r="F16" s="87">
        <v>0</v>
      </c>
      <c r="G16" s="125">
        <v>0</v>
      </c>
      <c r="H16" s="87">
        <v>0</v>
      </c>
      <c r="I16" s="87">
        <v>0</v>
      </c>
      <c r="J16" s="87">
        <v>0</v>
      </c>
      <c r="K16" s="125">
        <v>0</v>
      </c>
      <c r="L16" s="87">
        <v>0</v>
      </c>
      <c r="M16" s="87">
        <v>0</v>
      </c>
      <c r="N16" s="87">
        <v>0</v>
      </c>
      <c r="O16" s="125">
        <v>6</v>
      </c>
      <c r="P16" s="87">
        <v>11.5</v>
      </c>
      <c r="Q16" s="87">
        <v>16.899999999999999</v>
      </c>
      <c r="R16" s="87">
        <v>16.899999999999999</v>
      </c>
      <c r="S16" s="125">
        <v>109.01701000000001</v>
      </c>
      <c r="T16" s="87">
        <v>120.35601000000001</v>
      </c>
      <c r="U16" s="87">
        <v>115.13874000000001</v>
      </c>
      <c r="V16" s="87">
        <v>93.138739999999984</v>
      </c>
      <c r="W16" s="125">
        <v>222.15845999999996</v>
      </c>
      <c r="X16" s="87">
        <v>275.34631000000007</v>
      </c>
      <c r="Y16" s="87">
        <v>284.10920999999996</v>
      </c>
      <c r="Z16" s="87">
        <v>328.8383300000001</v>
      </c>
      <c r="AA16" s="125">
        <v>847.17337000000009</v>
      </c>
      <c r="AB16" s="87">
        <v>862.2933700000001</v>
      </c>
      <c r="AC16" s="87">
        <v>870.2933700000001</v>
      </c>
      <c r="AD16" s="88"/>
      <c r="AE16" s="88"/>
      <c r="AF16" s="88"/>
      <c r="AG16" s="88"/>
    </row>
    <row r="17" spans="1:33" x14ac:dyDescent="0.25">
      <c r="A17" s="86" t="s">
        <v>128</v>
      </c>
      <c r="B17" s="87">
        <v>14.6</v>
      </c>
      <c r="C17" s="125">
        <v>14.6</v>
      </c>
      <c r="D17" s="87">
        <v>14.6</v>
      </c>
      <c r="E17" s="87">
        <v>14.6</v>
      </c>
      <c r="F17" s="87">
        <v>14.6</v>
      </c>
      <c r="G17" s="125">
        <v>14.6</v>
      </c>
      <c r="H17" s="87">
        <v>14.6</v>
      </c>
      <c r="I17" s="87">
        <v>14.6</v>
      </c>
      <c r="J17" s="87">
        <v>14.6</v>
      </c>
      <c r="K17" s="125">
        <v>14.6</v>
      </c>
      <c r="L17" s="87">
        <v>14.6</v>
      </c>
      <c r="M17" s="87">
        <v>14.6</v>
      </c>
      <c r="N17" s="87">
        <v>14.6</v>
      </c>
      <c r="O17" s="125">
        <v>14.6</v>
      </c>
      <c r="P17" s="87">
        <v>14.6</v>
      </c>
      <c r="Q17" s="87">
        <v>14.6</v>
      </c>
      <c r="R17" s="87">
        <v>14.6</v>
      </c>
      <c r="S17" s="125">
        <v>14.6</v>
      </c>
      <c r="T17" s="87">
        <v>14.6</v>
      </c>
      <c r="U17" s="87">
        <v>14.6</v>
      </c>
      <c r="V17" s="87">
        <v>14.6</v>
      </c>
      <c r="W17" s="125">
        <v>14.6</v>
      </c>
      <c r="X17" s="87">
        <v>14.6</v>
      </c>
      <c r="Y17" s="87">
        <v>14.6</v>
      </c>
      <c r="Z17" s="87">
        <v>14.6</v>
      </c>
      <c r="AA17" s="125">
        <v>14.6</v>
      </c>
      <c r="AB17" s="87">
        <v>14.6</v>
      </c>
      <c r="AC17" s="87">
        <v>14.6</v>
      </c>
      <c r="AD17" s="88"/>
      <c r="AE17" s="88"/>
      <c r="AF17" s="88"/>
      <c r="AG17" s="88"/>
    </row>
    <row r="18" spans="1:33" x14ac:dyDescent="0.25">
      <c r="A18" s="103" t="s">
        <v>50</v>
      </c>
      <c r="B18" s="104">
        <v>22.861226000000002</v>
      </c>
      <c r="C18" s="126">
        <v>23.488596000000001</v>
      </c>
      <c r="D18" s="104">
        <v>24.262656</v>
      </c>
      <c r="E18" s="104">
        <v>25.844685999999999</v>
      </c>
      <c r="F18" s="104">
        <v>28.815405000000002</v>
      </c>
      <c r="G18" s="126">
        <v>33.898150799999996</v>
      </c>
      <c r="H18" s="104">
        <v>46.412499200000013</v>
      </c>
      <c r="I18" s="104">
        <v>65.634767200000027</v>
      </c>
      <c r="J18" s="104">
        <v>93.697744300000053</v>
      </c>
      <c r="K18" s="126">
        <v>138.07650696000019</v>
      </c>
      <c r="L18" s="104">
        <v>222.07199034000027</v>
      </c>
      <c r="M18" s="104">
        <v>534.24178729000027</v>
      </c>
      <c r="N18" s="104">
        <v>1002.6830687799986</v>
      </c>
      <c r="O18" s="126">
        <v>1318.4448286699981</v>
      </c>
      <c r="P18" s="104">
        <v>1442.3829752799984</v>
      </c>
      <c r="Q18" s="104">
        <v>1680.9546952599987</v>
      </c>
      <c r="R18" s="104">
        <v>1773.4133941599989</v>
      </c>
      <c r="S18" s="126">
        <v>2239.3164672199987</v>
      </c>
      <c r="T18" s="104">
        <v>2498.4542167699983</v>
      </c>
      <c r="U18" s="104">
        <v>2641.9275501399979</v>
      </c>
      <c r="V18" s="104">
        <v>2853.8543686499979</v>
      </c>
      <c r="W18" s="126">
        <v>4065.2506098899985</v>
      </c>
      <c r="X18" s="104">
        <v>4336.2417532799982</v>
      </c>
      <c r="Y18" s="104">
        <v>4704.5842834299983</v>
      </c>
      <c r="Z18" s="104">
        <v>5282.3818678699981</v>
      </c>
      <c r="AA18" s="126">
        <v>7772.0818283699973</v>
      </c>
      <c r="AB18" s="104">
        <v>7957.2995455899982</v>
      </c>
      <c r="AC18" s="104">
        <v>8157.9319590999985</v>
      </c>
      <c r="AD18" s="88"/>
      <c r="AE18" s="88"/>
      <c r="AF18" s="88"/>
      <c r="AG18" s="88"/>
    </row>
    <row r="19" spans="1:33" x14ac:dyDescent="0.25">
      <c r="A19" s="90" t="s">
        <v>76</v>
      </c>
      <c r="B19" s="89">
        <v>0</v>
      </c>
      <c r="C19" s="127">
        <v>0</v>
      </c>
      <c r="D19" s="89">
        <v>0</v>
      </c>
      <c r="E19" s="89">
        <v>0</v>
      </c>
      <c r="F19" s="89">
        <v>0</v>
      </c>
      <c r="G19" s="127">
        <v>0</v>
      </c>
      <c r="H19" s="89">
        <v>0</v>
      </c>
      <c r="I19" s="89">
        <v>0</v>
      </c>
      <c r="J19" s="89">
        <v>0</v>
      </c>
      <c r="K19" s="127">
        <v>0</v>
      </c>
      <c r="L19" s="91">
        <v>0</v>
      </c>
      <c r="M19" s="91">
        <v>0</v>
      </c>
      <c r="N19" s="91">
        <v>0</v>
      </c>
      <c r="O19" s="128">
        <v>0</v>
      </c>
      <c r="P19" s="91">
        <v>0</v>
      </c>
      <c r="Q19" s="91">
        <v>0</v>
      </c>
      <c r="R19" s="91">
        <v>0</v>
      </c>
      <c r="S19" s="128">
        <v>273.52215999999999</v>
      </c>
      <c r="T19" s="91">
        <v>362.76540999999997</v>
      </c>
      <c r="U19" s="91">
        <v>396.94227999999998</v>
      </c>
      <c r="V19" s="91">
        <v>493.40337999999997</v>
      </c>
      <c r="W19" s="128">
        <v>1407.3355100000001</v>
      </c>
      <c r="X19" s="91">
        <v>1465.1826599999999</v>
      </c>
      <c r="Y19" s="91">
        <v>1669.0487599999999</v>
      </c>
      <c r="Z19" s="91">
        <v>2000.6186399999999</v>
      </c>
      <c r="AA19" s="128">
        <v>3790.3335999999999</v>
      </c>
      <c r="AB19" s="91">
        <v>3795.4335999999998</v>
      </c>
      <c r="AC19" s="91">
        <v>3808.2285999999999</v>
      </c>
      <c r="AD19" s="88"/>
      <c r="AE19" s="88"/>
      <c r="AF19" s="88"/>
      <c r="AG19" s="88"/>
    </row>
    <row r="20" spans="1:33" x14ac:dyDescent="0.25">
      <c r="B20" s="87"/>
      <c r="C20" s="125"/>
      <c r="D20" s="87"/>
      <c r="E20" s="87"/>
      <c r="F20" s="87"/>
      <c r="G20" s="125"/>
      <c r="H20" s="87"/>
      <c r="I20" s="87"/>
      <c r="J20" s="87"/>
      <c r="K20" s="125"/>
      <c r="L20" s="87"/>
      <c r="M20" s="87"/>
      <c r="N20" s="87"/>
      <c r="O20" s="125"/>
      <c r="P20" s="87"/>
      <c r="Q20" s="87"/>
      <c r="R20" s="87"/>
      <c r="S20" s="125"/>
      <c r="T20" s="87"/>
      <c r="U20" s="92"/>
      <c r="W20" s="123"/>
      <c r="AA20" s="136"/>
      <c r="AB20" s="88"/>
      <c r="AC20" s="88"/>
      <c r="AD20" s="88"/>
      <c r="AE20" s="88"/>
      <c r="AF20" s="88"/>
      <c r="AG20" s="88"/>
    </row>
    <row r="21" spans="1:33" x14ac:dyDescent="0.25">
      <c r="A21" s="84" t="s">
        <v>51</v>
      </c>
      <c r="B21" s="89"/>
      <c r="C21" s="127"/>
      <c r="D21" s="89"/>
      <c r="E21" s="89"/>
      <c r="F21" s="89"/>
      <c r="G21" s="127"/>
      <c r="H21" s="89"/>
      <c r="I21" s="89"/>
      <c r="J21" s="89"/>
      <c r="K21" s="127"/>
      <c r="L21" s="89"/>
      <c r="M21" s="89"/>
      <c r="N21" s="89"/>
      <c r="O21" s="127"/>
      <c r="P21" s="89"/>
      <c r="Q21" s="89"/>
      <c r="R21" s="89"/>
      <c r="S21" s="127"/>
      <c r="T21" s="89"/>
      <c r="U21" s="92"/>
      <c r="W21" s="123"/>
      <c r="AA21" s="136"/>
      <c r="AB21" s="88"/>
      <c r="AC21" s="88"/>
      <c r="AD21" s="88"/>
      <c r="AE21" s="88"/>
      <c r="AF21" s="88"/>
      <c r="AG21" s="88"/>
    </row>
    <row r="22" spans="1:33" x14ac:dyDescent="0.25">
      <c r="A22" s="86" t="s">
        <v>129</v>
      </c>
      <c r="B22" s="87">
        <v>0.91162999999999994</v>
      </c>
      <c r="C22" s="125">
        <v>0.91640999999999995</v>
      </c>
      <c r="D22" s="87">
        <v>0.94482999999999995</v>
      </c>
      <c r="E22" s="87">
        <v>0.96796999999999989</v>
      </c>
      <c r="F22" s="87">
        <v>0.98608999999999991</v>
      </c>
      <c r="G22" s="125">
        <v>1.0192399999999999</v>
      </c>
      <c r="H22" s="87">
        <v>1.0781299999999996</v>
      </c>
      <c r="I22" s="87">
        <v>1.1118199999999998</v>
      </c>
      <c r="J22" s="87">
        <v>1.15211</v>
      </c>
      <c r="K22" s="125">
        <v>1.16899</v>
      </c>
      <c r="L22" s="87">
        <v>1.2533399999999999</v>
      </c>
      <c r="M22" s="87">
        <v>1.35331</v>
      </c>
      <c r="N22" s="87">
        <v>1.7078900000000001</v>
      </c>
      <c r="O22" s="125">
        <v>1.9697600000000002</v>
      </c>
      <c r="P22" s="87">
        <v>2.1819999999999999</v>
      </c>
      <c r="Q22" s="87">
        <v>3.1191900000000001</v>
      </c>
      <c r="R22" s="87">
        <v>5.3239399999999986</v>
      </c>
      <c r="S22" s="125">
        <v>7.685109999999999</v>
      </c>
      <c r="T22" s="87">
        <v>10.78708</v>
      </c>
      <c r="U22" s="92">
        <v>18.048380000000002</v>
      </c>
      <c r="V22" s="92">
        <v>26.198999999999991</v>
      </c>
      <c r="W22" s="130">
        <v>41.357399999999984</v>
      </c>
      <c r="X22" s="92">
        <v>47.298329999999993</v>
      </c>
      <c r="Y22" s="92">
        <v>53.56828999999999</v>
      </c>
      <c r="Z22" s="92">
        <v>59.655490000000007</v>
      </c>
      <c r="AA22" s="136">
        <v>67.302250000000001</v>
      </c>
      <c r="AB22" s="88">
        <v>73.452870000000004</v>
      </c>
      <c r="AC22" s="88">
        <v>76.573630000000023</v>
      </c>
      <c r="AD22" s="88"/>
      <c r="AE22" s="88"/>
      <c r="AF22" s="88"/>
      <c r="AG22" s="88"/>
    </row>
    <row r="23" spans="1:33" x14ac:dyDescent="0.25">
      <c r="A23" s="86" t="s">
        <v>124</v>
      </c>
      <c r="B23" s="87">
        <v>0</v>
      </c>
      <c r="C23" s="125">
        <v>0</v>
      </c>
      <c r="D23" s="87">
        <v>0</v>
      </c>
      <c r="E23" s="87">
        <v>0</v>
      </c>
      <c r="F23" s="87">
        <v>0</v>
      </c>
      <c r="G23" s="125">
        <v>0</v>
      </c>
      <c r="H23" s="87">
        <v>0</v>
      </c>
      <c r="I23" s="87">
        <v>0</v>
      </c>
      <c r="J23" s="87">
        <v>0</v>
      </c>
      <c r="K23" s="125">
        <v>0</v>
      </c>
      <c r="L23" s="87">
        <v>0</v>
      </c>
      <c r="M23" s="87">
        <v>0</v>
      </c>
      <c r="N23" s="87">
        <v>0</v>
      </c>
      <c r="O23" s="125">
        <v>0</v>
      </c>
      <c r="P23" s="87">
        <v>0</v>
      </c>
      <c r="Q23" s="87">
        <v>0</v>
      </c>
      <c r="R23" s="87">
        <v>0</v>
      </c>
      <c r="S23" s="125">
        <v>0</v>
      </c>
      <c r="T23" s="87">
        <v>0</v>
      </c>
      <c r="U23" s="87">
        <v>0</v>
      </c>
      <c r="V23" s="87">
        <v>0</v>
      </c>
      <c r="W23" s="125">
        <v>0</v>
      </c>
      <c r="X23" s="87">
        <v>0</v>
      </c>
      <c r="Y23" s="87">
        <v>0</v>
      </c>
      <c r="Z23" s="87">
        <v>0</v>
      </c>
      <c r="AA23" s="125">
        <v>0</v>
      </c>
      <c r="AB23" s="87">
        <v>0</v>
      </c>
      <c r="AC23" s="87">
        <v>0</v>
      </c>
      <c r="AD23" s="88"/>
      <c r="AE23" s="88"/>
      <c r="AF23" s="88"/>
      <c r="AG23" s="88"/>
    </row>
    <row r="24" spans="1:33" x14ac:dyDescent="0.25">
      <c r="A24" s="86" t="s">
        <v>125</v>
      </c>
      <c r="B24" s="87">
        <v>0</v>
      </c>
      <c r="C24" s="125">
        <v>0</v>
      </c>
      <c r="D24" s="87">
        <v>0</v>
      </c>
      <c r="E24" s="87">
        <v>0</v>
      </c>
      <c r="F24" s="87">
        <v>0</v>
      </c>
      <c r="G24" s="125">
        <v>0</v>
      </c>
      <c r="H24" s="87">
        <v>0</v>
      </c>
      <c r="I24" s="87">
        <v>0</v>
      </c>
      <c r="J24" s="87">
        <v>0</v>
      </c>
      <c r="K24" s="125">
        <v>0</v>
      </c>
      <c r="L24" s="87">
        <v>0</v>
      </c>
      <c r="M24" s="87">
        <v>0</v>
      </c>
      <c r="N24" s="87">
        <v>0</v>
      </c>
      <c r="O24" s="125">
        <v>0</v>
      </c>
      <c r="P24" s="87">
        <v>0</v>
      </c>
      <c r="Q24" s="87">
        <v>0</v>
      </c>
      <c r="R24" s="87">
        <v>0</v>
      </c>
      <c r="S24" s="125">
        <v>0</v>
      </c>
      <c r="T24" s="87">
        <v>0</v>
      </c>
      <c r="U24" s="87">
        <v>0</v>
      </c>
      <c r="V24" s="87">
        <v>0</v>
      </c>
      <c r="W24" s="125">
        <v>0</v>
      </c>
      <c r="X24" s="87">
        <v>0</v>
      </c>
      <c r="Y24" s="87">
        <v>0</v>
      </c>
      <c r="Z24" s="87">
        <v>0</v>
      </c>
      <c r="AA24" s="125">
        <v>0</v>
      </c>
      <c r="AB24" s="87">
        <v>0</v>
      </c>
      <c r="AC24" s="87">
        <v>0</v>
      </c>
      <c r="AD24" s="88"/>
      <c r="AE24" s="88"/>
      <c r="AF24" s="88"/>
      <c r="AG24" s="88"/>
    </row>
    <row r="25" spans="1:33" x14ac:dyDescent="0.25">
      <c r="A25" s="86" t="s">
        <v>72</v>
      </c>
      <c r="B25" s="87">
        <v>0</v>
      </c>
      <c r="C25" s="125">
        <v>0</v>
      </c>
      <c r="D25" s="87">
        <v>0</v>
      </c>
      <c r="E25" s="87">
        <v>0</v>
      </c>
      <c r="F25" s="87">
        <v>0</v>
      </c>
      <c r="G25" s="125">
        <v>0</v>
      </c>
      <c r="H25" s="87">
        <v>0</v>
      </c>
      <c r="I25" s="87">
        <v>0</v>
      </c>
      <c r="J25" s="87">
        <v>0</v>
      </c>
      <c r="K25" s="125">
        <v>0</v>
      </c>
      <c r="L25" s="87">
        <v>0</v>
      </c>
      <c r="M25" s="87">
        <v>0</v>
      </c>
      <c r="N25" s="87">
        <v>0</v>
      </c>
      <c r="O25" s="125">
        <v>0</v>
      </c>
      <c r="P25" s="87">
        <v>0</v>
      </c>
      <c r="Q25" s="87">
        <v>0</v>
      </c>
      <c r="R25" s="87">
        <v>0</v>
      </c>
      <c r="S25" s="125">
        <v>0</v>
      </c>
      <c r="T25" s="87">
        <v>0</v>
      </c>
      <c r="U25" s="87">
        <v>0</v>
      </c>
      <c r="V25" s="87">
        <v>0</v>
      </c>
      <c r="W25" s="125">
        <v>0</v>
      </c>
      <c r="X25" s="87">
        <v>0.38422460000000863</v>
      </c>
      <c r="Y25" s="87">
        <v>0.90417460000001304</v>
      </c>
      <c r="Z25" s="87">
        <v>1.1653747999999977</v>
      </c>
      <c r="AA25" s="136">
        <v>1.7535848000000116</v>
      </c>
      <c r="AB25" s="88">
        <v>3.1315268000000072</v>
      </c>
      <c r="AC25" s="88">
        <v>16.932141800000011</v>
      </c>
      <c r="AD25" s="88"/>
      <c r="AE25" s="88"/>
      <c r="AF25" s="88"/>
      <c r="AG25" s="88"/>
    </row>
    <row r="26" spans="1:33" x14ac:dyDescent="0.25">
      <c r="A26" s="86" t="s">
        <v>126</v>
      </c>
      <c r="B26" s="87">
        <v>0</v>
      </c>
      <c r="C26" s="125">
        <v>0</v>
      </c>
      <c r="D26" s="87">
        <v>0</v>
      </c>
      <c r="E26" s="87">
        <v>0</v>
      </c>
      <c r="F26" s="87">
        <v>0</v>
      </c>
      <c r="G26" s="125">
        <v>0</v>
      </c>
      <c r="H26" s="87">
        <v>0</v>
      </c>
      <c r="I26" s="87">
        <v>0</v>
      </c>
      <c r="J26" s="87">
        <v>0</v>
      </c>
      <c r="K26" s="125">
        <v>0</v>
      </c>
      <c r="L26" s="87">
        <v>0</v>
      </c>
      <c r="M26" s="87">
        <v>0</v>
      </c>
      <c r="N26" s="87">
        <v>0</v>
      </c>
      <c r="O26" s="125">
        <v>0</v>
      </c>
      <c r="P26" s="87">
        <v>0</v>
      </c>
      <c r="Q26" s="87">
        <v>0</v>
      </c>
      <c r="R26" s="87">
        <v>0</v>
      </c>
      <c r="S26" s="125">
        <v>0</v>
      </c>
      <c r="T26" s="87">
        <v>0</v>
      </c>
      <c r="U26" s="87">
        <v>0</v>
      </c>
      <c r="V26" s="87">
        <v>0</v>
      </c>
      <c r="W26" s="125">
        <v>0</v>
      </c>
      <c r="X26" s="87">
        <v>0</v>
      </c>
      <c r="Y26" s="87">
        <v>0</v>
      </c>
      <c r="Z26" s="87">
        <v>0</v>
      </c>
      <c r="AA26" s="125">
        <v>0</v>
      </c>
      <c r="AB26" s="87">
        <v>0</v>
      </c>
      <c r="AC26" s="87">
        <v>0</v>
      </c>
      <c r="AD26" s="88"/>
      <c r="AE26" s="88"/>
      <c r="AF26" s="88"/>
      <c r="AG26" s="88"/>
    </row>
    <row r="27" spans="1:33" x14ac:dyDescent="0.25">
      <c r="A27" s="86" t="s">
        <v>127</v>
      </c>
      <c r="B27" s="87">
        <v>0</v>
      </c>
      <c r="C27" s="125">
        <v>0</v>
      </c>
      <c r="D27" s="87">
        <v>0</v>
      </c>
      <c r="E27" s="87">
        <v>0</v>
      </c>
      <c r="F27" s="87">
        <v>0</v>
      </c>
      <c r="G27" s="125">
        <v>0</v>
      </c>
      <c r="H27" s="87">
        <v>0</v>
      </c>
      <c r="I27" s="87">
        <v>0</v>
      </c>
      <c r="J27" s="87">
        <v>0</v>
      </c>
      <c r="K27" s="125">
        <v>0</v>
      </c>
      <c r="L27" s="87">
        <v>0</v>
      </c>
      <c r="M27" s="87">
        <v>0</v>
      </c>
      <c r="N27" s="87">
        <v>0</v>
      </c>
      <c r="O27" s="125">
        <v>0</v>
      </c>
      <c r="P27" s="87">
        <v>0</v>
      </c>
      <c r="Q27" s="87">
        <v>0</v>
      </c>
      <c r="R27" s="87">
        <v>0</v>
      </c>
      <c r="S27" s="125">
        <v>0</v>
      </c>
      <c r="T27" s="87">
        <v>0</v>
      </c>
      <c r="U27" s="87">
        <v>0</v>
      </c>
      <c r="V27" s="87">
        <v>0</v>
      </c>
      <c r="W27" s="125">
        <v>0</v>
      </c>
      <c r="X27" s="87">
        <v>0</v>
      </c>
      <c r="Y27" s="87">
        <v>0</v>
      </c>
      <c r="Z27" s="87">
        <v>0</v>
      </c>
      <c r="AA27" s="125">
        <v>0</v>
      </c>
      <c r="AB27" s="87">
        <v>0</v>
      </c>
      <c r="AC27" s="87">
        <v>0</v>
      </c>
      <c r="AD27" s="88"/>
      <c r="AE27" s="88"/>
      <c r="AF27" s="88"/>
      <c r="AG27" s="88"/>
    </row>
    <row r="28" spans="1:33" x14ac:dyDescent="0.25">
      <c r="A28" s="103" t="s">
        <v>50</v>
      </c>
      <c r="B28" s="104">
        <v>0.91162999999999994</v>
      </c>
      <c r="C28" s="126">
        <v>0.91640999999999995</v>
      </c>
      <c r="D28" s="104">
        <v>0.94482999999999995</v>
      </c>
      <c r="E28" s="104">
        <v>0.96796999999999989</v>
      </c>
      <c r="F28" s="104">
        <v>0.98608999999999991</v>
      </c>
      <c r="G28" s="126">
        <v>1.0192399999999999</v>
      </c>
      <c r="H28" s="104">
        <v>1.0781299999999996</v>
      </c>
      <c r="I28" s="104">
        <v>1.1118199999999998</v>
      </c>
      <c r="J28" s="104">
        <v>1.15211</v>
      </c>
      <c r="K28" s="126">
        <v>1.16899</v>
      </c>
      <c r="L28" s="104">
        <v>1.2533399999999999</v>
      </c>
      <c r="M28" s="104">
        <v>1.35331</v>
      </c>
      <c r="N28" s="104">
        <v>1.7078900000000001</v>
      </c>
      <c r="O28" s="126">
        <v>1.9697600000000002</v>
      </c>
      <c r="P28" s="104">
        <v>2.1819999999999999</v>
      </c>
      <c r="Q28" s="104">
        <v>3.1191900000000001</v>
      </c>
      <c r="R28" s="104">
        <v>5.3239399999999986</v>
      </c>
      <c r="S28" s="126">
        <v>7.685109999999999</v>
      </c>
      <c r="T28" s="104">
        <v>10.78708</v>
      </c>
      <c r="U28" s="104">
        <v>18.048380000000002</v>
      </c>
      <c r="V28" s="104">
        <v>26.198999999999991</v>
      </c>
      <c r="W28" s="126">
        <v>41.357399999999984</v>
      </c>
      <c r="X28" s="104">
        <v>47.682554600000003</v>
      </c>
      <c r="Y28" s="104">
        <v>54.472464600000002</v>
      </c>
      <c r="Z28" s="104">
        <v>60.820864800000003</v>
      </c>
      <c r="AA28" s="126">
        <v>69.055834800000014</v>
      </c>
      <c r="AB28" s="104">
        <v>76.584396800000007</v>
      </c>
      <c r="AC28" s="104">
        <v>93.505771800000034</v>
      </c>
      <c r="AD28" s="88"/>
      <c r="AE28" s="88"/>
      <c r="AF28" s="88"/>
      <c r="AG28" s="88"/>
    </row>
    <row r="29" spans="1:33" x14ac:dyDescent="0.25">
      <c r="A29" s="90" t="s">
        <v>76</v>
      </c>
      <c r="B29" s="87">
        <v>0</v>
      </c>
      <c r="C29" s="125">
        <v>0</v>
      </c>
      <c r="D29" s="87">
        <v>0</v>
      </c>
      <c r="E29" s="87">
        <v>0</v>
      </c>
      <c r="F29" s="87">
        <v>0</v>
      </c>
      <c r="G29" s="125">
        <v>0</v>
      </c>
      <c r="H29" s="87">
        <v>0</v>
      </c>
      <c r="I29" s="87">
        <v>0</v>
      </c>
      <c r="J29" s="87">
        <v>0</v>
      </c>
      <c r="K29" s="125">
        <v>0</v>
      </c>
      <c r="L29" s="87">
        <v>0</v>
      </c>
      <c r="M29" s="87">
        <v>0</v>
      </c>
      <c r="N29" s="87">
        <v>0</v>
      </c>
      <c r="O29" s="125">
        <v>0</v>
      </c>
      <c r="P29" s="87">
        <v>0</v>
      </c>
      <c r="Q29" s="87">
        <v>0</v>
      </c>
      <c r="R29" s="87">
        <v>0</v>
      </c>
      <c r="S29" s="125">
        <v>0</v>
      </c>
      <c r="T29" s="87">
        <v>0</v>
      </c>
      <c r="U29" s="87">
        <v>0</v>
      </c>
      <c r="V29" s="87">
        <v>0</v>
      </c>
      <c r="W29" s="125">
        <v>0</v>
      </c>
      <c r="X29" s="87">
        <v>0</v>
      </c>
      <c r="Y29" s="87">
        <v>0</v>
      </c>
      <c r="Z29" s="87">
        <v>0</v>
      </c>
      <c r="AA29" s="125">
        <v>0</v>
      </c>
      <c r="AB29" s="87">
        <v>0</v>
      </c>
      <c r="AC29" s="87">
        <v>0</v>
      </c>
      <c r="AD29" s="88"/>
      <c r="AE29" s="88"/>
      <c r="AF29" s="88"/>
      <c r="AG29" s="88"/>
    </row>
    <row r="30" spans="1:33" x14ac:dyDescent="0.25">
      <c r="B30" s="87"/>
      <c r="C30" s="125"/>
      <c r="D30" s="87"/>
      <c r="E30" s="87"/>
      <c r="F30" s="87"/>
      <c r="G30" s="125"/>
      <c r="H30" s="87"/>
      <c r="I30" s="87"/>
      <c r="J30" s="87"/>
      <c r="K30" s="125"/>
      <c r="L30" s="87"/>
      <c r="M30" s="87"/>
      <c r="N30" s="87"/>
      <c r="O30" s="125"/>
      <c r="P30" s="87"/>
      <c r="Q30" s="87"/>
      <c r="R30" s="87"/>
      <c r="S30" s="125"/>
      <c r="T30" s="87"/>
      <c r="U30" s="92"/>
      <c r="W30" s="123"/>
      <c r="AA30" s="136"/>
      <c r="AB30" s="88"/>
      <c r="AC30" s="88"/>
      <c r="AD30" s="88"/>
      <c r="AE30" s="88"/>
      <c r="AF30" s="88"/>
      <c r="AG30" s="88"/>
    </row>
    <row r="31" spans="1:33" x14ac:dyDescent="0.25">
      <c r="A31" s="84" t="s">
        <v>52</v>
      </c>
      <c r="B31" s="89"/>
      <c r="C31" s="127"/>
      <c r="D31" s="89"/>
      <c r="E31" s="89"/>
      <c r="F31" s="89"/>
      <c r="G31" s="127"/>
      <c r="H31" s="89"/>
      <c r="I31" s="89"/>
      <c r="J31" s="89"/>
      <c r="K31" s="127"/>
      <c r="L31" s="89"/>
      <c r="M31" s="89"/>
      <c r="N31" s="89"/>
      <c r="O31" s="127"/>
      <c r="P31" s="89"/>
      <c r="Q31" s="89"/>
      <c r="R31" s="89"/>
      <c r="S31" s="127"/>
      <c r="T31" s="89"/>
      <c r="U31" s="92"/>
      <c r="W31" s="123"/>
      <c r="AA31" s="136"/>
      <c r="AB31" s="88"/>
      <c r="AC31" s="88"/>
      <c r="AD31" s="88"/>
      <c r="AE31" s="88"/>
      <c r="AF31" s="88"/>
      <c r="AG31" s="88"/>
    </row>
    <row r="32" spans="1:33" x14ac:dyDescent="0.25">
      <c r="A32" s="86" t="s">
        <v>53</v>
      </c>
      <c r="B32" s="91">
        <v>7.1543960000000011</v>
      </c>
      <c r="C32" s="128">
        <v>7.7799660000000008</v>
      </c>
      <c r="D32" s="91">
        <v>8.5540260000000004</v>
      </c>
      <c r="E32" s="91">
        <v>10.066056</v>
      </c>
      <c r="F32" s="91">
        <v>12.051466</v>
      </c>
      <c r="G32" s="128">
        <v>15.751346</v>
      </c>
      <c r="H32" s="91">
        <v>25.85012600000001</v>
      </c>
      <c r="I32" s="91">
        <v>43.053096000000018</v>
      </c>
      <c r="J32" s="91">
        <v>67.94288600000003</v>
      </c>
      <c r="K32" s="128">
        <v>107.78036600000007</v>
      </c>
      <c r="L32" s="91">
        <v>173.89788599999994</v>
      </c>
      <c r="M32" s="91">
        <v>305.59991599999995</v>
      </c>
      <c r="N32" s="91">
        <v>737.57167600000173</v>
      </c>
      <c r="O32" s="128">
        <v>1022.991356000002</v>
      </c>
      <c r="P32" s="91">
        <v>1117.0295360000018</v>
      </c>
      <c r="Q32" s="91">
        <v>1261.346146000001</v>
      </c>
      <c r="R32" s="91">
        <v>1337.9048060000011</v>
      </c>
      <c r="S32" s="128">
        <v>1415.2710660000012</v>
      </c>
      <c r="T32" s="91">
        <v>1544.3769660000005</v>
      </c>
      <c r="U32" s="91">
        <v>1627.8496460000003</v>
      </c>
      <c r="V32" s="91">
        <v>1727.4660160000005</v>
      </c>
      <c r="W32" s="128">
        <v>1860.4800960000005</v>
      </c>
      <c r="X32" s="91">
        <v>1952.6689960000006</v>
      </c>
      <c r="Y32" s="91">
        <v>2072.9576860000006</v>
      </c>
      <c r="Z32" s="91">
        <v>2218.0978860000009</v>
      </c>
      <c r="AA32" s="128">
        <v>2324.8550360000008</v>
      </c>
      <c r="AB32" s="91">
        <v>2434.5137760000011</v>
      </c>
      <c r="AC32" s="91">
        <v>2499.8586960000011</v>
      </c>
      <c r="AD32" s="93"/>
      <c r="AE32" s="93"/>
      <c r="AF32" s="93"/>
      <c r="AG32" s="88"/>
    </row>
    <row r="33" spans="1:33" x14ac:dyDescent="0.25">
      <c r="A33" s="86" t="s">
        <v>118</v>
      </c>
      <c r="B33" s="91">
        <v>5.9330000000000001E-2</v>
      </c>
      <c r="C33" s="128">
        <v>5.9330000000000001E-2</v>
      </c>
      <c r="D33" s="91">
        <v>5.9330000000000001E-2</v>
      </c>
      <c r="E33" s="91">
        <v>0.12933</v>
      </c>
      <c r="F33" s="91">
        <v>0.12933</v>
      </c>
      <c r="G33" s="128">
        <v>0.12933</v>
      </c>
      <c r="H33" s="91">
        <v>1.0967100000000001</v>
      </c>
      <c r="I33" s="91">
        <v>1.1475599999999999</v>
      </c>
      <c r="J33" s="91">
        <v>1.6527099999999999</v>
      </c>
      <c r="K33" s="128">
        <v>2.9939100000000001</v>
      </c>
      <c r="L33" s="91">
        <v>10.705080000000001</v>
      </c>
      <c r="M33" s="91">
        <v>162.72346499999998</v>
      </c>
      <c r="N33" s="91">
        <v>205.90893999999994</v>
      </c>
      <c r="O33" s="128">
        <v>215.58014499999996</v>
      </c>
      <c r="P33" s="91">
        <v>232.28960499999999</v>
      </c>
      <c r="Q33" s="91">
        <v>312.11490000000003</v>
      </c>
      <c r="R33" s="91">
        <v>321.75969000000009</v>
      </c>
      <c r="S33" s="128">
        <v>326.71447000000006</v>
      </c>
      <c r="T33" s="91">
        <v>351.86981000000009</v>
      </c>
      <c r="U33" s="91">
        <v>375.67047000000002</v>
      </c>
      <c r="V33" s="91">
        <v>405.07119</v>
      </c>
      <c r="W33" s="128">
        <v>433.63391000000001</v>
      </c>
      <c r="X33" s="91">
        <v>490.21280000000007</v>
      </c>
      <c r="Y33" s="91">
        <v>512.07118000000003</v>
      </c>
      <c r="Z33" s="91">
        <v>543.43358999999998</v>
      </c>
      <c r="AA33" s="128">
        <v>547.55434000000002</v>
      </c>
      <c r="AB33" s="91">
        <v>547.61433999999997</v>
      </c>
      <c r="AC33" s="91">
        <v>547.61433999999997</v>
      </c>
      <c r="AD33" s="88"/>
      <c r="AE33" s="88"/>
      <c r="AF33" s="88"/>
      <c r="AG33" s="88"/>
    </row>
    <row r="34" spans="1:33" x14ac:dyDescent="0.25">
      <c r="A34" s="86" t="s">
        <v>72</v>
      </c>
      <c r="B34" s="91">
        <v>0</v>
      </c>
      <c r="C34" s="128">
        <v>0</v>
      </c>
      <c r="D34" s="91">
        <v>0</v>
      </c>
      <c r="E34" s="91">
        <v>0</v>
      </c>
      <c r="F34" s="91">
        <v>0.91580900000000298</v>
      </c>
      <c r="G34" s="128">
        <v>2.2986747999999988</v>
      </c>
      <c r="H34" s="91">
        <v>3.7468631999999999</v>
      </c>
      <c r="I34" s="91">
        <v>5.6154912000000152</v>
      </c>
      <c r="J34" s="91">
        <v>8.1123083000000378</v>
      </c>
      <c r="K34" s="128">
        <v>11.312390960000116</v>
      </c>
      <c r="L34" s="91">
        <v>13.919174340000325</v>
      </c>
      <c r="M34" s="91">
        <v>18.33571129000029</v>
      </c>
      <c r="N34" s="91">
        <v>34.590052779996768</v>
      </c>
      <c r="O34" s="128">
        <v>47.81144266999604</v>
      </c>
      <c r="P34" s="91">
        <v>55.307399279996616</v>
      </c>
      <c r="Q34" s="91">
        <v>63.646059259997628</v>
      </c>
      <c r="R34" s="91">
        <v>68.377208159997508</v>
      </c>
      <c r="S34" s="128">
        <v>72.064601219997485</v>
      </c>
      <c r="T34" s="91">
        <v>75.393760769997698</v>
      </c>
      <c r="U34" s="91">
        <v>79.187634139997954</v>
      </c>
      <c r="V34" s="91">
        <v>84.835662649997857</v>
      </c>
      <c r="W34" s="128">
        <v>89.430193889997781</v>
      </c>
      <c r="X34" s="91">
        <v>95.7741672799973</v>
      </c>
      <c r="Y34" s="91">
        <v>105.44961742999749</v>
      </c>
      <c r="Z34" s="91">
        <v>116.98718186999668</v>
      </c>
      <c r="AA34" s="128">
        <v>136.42512236999619</v>
      </c>
      <c r="AB34" s="91">
        <v>170.85317958999622</v>
      </c>
      <c r="AC34" s="91">
        <v>278.78564309999638</v>
      </c>
      <c r="AD34" s="88"/>
      <c r="AE34" s="88"/>
      <c r="AF34" s="88"/>
      <c r="AG34" s="88"/>
    </row>
    <row r="35" spans="1:33" x14ac:dyDescent="0.25">
      <c r="A35" s="86" t="s">
        <v>73</v>
      </c>
      <c r="B35" s="91">
        <v>0</v>
      </c>
      <c r="C35" s="128">
        <v>0</v>
      </c>
      <c r="D35" s="91">
        <v>0</v>
      </c>
      <c r="E35" s="91">
        <v>0</v>
      </c>
      <c r="F35" s="91">
        <v>0</v>
      </c>
      <c r="G35" s="128">
        <v>0</v>
      </c>
      <c r="H35" s="91">
        <v>0</v>
      </c>
      <c r="I35" s="91">
        <v>9.9820000000000242E-2</v>
      </c>
      <c r="J35" s="91">
        <v>0.27104000000000039</v>
      </c>
      <c r="K35" s="128">
        <v>0.27103999999999973</v>
      </c>
      <c r="L35" s="91">
        <v>7.8310499999999994</v>
      </c>
      <c r="M35" s="91">
        <v>31.863895000000042</v>
      </c>
      <c r="N35" s="91">
        <v>4.4180800000000886</v>
      </c>
      <c r="O35" s="128">
        <v>4.9636050000000864</v>
      </c>
      <c r="P35" s="91">
        <v>5.0964750000000549</v>
      </c>
      <c r="Q35" s="91">
        <v>5.7876299999999787</v>
      </c>
      <c r="R35" s="91">
        <v>7.3117300000000114</v>
      </c>
      <c r="S35" s="128">
        <v>7.9771999999999821</v>
      </c>
      <c r="T35" s="91">
        <v>8.942299999999932</v>
      </c>
      <c r="U35" s="91">
        <v>12.388819999999953</v>
      </c>
      <c r="V35" s="91">
        <v>15.189419999999984</v>
      </c>
      <c r="W35" s="128">
        <v>17.462479999999971</v>
      </c>
      <c r="X35" s="91">
        <v>22.306859999999858</v>
      </c>
      <c r="Y35" s="91">
        <v>26.197869999999853</v>
      </c>
      <c r="Z35" s="91">
        <v>39.656279999999811</v>
      </c>
      <c r="AA35" s="128">
        <v>90.990399999999909</v>
      </c>
      <c r="AB35" s="91">
        <v>111.84131999999988</v>
      </c>
      <c r="AC35" s="91">
        <v>118.40134999999987</v>
      </c>
      <c r="AD35" s="93"/>
      <c r="AE35" s="88"/>
      <c r="AF35" s="88"/>
      <c r="AG35" s="88"/>
    </row>
    <row r="36" spans="1:33" x14ac:dyDescent="0.25">
      <c r="A36" s="86" t="s">
        <v>129</v>
      </c>
      <c r="B36" s="91">
        <v>0.91162999999999994</v>
      </c>
      <c r="C36" s="128">
        <v>0.91640999999999995</v>
      </c>
      <c r="D36" s="91">
        <v>0.94482999999999995</v>
      </c>
      <c r="E36" s="91">
        <v>0.96796999999999989</v>
      </c>
      <c r="F36" s="91">
        <v>0.98608999999999991</v>
      </c>
      <c r="G36" s="128">
        <v>1.0192399999999999</v>
      </c>
      <c r="H36" s="91">
        <v>1.0781299999999996</v>
      </c>
      <c r="I36" s="91">
        <v>1.1118199999999998</v>
      </c>
      <c r="J36" s="91">
        <v>1.15211</v>
      </c>
      <c r="K36" s="128">
        <v>1.16899</v>
      </c>
      <c r="L36" s="91">
        <v>1.2533399999999999</v>
      </c>
      <c r="M36" s="91">
        <v>1.35331</v>
      </c>
      <c r="N36" s="91">
        <v>1.7078900000000001</v>
      </c>
      <c r="O36" s="128">
        <v>1.9697600000000002</v>
      </c>
      <c r="P36" s="91">
        <v>2.1819999999999999</v>
      </c>
      <c r="Q36" s="91">
        <v>3.1191900000000001</v>
      </c>
      <c r="R36" s="91">
        <v>5.3239399999999986</v>
      </c>
      <c r="S36" s="128">
        <v>7.685109999999999</v>
      </c>
      <c r="T36" s="91">
        <v>10.78708</v>
      </c>
      <c r="U36" s="91">
        <v>18.048380000000002</v>
      </c>
      <c r="V36" s="91">
        <v>26.198999999999991</v>
      </c>
      <c r="W36" s="128">
        <v>41.357399999999984</v>
      </c>
      <c r="X36" s="91">
        <v>47.298329999999993</v>
      </c>
      <c r="Y36" s="91">
        <v>53.56828999999999</v>
      </c>
      <c r="Z36" s="91">
        <v>59.655490000000007</v>
      </c>
      <c r="AA36" s="128">
        <v>67.302250000000001</v>
      </c>
      <c r="AB36" s="91">
        <v>73.452870000000004</v>
      </c>
      <c r="AC36" s="91">
        <v>76.573630000000023</v>
      </c>
      <c r="AD36" s="88"/>
      <c r="AE36" s="93"/>
      <c r="AF36" s="93"/>
      <c r="AG36" s="88"/>
    </row>
    <row r="37" spans="1:33" x14ac:dyDescent="0.25">
      <c r="A37" s="86" t="s">
        <v>124</v>
      </c>
      <c r="B37" s="91">
        <v>1.0475000000000001</v>
      </c>
      <c r="C37" s="128">
        <v>1.0492999999999999</v>
      </c>
      <c r="D37" s="91">
        <v>1.0492999999999999</v>
      </c>
      <c r="E37" s="91">
        <v>1.0492999999999999</v>
      </c>
      <c r="F37" s="91">
        <v>1.1188</v>
      </c>
      <c r="G37" s="128">
        <v>1.1188</v>
      </c>
      <c r="H37" s="91">
        <v>1.1188</v>
      </c>
      <c r="I37" s="91">
        <v>1.1188</v>
      </c>
      <c r="J37" s="91">
        <v>1.1188</v>
      </c>
      <c r="K37" s="128">
        <v>1.1188</v>
      </c>
      <c r="L37" s="91">
        <v>1.1188</v>
      </c>
      <c r="M37" s="91">
        <v>1.1188</v>
      </c>
      <c r="N37" s="91">
        <v>5.5943200000000006</v>
      </c>
      <c r="O37" s="128">
        <v>6.4982800000000003</v>
      </c>
      <c r="P37" s="91">
        <v>6.5599600000000011</v>
      </c>
      <c r="Q37" s="91">
        <v>6.5599600000000011</v>
      </c>
      <c r="R37" s="91">
        <v>6.5599600000000011</v>
      </c>
      <c r="S37" s="128">
        <v>162.43412999999998</v>
      </c>
      <c r="T37" s="91">
        <v>212.01637999999997</v>
      </c>
      <c r="U37" s="91">
        <v>227.56597999999997</v>
      </c>
      <c r="V37" s="91">
        <v>227.66708</v>
      </c>
      <c r="W37" s="128">
        <v>365.45893000000001</v>
      </c>
      <c r="X37" s="91">
        <v>379.49392999999998</v>
      </c>
      <c r="Y37" s="91">
        <v>402.67093</v>
      </c>
      <c r="Z37" s="91">
        <v>427.51492999999999</v>
      </c>
      <c r="AA37" s="128">
        <v>550.64092999999991</v>
      </c>
      <c r="AB37" s="91">
        <v>555.74092999999993</v>
      </c>
      <c r="AC37" s="91">
        <v>568.53592999999989</v>
      </c>
      <c r="AD37" s="88"/>
      <c r="AE37" s="88"/>
      <c r="AF37" s="88"/>
      <c r="AG37" s="88"/>
    </row>
    <row r="38" spans="1:33" x14ac:dyDescent="0.25">
      <c r="A38" s="86" t="s">
        <v>125</v>
      </c>
      <c r="B38" s="91">
        <v>0</v>
      </c>
      <c r="C38" s="128">
        <v>0</v>
      </c>
      <c r="D38" s="91">
        <v>0</v>
      </c>
      <c r="E38" s="91">
        <v>0</v>
      </c>
      <c r="F38" s="91">
        <v>0</v>
      </c>
      <c r="G38" s="128">
        <v>0</v>
      </c>
      <c r="H38" s="91">
        <v>0</v>
      </c>
      <c r="I38" s="91">
        <v>0</v>
      </c>
      <c r="J38" s="91">
        <v>0</v>
      </c>
      <c r="K38" s="128">
        <v>0</v>
      </c>
      <c r="L38" s="91">
        <v>0</v>
      </c>
      <c r="M38" s="91">
        <v>0</v>
      </c>
      <c r="N38" s="91">
        <v>0</v>
      </c>
      <c r="O38" s="128">
        <v>0</v>
      </c>
      <c r="P38" s="91">
        <v>0</v>
      </c>
      <c r="Q38" s="91">
        <v>0</v>
      </c>
      <c r="R38" s="91">
        <v>0</v>
      </c>
      <c r="S38" s="128">
        <v>131.23799</v>
      </c>
      <c r="T38" s="91">
        <v>170.89899</v>
      </c>
      <c r="U38" s="91">
        <v>189.52625999999998</v>
      </c>
      <c r="V38" s="91">
        <v>285.88625999999999</v>
      </c>
      <c r="W38" s="128">
        <v>1062.0265400000001</v>
      </c>
      <c r="X38" s="91">
        <v>1105.83869</v>
      </c>
      <c r="Y38" s="91">
        <v>1286.5277900000001</v>
      </c>
      <c r="Z38" s="91">
        <v>1593.2536699999998</v>
      </c>
      <c r="AA38" s="128">
        <v>3259.8426300000001</v>
      </c>
      <c r="AB38" s="91">
        <v>3259.8426300000001</v>
      </c>
      <c r="AC38" s="91">
        <v>3259.8426300000001</v>
      </c>
      <c r="AD38" s="88"/>
      <c r="AE38" s="88"/>
      <c r="AF38" s="88"/>
      <c r="AG38" s="88"/>
    </row>
    <row r="39" spans="1:33" x14ac:dyDescent="0.25">
      <c r="A39" s="86" t="s">
        <v>130</v>
      </c>
      <c r="B39" s="91">
        <v>0</v>
      </c>
      <c r="C39" s="128">
        <v>0</v>
      </c>
      <c r="D39" s="91">
        <v>0</v>
      </c>
      <c r="E39" s="91">
        <v>0</v>
      </c>
      <c r="F39" s="91">
        <v>0</v>
      </c>
      <c r="G39" s="128">
        <v>0</v>
      </c>
      <c r="H39" s="91">
        <v>0</v>
      </c>
      <c r="I39" s="91">
        <v>0</v>
      </c>
      <c r="J39" s="91">
        <v>0</v>
      </c>
      <c r="K39" s="128">
        <v>0</v>
      </c>
      <c r="L39" s="91">
        <v>0</v>
      </c>
      <c r="M39" s="91">
        <v>0</v>
      </c>
      <c r="N39" s="91">
        <v>0</v>
      </c>
      <c r="O39" s="128">
        <v>0</v>
      </c>
      <c r="P39" s="91">
        <v>0</v>
      </c>
      <c r="Q39" s="91">
        <v>0</v>
      </c>
      <c r="R39" s="91">
        <v>0</v>
      </c>
      <c r="S39" s="128">
        <v>0</v>
      </c>
      <c r="T39" s="91">
        <v>0</v>
      </c>
      <c r="U39" s="91">
        <v>0</v>
      </c>
      <c r="V39" s="91">
        <v>0</v>
      </c>
      <c r="W39" s="128">
        <v>0</v>
      </c>
      <c r="X39" s="91">
        <v>0.38422460000000863</v>
      </c>
      <c r="Y39" s="91">
        <v>0.90417460000001304</v>
      </c>
      <c r="Z39" s="91">
        <v>1.1653747999999977</v>
      </c>
      <c r="AA39" s="128">
        <v>1.7535848000000116</v>
      </c>
      <c r="AB39" s="91">
        <v>3.1315268000000072</v>
      </c>
      <c r="AC39" s="91">
        <v>16.932141800000011</v>
      </c>
      <c r="AD39" s="88"/>
      <c r="AE39" s="88"/>
      <c r="AF39" s="88"/>
      <c r="AG39" s="88"/>
    </row>
    <row r="40" spans="1:33" x14ac:dyDescent="0.25">
      <c r="A40" s="86" t="s">
        <v>126</v>
      </c>
      <c r="B40" s="91">
        <v>0</v>
      </c>
      <c r="C40" s="128">
        <v>0</v>
      </c>
      <c r="D40" s="91">
        <v>0</v>
      </c>
      <c r="E40" s="91">
        <v>0</v>
      </c>
      <c r="F40" s="91">
        <v>0</v>
      </c>
      <c r="G40" s="128">
        <v>0</v>
      </c>
      <c r="H40" s="91">
        <v>0</v>
      </c>
      <c r="I40" s="91">
        <v>0</v>
      </c>
      <c r="J40" s="91">
        <v>0</v>
      </c>
      <c r="K40" s="128">
        <v>0</v>
      </c>
      <c r="L40" s="91">
        <v>0</v>
      </c>
      <c r="M40" s="91">
        <v>0</v>
      </c>
      <c r="N40" s="91">
        <v>0</v>
      </c>
      <c r="O40" s="128">
        <v>0</v>
      </c>
      <c r="P40" s="91">
        <v>0</v>
      </c>
      <c r="Q40" s="91">
        <v>0</v>
      </c>
      <c r="R40" s="91">
        <v>0</v>
      </c>
      <c r="S40" s="128">
        <v>0</v>
      </c>
      <c r="T40" s="91">
        <v>0</v>
      </c>
      <c r="U40" s="91">
        <v>0</v>
      </c>
      <c r="V40" s="91">
        <v>0</v>
      </c>
      <c r="W40" s="128">
        <v>0</v>
      </c>
      <c r="X40" s="91">
        <v>0</v>
      </c>
      <c r="Y40" s="91">
        <v>0</v>
      </c>
      <c r="Z40" s="91">
        <v>0</v>
      </c>
      <c r="AA40" s="128">
        <v>0</v>
      </c>
      <c r="AB40" s="91">
        <v>0</v>
      </c>
      <c r="AC40" s="91">
        <v>0</v>
      </c>
      <c r="AD40" s="88"/>
      <c r="AE40" s="88"/>
      <c r="AF40" s="88"/>
      <c r="AG40" s="88"/>
    </row>
    <row r="41" spans="1:33" x14ac:dyDescent="0.25">
      <c r="A41" s="86" t="s">
        <v>127</v>
      </c>
      <c r="B41" s="91">
        <v>0</v>
      </c>
      <c r="C41" s="128">
        <v>0</v>
      </c>
      <c r="D41" s="91">
        <v>0</v>
      </c>
      <c r="E41" s="91">
        <v>0</v>
      </c>
      <c r="F41" s="91">
        <v>0</v>
      </c>
      <c r="G41" s="128">
        <v>0</v>
      </c>
      <c r="H41" s="91">
        <v>0</v>
      </c>
      <c r="I41" s="91">
        <v>0</v>
      </c>
      <c r="J41" s="91">
        <v>0</v>
      </c>
      <c r="K41" s="128">
        <v>0</v>
      </c>
      <c r="L41" s="91">
        <v>0</v>
      </c>
      <c r="M41" s="91">
        <v>0</v>
      </c>
      <c r="N41" s="91">
        <v>0</v>
      </c>
      <c r="O41" s="128">
        <v>6</v>
      </c>
      <c r="P41" s="91">
        <v>11.5</v>
      </c>
      <c r="Q41" s="91">
        <v>16.899999999999999</v>
      </c>
      <c r="R41" s="91">
        <v>16.899999999999999</v>
      </c>
      <c r="S41" s="128">
        <v>109.01701000000001</v>
      </c>
      <c r="T41" s="91">
        <v>120.35601000000001</v>
      </c>
      <c r="U41" s="91">
        <v>115.13874000000001</v>
      </c>
      <c r="V41" s="91">
        <v>93.138739999999984</v>
      </c>
      <c r="W41" s="128">
        <v>222.15845999999996</v>
      </c>
      <c r="X41" s="91">
        <v>275.34631000000007</v>
      </c>
      <c r="Y41" s="91">
        <v>284.10920999999996</v>
      </c>
      <c r="Z41" s="91">
        <v>328.8383300000001</v>
      </c>
      <c r="AA41" s="128">
        <v>847.17337000000009</v>
      </c>
      <c r="AB41" s="91">
        <v>862.2933700000001</v>
      </c>
      <c r="AC41" s="91">
        <v>870.2933700000001</v>
      </c>
      <c r="AD41" s="88"/>
      <c r="AE41" s="88"/>
      <c r="AF41" s="88"/>
      <c r="AG41" s="88"/>
    </row>
    <row r="42" spans="1:33" x14ac:dyDescent="0.25">
      <c r="A42" s="86" t="s">
        <v>75</v>
      </c>
      <c r="B42" s="91">
        <v>14.6</v>
      </c>
      <c r="C42" s="128">
        <v>14.6</v>
      </c>
      <c r="D42" s="91">
        <v>14.6</v>
      </c>
      <c r="E42" s="91">
        <v>14.6</v>
      </c>
      <c r="F42" s="91">
        <v>14.6</v>
      </c>
      <c r="G42" s="128">
        <v>14.6</v>
      </c>
      <c r="H42" s="91">
        <v>14.6</v>
      </c>
      <c r="I42" s="91">
        <v>14.6</v>
      </c>
      <c r="J42" s="91">
        <v>14.6</v>
      </c>
      <c r="K42" s="128">
        <v>14.6</v>
      </c>
      <c r="L42" s="91">
        <v>14.6</v>
      </c>
      <c r="M42" s="91">
        <v>14.6</v>
      </c>
      <c r="N42" s="91">
        <v>14.6</v>
      </c>
      <c r="O42" s="128">
        <v>14.6</v>
      </c>
      <c r="P42" s="91">
        <v>14.6</v>
      </c>
      <c r="Q42" s="91">
        <v>14.6</v>
      </c>
      <c r="R42" s="91">
        <v>14.6</v>
      </c>
      <c r="S42" s="128">
        <v>14.6</v>
      </c>
      <c r="T42" s="91">
        <v>14.6</v>
      </c>
      <c r="U42" s="91">
        <v>14.6</v>
      </c>
      <c r="V42" s="91">
        <v>14.6</v>
      </c>
      <c r="W42" s="128">
        <v>14.6</v>
      </c>
      <c r="X42" s="91">
        <v>14.6</v>
      </c>
      <c r="Y42" s="91">
        <v>14.6</v>
      </c>
      <c r="Z42" s="91">
        <v>14.6</v>
      </c>
      <c r="AA42" s="128">
        <v>14.6</v>
      </c>
      <c r="AB42" s="91">
        <v>14.6</v>
      </c>
      <c r="AC42" s="91">
        <v>14.6</v>
      </c>
      <c r="AD42" s="88"/>
      <c r="AE42" s="88"/>
      <c r="AF42" s="88"/>
      <c r="AG42" s="88"/>
    </row>
    <row r="43" spans="1:33" x14ac:dyDescent="0.25">
      <c r="A43" s="103" t="s">
        <v>50</v>
      </c>
      <c r="B43" s="104">
        <v>23.772856000000001</v>
      </c>
      <c r="C43" s="126">
        <v>24.405006</v>
      </c>
      <c r="D43" s="104">
        <v>25.207485999999999</v>
      </c>
      <c r="E43" s="104">
        <v>26.812655999999997</v>
      </c>
      <c r="F43" s="104">
        <v>29.801495000000003</v>
      </c>
      <c r="G43" s="126">
        <v>34.9173908</v>
      </c>
      <c r="H43" s="104">
        <v>47.490629200000008</v>
      </c>
      <c r="I43" s="104">
        <v>66.746587200000036</v>
      </c>
      <c r="J43" s="104">
        <v>94.849854300000047</v>
      </c>
      <c r="K43" s="126">
        <v>139.24549696000017</v>
      </c>
      <c r="L43" s="104">
        <v>223.32533034000028</v>
      </c>
      <c r="M43" s="104">
        <v>535.59509729000024</v>
      </c>
      <c r="N43" s="104">
        <v>1004.3909587799986</v>
      </c>
      <c r="O43" s="126">
        <v>1320.414588669998</v>
      </c>
      <c r="P43" s="104">
        <v>1444.5649752799984</v>
      </c>
      <c r="Q43" s="104">
        <v>1684.0738852599986</v>
      </c>
      <c r="R43" s="104">
        <v>1778.7373341599989</v>
      </c>
      <c r="S43" s="126">
        <v>2247.0015772199986</v>
      </c>
      <c r="T43" s="104">
        <v>2509.2412967699984</v>
      </c>
      <c r="U43" s="104">
        <v>2659.9759301399981</v>
      </c>
      <c r="V43" s="104">
        <v>2880.0533686499984</v>
      </c>
      <c r="W43" s="126">
        <v>4106.6080098899984</v>
      </c>
      <c r="X43" s="104">
        <v>4383.9243078799982</v>
      </c>
      <c r="Y43" s="104">
        <v>4759.0567480299987</v>
      </c>
      <c r="Z43" s="104">
        <v>5343.2027326699981</v>
      </c>
      <c r="AA43" s="126">
        <v>7841.1376631699977</v>
      </c>
      <c r="AB43" s="104">
        <v>8033.8839423899981</v>
      </c>
      <c r="AC43" s="104">
        <v>8251.4377308999974</v>
      </c>
      <c r="AD43" s="93"/>
      <c r="AE43" s="93"/>
      <c r="AF43" s="88"/>
      <c r="AG43" s="93"/>
    </row>
    <row r="44" spans="1:33" x14ac:dyDescent="0.25">
      <c r="A44" s="90" t="s">
        <v>76</v>
      </c>
      <c r="B44" s="94">
        <v>0</v>
      </c>
      <c r="C44" s="129">
        <v>0</v>
      </c>
      <c r="D44" s="94">
        <v>0</v>
      </c>
      <c r="E44" s="94">
        <v>0</v>
      </c>
      <c r="F44" s="94">
        <v>0</v>
      </c>
      <c r="G44" s="129">
        <v>0</v>
      </c>
      <c r="H44" s="94">
        <v>0</v>
      </c>
      <c r="I44" s="94">
        <v>0</v>
      </c>
      <c r="J44" s="94">
        <v>0</v>
      </c>
      <c r="K44" s="129">
        <v>0</v>
      </c>
      <c r="L44" s="94">
        <v>0</v>
      </c>
      <c r="M44" s="94">
        <v>0</v>
      </c>
      <c r="N44" s="94">
        <v>0</v>
      </c>
      <c r="O44" s="129">
        <v>0</v>
      </c>
      <c r="P44" s="94">
        <v>0</v>
      </c>
      <c r="Q44" s="94">
        <v>0</v>
      </c>
      <c r="R44" s="94">
        <v>0</v>
      </c>
      <c r="S44" s="129">
        <v>273.52215999999999</v>
      </c>
      <c r="T44" s="94">
        <v>362.76540999999997</v>
      </c>
      <c r="U44" s="94">
        <v>396.94227999999998</v>
      </c>
      <c r="V44" s="94">
        <v>493.40337999999997</v>
      </c>
      <c r="W44" s="129">
        <v>1407.3355100000001</v>
      </c>
      <c r="X44" s="94">
        <v>1465.1826599999999</v>
      </c>
      <c r="Y44" s="94">
        <v>1669.0487599999999</v>
      </c>
      <c r="Z44" s="94">
        <v>2000.6186399999999</v>
      </c>
      <c r="AA44" s="129">
        <v>3790.3335999999999</v>
      </c>
      <c r="AB44" s="94">
        <v>3795.4335999999998</v>
      </c>
      <c r="AC44" s="94">
        <v>3808.2285999999999</v>
      </c>
      <c r="AD44" s="88"/>
      <c r="AE44" s="88"/>
      <c r="AF44" s="88"/>
      <c r="AG44" s="88"/>
    </row>
    <row r="45" spans="1:33" x14ac:dyDescent="0.25">
      <c r="A45" s="90"/>
      <c r="C45" s="123"/>
      <c r="G45" s="123"/>
      <c r="K45" s="123"/>
      <c r="O45" s="123"/>
      <c r="S45" s="123"/>
      <c r="U45" s="92"/>
      <c r="W45" s="123"/>
      <c r="Z45" s="91"/>
      <c r="AA45" s="128"/>
      <c r="AB45" s="91"/>
      <c r="AC45" s="88"/>
      <c r="AD45" s="88"/>
      <c r="AE45" s="88"/>
      <c r="AF45" s="88"/>
      <c r="AG45" s="88"/>
    </row>
    <row r="46" spans="1:33" ht="15.6" x14ac:dyDescent="0.25">
      <c r="A46" s="85" t="s">
        <v>123</v>
      </c>
      <c r="C46" s="123"/>
      <c r="G46" s="123"/>
      <c r="K46" s="123"/>
      <c r="O46" s="123"/>
      <c r="S46" s="123"/>
      <c r="U46" s="92"/>
      <c r="W46" s="123"/>
      <c r="Z46" s="91"/>
      <c r="AA46" s="136"/>
      <c r="AB46" s="88"/>
      <c r="AC46" s="88"/>
      <c r="AD46" s="88"/>
      <c r="AE46" s="88"/>
      <c r="AF46" s="88"/>
      <c r="AG46" s="88"/>
    </row>
    <row r="47" spans="1:33" x14ac:dyDescent="0.25">
      <c r="A47" s="84" t="s">
        <v>49</v>
      </c>
      <c r="C47" s="123"/>
      <c r="G47" s="123"/>
      <c r="K47" s="123"/>
      <c r="O47" s="123"/>
      <c r="S47" s="123"/>
      <c r="U47" s="92"/>
      <c r="W47" s="123"/>
      <c r="Z47" s="91"/>
      <c r="AA47" s="136"/>
      <c r="AB47" s="88"/>
      <c r="AC47" s="88"/>
      <c r="AD47" s="88"/>
      <c r="AE47" s="88"/>
      <c r="AF47" s="88"/>
      <c r="AG47" s="88"/>
    </row>
    <row r="48" spans="1:33" x14ac:dyDescent="0.25">
      <c r="A48" s="86" t="s">
        <v>53</v>
      </c>
      <c r="B48" s="92">
        <v>2428</v>
      </c>
      <c r="C48" s="130">
        <v>2658</v>
      </c>
      <c r="D48" s="92">
        <v>2927</v>
      </c>
      <c r="E48" s="92">
        <v>3426</v>
      </c>
      <c r="F48" s="92">
        <v>4206</v>
      </c>
      <c r="G48" s="130">
        <v>5745</v>
      </c>
      <c r="H48" s="92">
        <v>9691</v>
      </c>
      <c r="I48" s="92">
        <v>16365</v>
      </c>
      <c r="J48" s="92">
        <v>25681</v>
      </c>
      <c r="K48" s="133">
        <v>39780</v>
      </c>
      <c r="L48" s="95">
        <v>61658</v>
      </c>
      <c r="M48" s="95">
        <v>102489</v>
      </c>
      <c r="N48" s="95">
        <v>220749</v>
      </c>
      <c r="O48" s="133">
        <v>295548</v>
      </c>
      <c r="P48" s="95">
        <v>321654</v>
      </c>
      <c r="Q48" s="95">
        <v>354316</v>
      </c>
      <c r="R48" s="95">
        <v>374677</v>
      </c>
      <c r="S48" s="133">
        <v>394055</v>
      </c>
      <c r="T48" s="95">
        <v>421224</v>
      </c>
      <c r="U48" s="92">
        <v>441873</v>
      </c>
      <c r="V48" s="92">
        <v>466618</v>
      </c>
      <c r="W48" s="130">
        <v>496574</v>
      </c>
      <c r="X48" s="92">
        <v>520399</v>
      </c>
      <c r="Y48" s="92">
        <v>550794</v>
      </c>
      <c r="Z48" s="92">
        <v>584913</v>
      </c>
      <c r="AA48" s="130">
        <v>612805</v>
      </c>
      <c r="AB48" s="92">
        <v>640357</v>
      </c>
      <c r="AC48" s="87">
        <v>656695</v>
      </c>
      <c r="AD48" s="88"/>
      <c r="AE48" s="88"/>
      <c r="AF48" s="88"/>
      <c r="AG48" s="88"/>
    </row>
    <row r="49" spans="1:33" x14ac:dyDescent="0.25">
      <c r="A49" s="86" t="s">
        <v>118</v>
      </c>
      <c r="B49" s="92">
        <v>1</v>
      </c>
      <c r="C49" s="130">
        <v>1</v>
      </c>
      <c r="D49" s="92">
        <v>1</v>
      </c>
      <c r="E49" s="92">
        <v>2</v>
      </c>
      <c r="F49" s="92">
        <v>2</v>
      </c>
      <c r="G49" s="130">
        <v>2</v>
      </c>
      <c r="H49" s="92">
        <v>6</v>
      </c>
      <c r="I49" s="92">
        <v>7</v>
      </c>
      <c r="J49" s="92">
        <v>12</v>
      </c>
      <c r="K49" s="133">
        <v>18</v>
      </c>
      <c r="L49" s="95">
        <v>69</v>
      </c>
      <c r="M49" s="95">
        <v>294</v>
      </c>
      <c r="N49" s="95">
        <v>329</v>
      </c>
      <c r="O49" s="133">
        <v>369</v>
      </c>
      <c r="P49" s="95">
        <v>400</v>
      </c>
      <c r="Q49" s="95">
        <v>533</v>
      </c>
      <c r="R49" s="95">
        <v>567</v>
      </c>
      <c r="S49" s="133">
        <v>602</v>
      </c>
      <c r="T49" s="95">
        <v>719</v>
      </c>
      <c r="U49" s="92">
        <v>824</v>
      </c>
      <c r="V49" s="92">
        <v>947</v>
      </c>
      <c r="W49" s="130">
        <v>1034</v>
      </c>
      <c r="X49" s="92">
        <v>1161</v>
      </c>
      <c r="Y49" s="92">
        <v>1256</v>
      </c>
      <c r="Z49" s="92">
        <v>1369</v>
      </c>
      <c r="AA49" s="130">
        <v>1435</v>
      </c>
      <c r="AB49" s="92">
        <v>1462</v>
      </c>
      <c r="AC49" s="87">
        <v>1465</v>
      </c>
      <c r="AD49" s="88"/>
      <c r="AE49" s="88"/>
      <c r="AF49" s="88"/>
      <c r="AG49" s="88"/>
    </row>
    <row r="50" spans="1:33" x14ac:dyDescent="0.25">
      <c r="A50" s="86" t="s">
        <v>72</v>
      </c>
      <c r="B50" s="87">
        <v>0</v>
      </c>
      <c r="C50" s="125">
        <v>0</v>
      </c>
      <c r="D50" s="87">
        <v>0</v>
      </c>
      <c r="E50" s="87">
        <v>0</v>
      </c>
      <c r="F50" s="87">
        <v>625</v>
      </c>
      <c r="G50" s="130">
        <v>1323</v>
      </c>
      <c r="H50" s="92">
        <v>1859</v>
      </c>
      <c r="I50" s="92">
        <v>2641</v>
      </c>
      <c r="J50" s="92">
        <v>3885</v>
      </c>
      <c r="K50" s="133">
        <v>5675</v>
      </c>
      <c r="L50" s="95">
        <v>6946</v>
      </c>
      <c r="M50" s="95">
        <v>8765</v>
      </c>
      <c r="N50" s="95">
        <v>14194</v>
      </c>
      <c r="O50" s="133">
        <v>18942</v>
      </c>
      <c r="P50" s="95">
        <v>22119</v>
      </c>
      <c r="Q50" s="95">
        <v>25066</v>
      </c>
      <c r="R50" s="95">
        <v>27240</v>
      </c>
      <c r="S50" s="133">
        <v>29306</v>
      </c>
      <c r="T50" s="95">
        <v>31730</v>
      </c>
      <c r="U50" s="92">
        <v>33942</v>
      </c>
      <c r="V50" s="92">
        <v>36907</v>
      </c>
      <c r="W50" s="130">
        <v>39875</v>
      </c>
      <c r="X50" s="92">
        <v>43275</v>
      </c>
      <c r="Y50" s="92">
        <v>47699</v>
      </c>
      <c r="Z50" s="92">
        <v>52951</v>
      </c>
      <c r="AA50" s="130">
        <v>60483</v>
      </c>
      <c r="AB50" s="92">
        <v>71971</v>
      </c>
      <c r="AC50" s="87">
        <v>98338</v>
      </c>
      <c r="AD50" s="88"/>
      <c r="AE50" s="88"/>
      <c r="AF50" s="88"/>
      <c r="AG50" s="88"/>
    </row>
    <row r="51" spans="1:33" x14ac:dyDescent="0.25">
      <c r="A51" s="86" t="s">
        <v>73</v>
      </c>
      <c r="B51" s="87">
        <v>0</v>
      </c>
      <c r="C51" s="125">
        <v>0</v>
      </c>
      <c r="D51" s="87">
        <v>0</v>
      </c>
      <c r="E51" s="87">
        <v>0</v>
      </c>
      <c r="F51" s="87">
        <v>0</v>
      </c>
      <c r="G51" s="125">
        <v>0</v>
      </c>
      <c r="H51" s="87">
        <v>0</v>
      </c>
      <c r="I51" s="87">
        <v>0</v>
      </c>
      <c r="J51" s="92">
        <v>2</v>
      </c>
      <c r="K51" s="133">
        <v>2</v>
      </c>
      <c r="L51" s="87">
        <v>3</v>
      </c>
      <c r="M51" s="87">
        <v>0</v>
      </c>
      <c r="N51" s="87">
        <v>0</v>
      </c>
      <c r="O51" s="125">
        <v>0</v>
      </c>
      <c r="P51" s="87">
        <v>0</v>
      </c>
      <c r="Q51" s="87">
        <v>0</v>
      </c>
      <c r="R51" s="87">
        <v>4</v>
      </c>
      <c r="S51" s="125">
        <v>9</v>
      </c>
      <c r="T51" s="87">
        <v>12</v>
      </c>
      <c r="U51" s="92">
        <v>29</v>
      </c>
      <c r="V51" s="92">
        <v>45</v>
      </c>
      <c r="W51" s="130">
        <v>56</v>
      </c>
      <c r="X51" s="92">
        <v>74</v>
      </c>
      <c r="Y51" s="92">
        <v>90</v>
      </c>
      <c r="Z51" s="92">
        <v>114</v>
      </c>
      <c r="AA51" s="130">
        <v>160</v>
      </c>
      <c r="AB51" s="92">
        <v>191</v>
      </c>
      <c r="AC51" s="87">
        <v>202</v>
      </c>
      <c r="AD51" s="88"/>
      <c r="AE51" s="88"/>
      <c r="AF51" s="88"/>
      <c r="AG51" s="88"/>
    </row>
    <row r="52" spans="1:33" x14ac:dyDescent="0.25">
      <c r="A52" s="86" t="s">
        <v>124</v>
      </c>
      <c r="B52" s="83">
        <v>17</v>
      </c>
      <c r="C52" s="123">
        <v>18</v>
      </c>
      <c r="D52" s="83">
        <v>18</v>
      </c>
      <c r="E52" s="83">
        <v>18</v>
      </c>
      <c r="F52" s="83">
        <v>19</v>
      </c>
      <c r="G52" s="123">
        <v>19</v>
      </c>
      <c r="H52" s="83">
        <v>19</v>
      </c>
      <c r="I52" s="83">
        <v>19</v>
      </c>
      <c r="J52" s="83">
        <v>19</v>
      </c>
      <c r="K52" s="125">
        <v>19</v>
      </c>
      <c r="L52" s="87">
        <v>19</v>
      </c>
      <c r="M52" s="87">
        <v>19</v>
      </c>
      <c r="N52" s="87">
        <v>20</v>
      </c>
      <c r="O52" s="125">
        <v>21</v>
      </c>
      <c r="P52" s="87">
        <v>22</v>
      </c>
      <c r="Q52" s="87">
        <v>22</v>
      </c>
      <c r="R52" s="87">
        <v>22</v>
      </c>
      <c r="S52" s="125">
        <v>73</v>
      </c>
      <c r="T52" s="87">
        <v>86</v>
      </c>
      <c r="U52" s="92">
        <v>92</v>
      </c>
      <c r="V52" s="92">
        <v>94</v>
      </c>
      <c r="W52" s="130">
        <v>141</v>
      </c>
      <c r="X52" s="92">
        <v>146</v>
      </c>
      <c r="Y52" s="92">
        <v>153</v>
      </c>
      <c r="Z52" s="92">
        <v>162</v>
      </c>
      <c r="AA52" s="130">
        <v>197</v>
      </c>
      <c r="AB52" s="92">
        <v>199</v>
      </c>
      <c r="AC52" s="87">
        <v>202</v>
      </c>
      <c r="AD52" s="88"/>
      <c r="AE52" s="88"/>
      <c r="AF52" s="88"/>
      <c r="AG52" s="88"/>
    </row>
    <row r="53" spans="1:33" x14ac:dyDescent="0.25">
      <c r="A53" s="86" t="s">
        <v>125</v>
      </c>
      <c r="B53" s="87">
        <v>0</v>
      </c>
      <c r="C53" s="125">
        <v>0</v>
      </c>
      <c r="D53" s="87">
        <v>0</v>
      </c>
      <c r="E53" s="87">
        <v>0</v>
      </c>
      <c r="F53" s="87">
        <v>0</v>
      </c>
      <c r="G53" s="125">
        <v>0</v>
      </c>
      <c r="H53" s="87">
        <v>0</v>
      </c>
      <c r="I53" s="87">
        <v>0</v>
      </c>
      <c r="J53" s="87">
        <v>0</v>
      </c>
      <c r="K53" s="125">
        <v>0</v>
      </c>
      <c r="L53" s="87">
        <v>0</v>
      </c>
      <c r="M53" s="87">
        <v>0</v>
      </c>
      <c r="N53" s="87">
        <v>0</v>
      </c>
      <c r="O53" s="125">
        <v>0</v>
      </c>
      <c r="P53" s="87">
        <v>0</v>
      </c>
      <c r="Q53" s="87">
        <v>0</v>
      </c>
      <c r="R53" s="87">
        <v>0</v>
      </c>
      <c r="S53" s="125">
        <v>17</v>
      </c>
      <c r="T53" s="87">
        <v>22</v>
      </c>
      <c r="U53" s="92">
        <v>25</v>
      </c>
      <c r="V53" s="92">
        <v>32</v>
      </c>
      <c r="W53" s="130">
        <v>107</v>
      </c>
      <c r="X53" s="92">
        <v>111</v>
      </c>
      <c r="Y53" s="92">
        <v>125</v>
      </c>
      <c r="Z53" s="92">
        <v>147</v>
      </c>
      <c r="AA53" s="130">
        <v>286</v>
      </c>
      <c r="AB53" s="92">
        <v>286</v>
      </c>
      <c r="AC53" s="87">
        <v>286</v>
      </c>
      <c r="AD53" s="88"/>
      <c r="AE53" s="88"/>
      <c r="AF53" s="88"/>
      <c r="AG53" s="88"/>
    </row>
    <row r="54" spans="1:33" x14ac:dyDescent="0.25">
      <c r="A54" s="86" t="s">
        <v>126</v>
      </c>
      <c r="B54" s="87">
        <v>0</v>
      </c>
      <c r="C54" s="125">
        <v>0</v>
      </c>
      <c r="D54" s="87">
        <v>0</v>
      </c>
      <c r="E54" s="87">
        <v>0</v>
      </c>
      <c r="F54" s="87">
        <v>0</v>
      </c>
      <c r="G54" s="125">
        <v>0</v>
      </c>
      <c r="H54" s="87">
        <v>0</v>
      </c>
      <c r="I54" s="87">
        <v>0</v>
      </c>
      <c r="J54" s="87">
        <v>0</v>
      </c>
      <c r="K54" s="125">
        <v>0</v>
      </c>
      <c r="L54" s="87">
        <v>0</v>
      </c>
      <c r="M54" s="87">
        <v>0</v>
      </c>
      <c r="N54" s="87">
        <v>0</v>
      </c>
      <c r="O54" s="125">
        <v>0</v>
      </c>
      <c r="P54" s="87">
        <v>0</v>
      </c>
      <c r="Q54" s="87">
        <v>0</v>
      </c>
      <c r="R54" s="87">
        <v>0</v>
      </c>
      <c r="S54" s="125"/>
      <c r="T54" s="87"/>
      <c r="U54" s="87"/>
      <c r="V54" s="87"/>
      <c r="W54" s="125"/>
      <c r="X54" s="87"/>
      <c r="Y54" s="87"/>
      <c r="Z54" s="87"/>
      <c r="AA54" s="125"/>
      <c r="AB54" s="87"/>
      <c r="AC54" s="87"/>
      <c r="AD54" s="88"/>
      <c r="AE54" s="88"/>
      <c r="AF54" s="88"/>
      <c r="AG54" s="88"/>
    </row>
    <row r="55" spans="1:33" x14ac:dyDescent="0.25">
      <c r="A55" s="86" t="s">
        <v>127</v>
      </c>
      <c r="B55" s="87">
        <v>0</v>
      </c>
      <c r="C55" s="125">
        <v>0</v>
      </c>
      <c r="D55" s="87">
        <v>0</v>
      </c>
      <c r="E55" s="87">
        <v>0</v>
      </c>
      <c r="F55" s="87">
        <v>0</v>
      </c>
      <c r="G55" s="125">
        <v>0</v>
      </c>
      <c r="H55" s="87">
        <v>0</v>
      </c>
      <c r="I55" s="87">
        <v>0</v>
      </c>
      <c r="J55" s="87">
        <v>0</v>
      </c>
      <c r="K55" s="125">
        <v>0</v>
      </c>
      <c r="L55" s="87">
        <v>0</v>
      </c>
      <c r="M55" s="87">
        <v>0</v>
      </c>
      <c r="N55" s="87">
        <v>0</v>
      </c>
      <c r="O55" s="125">
        <v>1</v>
      </c>
      <c r="P55" s="87">
        <v>2</v>
      </c>
      <c r="Q55" s="87">
        <v>3</v>
      </c>
      <c r="R55" s="87">
        <v>3</v>
      </c>
      <c r="S55" s="125">
        <v>14</v>
      </c>
      <c r="T55" s="87">
        <v>15</v>
      </c>
      <c r="U55" s="92">
        <v>14</v>
      </c>
      <c r="V55" s="92">
        <v>13</v>
      </c>
      <c r="W55" s="130">
        <v>15</v>
      </c>
      <c r="X55" s="92">
        <v>19</v>
      </c>
      <c r="Y55" s="92">
        <v>18</v>
      </c>
      <c r="Z55" s="92">
        <v>17</v>
      </c>
      <c r="AA55" s="130">
        <v>39</v>
      </c>
      <c r="AB55" s="92">
        <v>41</v>
      </c>
      <c r="AC55" s="87">
        <v>42</v>
      </c>
      <c r="AD55" s="88"/>
      <c r="AE55" s="88"/>
      <c r="AF55" s="88"/>
      <c r="AG55" s="88"/>
    </row>
    <row r="56" spans="1:33" s="84" customFormat="1" x14ac:dyDescent="0.25">
      <c r="A56" s="103" t="s">
        <v>50</v>
      </c>
      <c r="B56" s="104">
        <v>2446</v>
      </c>
      <c r="C56" s="126">
        <v>2677</v>
      </c>
      <c r="D56" s="104">
        <v>2946</v>
      </c>
      <c r="E56" s="104">
        <v>3446</v>
      </c>
      <c r="F56" s="104">
        <v>4852</v>
      </c>
      <c r="G56" s="126">
        <v>7089</v>
      </c>
      <c r="H56" s="104">
        <v>11575</v>
      </c>
      <c r="I56" s="104">
        <v>19032</v>
      </c>
      <c r="J56" s="104">
        <v>29599</v>
      </c>
      <c r="K56" s="126">
        <v>45494</v>
      </c>
      <c r="L56" s="104">
        <v>68695</v>
      </c>
      <c r="M56" s="104">
        <v>111567</v>
      </c>
      <c r="N56" s="104">
        <v>235292</v>
      </c>
      <c r="O56" s="126">
        <v>314881</v>
      </c>
      <c r="P56" s="104">
        <v>344197</v>
      </c>
      <c r="Q56" s="104">
        <v>379940</v>
      </c>
      <c r="R56" s="104">
        <v>402513</v>
      </c>
      <c r="S56" s="126">
        <v>424076</v>
      </c>
      <c r="T56" s="104">
        <v>453808</v>
      </c>
      <c r="U56" s="104">
        <v>476799</v>
      </c>
      <c r="V56" s="104">
        <v>504656</v>
      </c>
      <c r="W56" s="126">
        <v>537802</v>
      </c>
      <c r="X56" s="104">
        <v>565185</v>
      </c>
      <c r="Y56" s="104">
        <v>600135</v>
      </c>
      <c r="Z56" s="104">
        <v>639673</v>
      </c>
      <c r="AA56" s="126">
        <v>675405</v>
      </c>
      <c r="AB56" s="104">
        <v>714507</v>
      </c>
      <c r="AC56" s="104">
        <v>757230</v>
      </c>
      <c r="AD56" s="96"/>
      <c r="AE56" s="96"/>
      <c r="AF56" s="96"/>
      <c r="AG56" s="96"/>
    </row>
    <row r="57" spans="1:33" x14ac:dyDescent="0.25">
      <c r="A57" s="90" t="s">
        <v>76</v>
      </c>
      <c r="B57" s="94">
        <v>0</v>
      </c>
      <c r="C57" s="129">
        <v>0</v>
      </c>
      <c r="D57" s="94">
        <v>0</v>
      </c>
      <c r="E57" s="94">
        <v>0</v>
      </c>
      <c r="F57" s="94">
        <v>0</v>
      </c>
      <c r="G57" s="129">
        <v>0</v>
      </c>
      <c r="H57" s="94">
        <v>0</v>
      </c>
      <c r="I57" s="94">
        <v>0</v>
      </c>
      <c r="J57" s="94">
        <v>0</v>
      </c>
      <c r="K57" s="129">
        <v>0</v>
      </c>
      <c r="L57" s="94">
        <v>0</v>
      </c>
      <c r="M57" s="94">
        <v>0</v>
      </c>
      <c r="N57" s="94">
        <v>0</v>
      </c>
      <c r="O57" s="129">
        <v>0</v>
      </c>
      <c r="P57" s="94">
        <v>0</v>
      </c>
      <c r="Q57" s="94">
        <v>0</v>
      </c>
      <c r="R57" s="94">
        <v>0</v>
      </c>
      <c r="S57" s="129">
        <v>63</v>
      </c>
      <c r="T57" s="94">
        <v>81</v>
      </c>
      <c r="U57" s="94">
        <v>90</v>
      </c>
      <c r="V57" s="94">
        <v>99</v>
      </c>
      <c r="W57" s="129">
        <v>221</v>
      </c>
      <c r="X57" s="94">
        <v>230</v>
      </c>
      <c r="Y57" s="94">
        <v>251</v>
      </c>
      <c r="Z57" s="94">
        <v>282</v>
      </c>
      <c r="AA57" s="136">
        <v>456</v>
      </c>
      <c r="AB57" s="88">
        <v>458</v>
      </c>
      <c r="AC57" s="87">
        <v>461</v>
      </c>
      <c r="AD57" s="88"/>
      <c r="AE57" s="88"/>
      <c r="AF57" s="88"/>
      <c r="AG57" s="88"/>
    </row>
    <row r="58" spans="1:33" x14ac:dyDescent="0.25">
      <c r="C58" s="123"/>
      <c r="G58" s="123"/>
      <c r="K58" s="123"/>
      <c r="O58" s="123"/>
      <c r="S58" s="123"/>
      <c r="U58" s="92"/>
      <c r="W58" s="123"/>
      <c r="AA58" s="136"/>
      <c r="AB58" s="88"/>
      <c r="AC58" s="87"/>
      <c r="AD58" s="88"/>
      <c r="AE58" s="88"/>
      <c r="AF58" s="88"/>
      <c r="AG58" s="88"/>
    </row>
    <row r="59" spans="1:33" x14ac:dyDescent="0.25">
      <c r="A59" s="84" t="s">
        <v>51</v>
      </c>
      <c r="C59" s="123"/>
      <c r="G59" s="123"/>
      <c r="K59" s="123"/>
      <c r="O59" s="123"/>
      <c r="S59" s="123"/>
      <c r="U59" s="92"/>
      <c r="W59" s="123"/>
      <c r="AA59" s="136"/>
      <c r="AB59" s="88"/>
      <c r="AC59" s="87"/>
      <c r="AD59" s="88"/>
      <c r="AE59" s="88"/>
      <c r="AF59" s="88"/>
      <c r="AG59" s="88"/>
    </row>
    <row r="60" spans="1:33" x14ac:dyDescent="0.25">
      <c r="A60" s="86" t="s">
        <v>129</v>
      </c>
      <c r="B60" s="83">
        <v>223</v>
      </c>
      <c r="C60" s="123">
        <v>225</v>
      </c>
      <c r="D60" s="83">
        <v>231</v>
      </c>
      <c r="E60" s="83">
        <v>238</v>
      </c>
      <c r="F60" s="83">
        <v>243</v>
      </c>
      <c r="G60" s="123">
        <v>250</v>
      </c>
      <c r="H60" s="83">
        <v>263</v>
      </c>
      <c r="I60" s="83">
        <v>270</v>
      </c>
      <c r="J60" s="83">
        <v>284</v>
      </c>
      <c r="K60" s="125">
        <v>296</v>
      </c>
      <c r="L60" s="87">
        <v>315</v>
      </c>
      <c r="M60" s="87">
        <v>354</v>
      </c>
      <c r="N60" s="87">
        <v>439</v>
      </c>
      <c r="O60" s="125">
        <v>498</v>
      </c>
      <c r="P60" s="87">
        <v>548</v>
      </c>
      <c r="Q60" s="87">
        <v>746</v>
      </c>
      <c r="R60" s="87">
        <v>1137</v>
      </c>
      <c r="S60" s="125">
        <v>1581</v>
      </c>
      <c r="T60" s="87">
        <v>2097</v>
      </c>
      <c r="U60" s="92">
        <v>3279</v>
      </c>
      <c r="V60" s="92">
        <v>4590</v>
      </c>
      <c r="W60" s="130">
        <v>6651</v>
      </c>
      <c r="X60" s="92">
        <v>7929</v>
      </c>
      <c r="Y60" s="92">
        <v>9357</v>
      </c>
      <c r="Z60" s="92">
        <v>10714</v>
      </c>
      <c r="AA60" s="130">
        <v>12045</v>
      </c>
      <c r="AB60" s="92">
        <v>13266</v>
      </c>
      <c r="AC60" s="87">
        <v>13957</v>
      </c>
      <c r="AD60" s="88"/>
      <c r="AE60" s="88"/>
      <c r="AF60" s="88"/>
      <c r="AG60" s="88"/>
    </row>
    <row r="61" spans="1:33" x14ac:dyDescent="0.25">
      <c r="A61" s="86" t="s">
        <v>124</v>
      </c>
      <c r="B61" s="87">
        <v>0</v>
      </c>
      <c r="C61" s="125">
        <v>0</v>
      </c>
      <c r="D61" s="87">
        <v>0</v>
      </c>
      <c r="E61" s="87">
        <v>0</v>
      </c>
      <c r="F61" s="87">
        <v>0</v>
      </c>
      <c r="G61" s="125">
        <v>0</v>
      </c>
      <c r="H61" s="87">
        <v>0</v>
      </c>
      <c r="I61" s="87">
        <v>0</v>
      </c>
      <c r="J61" s="87">
        <v>0</v>
      </c>
      <c r="K61" s="125">
        <v>0</v>
      </c>
      <c r="L61" s="87">
        <v>0</v>
      </c>
      <c r="M61" s="87">
        <v>0</v>
      </c>
      <c r="N61" s="87">
        <v>0</v>
      </c>
      <c r="O61" s="125">
        <v>0</v>
      </c>
      <c r="P61" s="87">
        <v>0</v>
      </c>
      <c r="Q61" s="87">
        <v>0</v>
      </c>
      <c r="R61" s="87">
        <v>0</v>
      </c>
      <c r="S61" s="125">
        <v>0</v>
      </c>
      <c r="T61" s="87">
        <v>0</v>
      </c>
      <c r="U61" s="87">
        <v>0</v>
      </c>
      <c r="V61" s="87">
        <v>0</v>
      </c>
      <c r="W61" s="125">
        <v>0</v>
      </c>
      <c r="X61" s="87">
        <v>0</v>
      </c>
      <c r="Y61" s="87">
        <v>0</v>
      </c>
      <c r="Z61" s="87">
        <v>0</v>
      </c>
      <c r="AA61" s="125">
        <v>0</v>
      </c>
      <c r="AB61" s="87">
        <v>0</v>
      </c>
      <c r="AC61" s="87">
        <v>0</v>
      </c>
      <c r="AD61" s="88"/>
      <c r="AE61" s="88"/>
      <c r="AF61" s="88"/>
      <c r="AG61" s="88"/>
    </row>
    <row r="62" spans="1:33" x14ac:dyDescent="0.25">
      <c r="A62" s="86" t="s">
        <v>125</v>
      </c>
      <c r="B62" s="87">
        <v>0</v>
      </c>
      <c r="C62" s="125">
        <v>0</v>
      </c>
      <c r="D62" s="87">
        <v>0</v>
      </c>
      <c r="E62" s="87">
        <v>0</v>
      </c>
      <c r="F62" s="87">
        <v>0</v>
      </c>
      <c r="G62" s="125">
        <v>0</v>
      </c>
      <c r="H62" s="87">
        <v>0</v>
      </c>
      <c r="I62" s="87">
        <v>0</v>
      </c>
      <c r="J62" s="87">
        <v>0</v>
      </c>
      <c r="K62" s="125">
        <v>0</v>
      </c>
      <c r="L62" s="87">
        <v>0</v>
      </c>
      <c r="M62" s="87">
        <v>0</v>
      </c>
      <c r="N62" s="87">
        <v>0</v>
      </c>
      <c r="O62" s="125">
        <v>0</v>
      </c>
      <c r="P62" s="87">
        <v>0</v>
      </c>
      <c r="Q62" s="87">
        <v>0</v>
      </c>
      <c r="R62" s="87">
        <v>0</v>
      </c>
      <c r="S62" s="125">
        <v>0</v>
      </c>
      <c r="T62" s="87">
        <v>0</v>
      </c>
      <c r="U62" s="87">
        <v>0</v>
      </c>
      <c r="V62" s="87">
        <v>0</v>
      </c>
      <c r="W62" s="125">
        <v>0</v>
      </c>
      <c r="X62" s="87">
        <v>0</v>
      </c>
      <c r="Y62" s="87">
        <v>0</v>
      </c>
      <c r="Z62" s="87">
        <v>0</v>
      </c>
      <c r="AA62" s="125">
        <v>0</v>
      </c>
      <c r="AB62" s="87">
        <v>0</v>
      </c>
      <c r="AC62" s="87">
        <v>0</v>
      </c>
      <c r="AD62" s="88"/>
      <c r="AE62" s="88"/>
      <c r="AF62" s="88"/>
      <c r="AG62" s="88"/>
    </row>
    <row r="63" spans="1:33" x14ac:dyDescent="0.25">
      <c r="A63" s="86" t="s">
        <v>72</v>
      </c>
      <c r="B63" s="87">
        <v>0</v>
      </c>
      <c r="C63" s="125">
        <v>0</v>
      </c>
      <c r="D63" s="87">
        <v>0</v>
      </c>
      <c r="E63" s="87">
        <v>0</v>
      </c>
      <c r="F63" s="87">
        <v>0</v>
      </c>
      <c r="G63" s="125">
        <v>0</v>
      </c>
      <c r="H63" s="87">
        <v>0</v>
      </c>
      <c r="I63" s="87">
        <v>0</v>
      </c>
      <c r="J63" s="87">
        <v>0</v>
      </c>
      <c r="K63" s="125">
        <v>0</v>
      </c>
      <c r="L63" s="87">
        <v>0</v>
      </c>
      <c r="M63" s="87">
        <v>0</v>
      </c>
      <c r="N63" s="87">
        <v>0</v>
      </c>
      <c r="O63" s="125">
        <v>0</v>
      </c>
      <c r="P63" s="87">
        <v>0</v>
      </c>
      <c r="Q63" s="87">
        <v>34</v>
      </c>
      <c r="R63" s="87">
        <v>80</v>
      </c>
      <c r="S63" s="125">
        <v>198</v>
      </c>
      <c r="T63" s="87">
        <v>243</v>
      </c>
      <c r="U63" s="87">
        <v>320</v>
      </c>
      <c r="V63" s="87">
        <v>406</v>
      </c>
      <c r="W63" s="125">
        <v>485</v>
      </c>
      <c r="X63" s="87">
        <v>605</v>
      </c>
      <c r="Y63" s="87">
        <v>753</v>
      </c>
      <c r="Z63" s="87">
        <v>921</v>
      </c>
      <c r="AA63" s="125">
        <v>1005</v>
      </c>
      <c r="AB63" s="87">
        <v>1208</v>
      </c>
      <c r="AC63" s="87">
        <v>3418</v>
      </c>
      <c r="AD63" s="88"/>
      <c r="AE63" s="88"/>
      <c r="AF63" s="88"/>
      <c r="AG63" s="88"/>
    </row>
    <row r="64" spans="1:33" x14ac:dyDescent="0.25">
      <c r="A64" s="86" t="s">
        <v>126</v>
      </c>
      <c r="B64" s="87">
        <v>0</v>
      </c>
      <c r="C64" s="125">
        <v>0</v>
      </c>
      <c r="D64" s="87">
        <v>0</v>
      </c>
      <c r="E64" s="87">
        <v>0</v>
      </c>
      <c r="F64" s="87">
        <v>0</v>
      </c>
      <c r="G64" s="125">
        <v>0</v>
      </c>
      <c r="H64" s="87">
        <v>0</v>
      </c>
      <c r="I64" s="87">
        <v>0</v>
      </c>
      <c r="J64" s="87">
        <v>0</v>
      </c>
      <c r="K64" s="125">
        <v>0</v>
      </c>
      <c r="L64" s="87">
        <v>0</v>
      </c>
      <c r="M64" s="87">
        <v>0</v>
      </c>
      <c r="N64" s="87">
        <v>0</v>
      </c>
      <c r="O64" s="125">
        <v>0</v>
      </c>
      <c r="P64" s="87">
        <v>0</v>
      </c>
      <c r="Q64" s="87">
        <v>0</v>
      </c>
      <c r="R64" s="87">
        <v>0</v>
      </c>
      <c r="S64" s="125">
        <v>0</v>
      </c>
      <c r="T64" s="87">
        <v>0</v>
      </c>
      <c r="U64" s="87">
        <v>0</v>
      </c>
      <c r="V64" s="87">
        <v>0</v>
      </c>
      <c r="W64" s="125">
        <v>0</v>
      </c>
      <c r="X64" s="87">
        <v>0</v>
      </c>
      <c r="Y64" s="87">
        <v>0</v>
      </c>
      <c r="Z64" s="87">
        <v>0</v>
      </c>
      <c r="AA64" s="125">
        <v>0</v>
      </c>
      <c r="AB64" s="87">
        <v>0</v>
      </c>
      <c r="AC64" s="87">
        <v>0</v>
      </c>
      <c r="AD64" s="88"/>
      <c r="AE64" s="88"/>
      <c r="AF64" s="88"/>
      <c r="AG64" s="88"/>
    </row>
    <row r="65" spans="1:33" x14ac:dyDescent="0.25">
      <c r="A65" s="86" t="s">
        <v>127</v>
      </c>
      <c r="B65" s="87">
        <v>0</v>
      </c>
      <c r="C65" s="125">
        <v>0</v>
      </c>
      <c r="D65" s="87">
        <v>0</v>
      </c>
      <c r="E65" s="87">
        <v>0</v>
      </c>
      <c r="F65" s="87">
        <v>0</v>
      </c>
      <c r="G65" s="125">
        <v>0</v>
      </c>
      <c r="H65" s="87">
        <v>0</v>
      </c>
      <c r="I65" s="87">
        <v>0</v>
      </c>
      <c r="J65" s="87">
        <v>0</v>
      </c>
      <c r="K65" s="125">
        <v>0</v>
      </c>
      <c r="L65" s="87">
        <v>0</v>
      </c>
      <c r="M65" s="87">
        <v>0</v>
      </c>
      <c r="N65" s="87">
        <v>0</v>
      </c>
      <c r="O65" s="125">
        <v>0</v>
      </c>
      <c r="P65" s="87">
        <v>0</v>
      </c>
      <c r="Q65" s="87">
        <v>0</v>
      </c>
      <c r="R65" s="87">
        <v>0</v>
      </c>
      <c r="S65" s="125">
        <v>0</v>
      </c>
      <c r="T65" s="87">
        <v>0</v>
      </c>
      <c r="U65" s="87">
        <v>0</v>
      </c>
      <c r="V65" s="87">
        <v>0</v>
      </c>
      <c r="W65" s="125">
        <v>0</v>
      </c>
      <c r="X65" s="87">
        <v>0</v>
      </c>
      <c r="Y65" s="87">
        <v>0</v>
      </c>
      <c r="Z65" s="87">
        <v>0</v>
      </c>
      <c r="AA65" s="125">
        <v>0</v>
      </c>
      <c r="AB65" s="87">
        <v>0</v>
      </c>
      <c r="AC65" s="87">
        <v>0</v>
      </c>
      <c r="AD65" s="88"/>
      <c r="AE65" s="88"/>
      <c r="AF65" s="88"/>
      <c r="AG65" s="88"/>
    </row>
    <row r="66" spans="1:33" x14ac:dyDescent="0.25">
      <c r="A66" s="103" t="s">
        <v>50</v>
      </c>
      <c r="B66" s="104">
        <v>223</v>
      </c>
      <c r="C66" s="126">
        <v>225</v>
      </c>
      <c r="D66" s="104">
        <v>231</v>
      </c>
      <c r="E66" s="104">
        <v>238</v>
      </c>
      <c r="F66" s="104">
        <v>243</v>
      </c>
      <c r="G66" s="126">
        <v>250</v>
      </c>
      <c r="H66" s="104">
        <v>263</v>
      </c>
      <c r="I66" s="104">
        <v>270</v>
      </c>
      <c r="J66" s="104">
        <v>284</v>
      </c>
      <c r="K66" s="126">
        <v>296</v>
      </c>
      <c r="L66" s="104">
        <v>315</v>
      </c>
      <c r="M66" s="104">
        <v>354</v>
      </c>
      <c r="N66" s="104">
        <v>439</v>
      </c>
      <c r="O66" s="126">
        <v>498</v>
      </c>
      <c r="P66" s="104">
        <v>548</v>
      </c>
      <c r="Q66" s="104">
        <v>780</v>
      </c>
      <c r="R66" s="104">
        <v>1217</v>
      </c>
      <c r="S66" s="126">
        <v>1779</v>
      </c>
      <c r="T66" s="104">
        <v>2340</v>
      </c>
      <c r="U66" s="104">
        <v>3599</v>
      </c>
      <c r="V66" s="104">
        <v>4996</v>
      </c>
      <c r="W66" s="126">
        <v>7136</v>
      </c>
      <c r="X66" s="104">
        <v>8534</v>
      </c>
      <c r="Y66" s="104">
        <v>10110</v>
      </c>
      <c r="Z66" s="104">
        <v>11635</v>
      </c>
      <c r="AA66" s="126">
        <v>13050</v>
      </c>
      <c r="AB66" s="104">
        <v>14474</v>
      </c>
      <c r="AC66" s="104">
        <v>17375</v>
      </c>
      <c r="AD66" s="93"/>
      <c r="AE66" s="93"/>
      <c r="AF66" s="88"/>
      <c r="AG66" s="88"/>
    </row>
    <row r="67" spans="1:33" x14ac:dyDescent="0.25">
      <c r="A67" s="90" t="s">
        <v>76</v>
      </c>
      <c r="B67" s="94"/>
      <c r="C67" s="129"/>
      <c r="D67" s="94"/>
      <c r="E67" s="94"/>
      <c r="F67" s="94"/>
      <c r="G67" s="129"/>
      <c r="H67" s="94"/>
      <c r="I67" s="94"/>
      <c r="J67" s="94"/>
      <c r="K67" s="129">
        <v>0</v>
      </c>
      <c r="L67" s="94">
        <v>0</v>
      </c>
      <c r="M67" s="94">
        <v>0</v>
      </c>
      <c r="N67" s="94">
        <v>0</v>
      </c>
      <c r="O67" s="129">
        <v>0</v>
      </c>
      <c r="P67" s="94">
        <v>0</v>
      </c>
      <c r="Q67" s="94">
        <v>0</v>
      </c>
      <c r="R67" s="94">
        <v>0</v>
      </c>
      <c r="S67" s="129">
        <v>0</v>
      </c>
      <c r="T67" s="94">
        <v>0</v>
      </c>
      <c r="U67" s="94">
        <v>0</v>
      </c>
      <c r="V67" s="94">
        <v>0</v>
      </c>
      <c r="W67" s="129">
        <v>0</v>
      </c>
      <c r="X67" s="94">
        <v>0</v>
      </c>
      <c r="Y67" s="94">
        <v>0</v>
      </c>
      <c r="Z67" s="94">
        <v>0</v>
      </c>
      <c r="AA67" s="129">
        <v>0</v>
      </c>
      <c r="AB67" s="94">
        <v>0</v>
      </c>
      <c r="AC67" s="94">
        <v>0</v>
      </c>
      <c r="AD67" s="88"/>
      <c r="AE67" s="88"/>
      <c r="AF67" s="88"/>
      <c r="AG67" s="88"/>
    </row>
    <row r="68" spans="1:33" x14ac:dyDescent="0.25">
      <c r="C68" s="123"/>
      <c r="G68" s="123"/>
      <c r="K68" s="123"/>
      <c r="O68" s="123"/>
      <c r="S68" s="123"/>
      <c r="U68" s="92"/>
      <c r="W68" s="123"/>
      <c r="AA68" s="136"/>
      <c r="AB68" s="88"/>
      <c r="AC68" s="88"/>
      <c r="AD68" s="88"/>
      <c r="AE68" s="88"/>
      <c r="AF68" s="88"/>
      <c r="AG68" s="88"/>
    </row>
    <row r="69" spans="1:33" x14ac:dyDescent="0.25">
      <c r="A69" s="84" t="s">
        <v>52</v>
      </c>
      <c r="C69" s="123"/>
      <c r="G69" s="123"/>
      <c r="K69" s="123"/>
      <c r="O69" s="123"/>
      <c r="S69" s="123"/>
      <c r="U69" s="92"/>
      <c r="W69" s="123"/>
      <c r="AA69" s="136"/>
      <c r="AB69" s="88"/>
      <c r="AC69" s="88"/>
      <c r="AD69" s="88"/>
      <c r="AE69" s="88"/>
      <c r="AF69" s="88"/>
      <c r="AG69" s="88"/>
    </row>
    <row r="70" spans="1:33" x14ac:dyDescent="0.25">
      <c r="A70" s="86" t="s">
        <v>53</v>
      </c>
      <c r="B70" s="91">
        <v>2428</v>
      </c>
      <c r="C70" s="128">
        <v>2658</v>
      </c>
      <c r="D70" s="91">
        <v>2927</v>
      </c>
      <c r="E70" s="91">
        <v>3426</v>
      </c>
      <c r="F70" s="91">
        <v>4206</v>
      </c>
      <c r="G70" s="128">
        <v>5745</v>
      </c>
      <c r="H70" s="91">
        <v>9691</v>
      </c>
      <c r="I70" s="91">
        <v>16365</v>
      </c>
      <c r="J70" s="91">
        <v>25681</v>
      </c>
      <c r="K70" s="128">
        <v>39780</v>
      </c>
      <c r="L70" s="91">
        <v>61658</v>
      </c>
      <c r="M70" s="91">
        <v>102489</v>
      </c>
      <c r="N70" s="91">
        <v>220749</v>
      </c>
      <c r="O70" s="128">
        <v>295548</v>
      </c>
      <c r="P70" s="91">
        <v>321654</v>
      </c>
      <c r="Q70" s="91">
        <v>354316</v>
      </c>
      <c r="R70" s="91">
        <v>374677</v>
      </c>
      <c r="S70" s="128">
        <v>394055</v>
      </c>
      <c r="T70" s="91">
        <v>421224</v>
      </c>
      <c r="U70" s="91">
        <v>441873</v>
      </c>
      <c r="V70" s="91">
        <v>466618</v>
      </c>
      <c r="W70" s="128">
        <v>496574</v>
      </c>
      <c r="X70" s="91">
        <v>520399</v>
      </c>
      <c r="Y70" s="91">
        <v>550794</v>
      </c>
      <c r="Z70" s="91">
        <v>584913</v>
      </c>
      <c r="AA70" s="128">
        <v>612805</v>
      </c>
      <c r="AB70" s="91">
        <v>640357</v>
      </c>
      <c r="AC70" s="91">
        <v>656695</v>
      </c>
      <c r="AD70" s="88"/>
      <c r="AE70" s="88"/>
      <c r="AF70" s="88"/>
      <c r="AG70" s="88"/>
    </row>
    <row r="71" spans="1:33" x14ac:dyDescent="0.25">
      <c r="A71" s="86" t="s">
        <v>118</v>
      </c>
      <c r="B71" s="91">
        <v>1</v>
      </c>
      <c r="C71" s="128">
        <v>1</v>
      </c>
      <c r="D71" s="91">
        <v>1</v>
      </c>
      <c r="E71" s="91">
        <v>2</v>
      </c>
      <c r="F71" s="91">
        <v>2</v>
      </c>
      <c r="G71" s="128">
        <v>2</v>
      </c>
      <c r="H71" s="91">
        <v>6</v>
      </c>
      <c r="I71" s="91">
        <v>7</v>
      </c>
      <c r="J71" s="91">
        <v>12</v>
      </c>
      <c r="K71" s="128">
        <v>18</v>
      </c>
      <c r="L71" s="91">
        <v>69</v>
      </c>
      <c r="M71" s="91">
        <v>294</v>
      </c>
      <c r="N71" s="91">
        <v>329</v>
      </c>
      <c r="O71" s="128">
        <v>369</v>
      </c>
      <c r="P71" s="91">
        <v>400</v>
      </c>
      <c r="Q71" s="91">
        <v>533</v>
      </c>
      <c r="R71" s="91">
        <v>567</v>
      </c>
      <c r="S71" s="128">
        <v>602</v>
      </c>
      <c r="T71" s="91">
        <v>719</v>
      </c>
      <c r="U71" s="91">
        <v>824</v>
      </c>
      <c r="V71" s="91">
        <v>947</v>
      </c>
      <c r="W71" s="128">
        <v>1034</v>
      </c>
      <c r="X71" s="91">
        <v>1161</v>
      </c>
      <c r="Y71" s="91">
        <v>1256</v>
      </c>
      <c r="Z71" s="91">
        <v>1369</v>
      </c>
      <c r="AA71" s="128">
        <v>1435</v>
      </c>
      <c r="AB71" s="91">
        <v>1462</v>
      </c>
      <c r="AC71" s="91">
        <v>1465</v>
      </c>
      <c r="AD71" s="88"/>
      <c r="AE71" s="88"/>
      <c r="AF71" s="88"/>
      <c r="AG71" s="88"/>
    </row>
    <row r="72" spans="1:33" x14ac:dyDescent="0.25">
      <c r="A72" s="86" t="s">
        <v>72</v>
      </c>
      <c r="B72" s="91">
        <v>0</v>
      </c>
      <c r="C72" s="128">
        <v>0</v>
      </c>
      <c r="D72" s="91">
        <v>0</v>
      </c>
      <c r="E72" s="91">
        <v>0</v>
      </c>
      <c r="F72" s="91">
        <v>625</v>
      </c>
      <c r="G72" s="128">
        <v>1323</v>
      </c>
      <c r="H72" s="91">
        <v>1859</v>
      </c>
      <c r="I72" s="91">
        <v>2641</v>
      </c>
      <c r="J72" s="91">
        <v>3885</v>
      </c>
      <c r="K72" s="128">
        <v>5675</v>
      </c>
      <c r="L72" s="91">
        <v>6946</v>
      </c>
      <c r="M72" s="91">
        <v>8765</v>
      </c>
      <c r="N72" s="91">
        <v>14194</v>
      </c>
      <c r="O72" s="128">
        <v>18942</v>
      </c>
      <c r="P72" s="91">
        <v>22119</v>
      </c>
      <c r="Q72" s="91">
        <v>25066</v>
      </c>
      <c r="R72" s="91">
        <v>27240</v>
      </c>
      <c r="S72" s="128">
        <v>29306</v>
      </c>
      <c r="T72" s="91">
        <v>31730</v>
      </c>
      <c r="U72" s="91">
        <v>33942</v>
      </c>
      <c r="V72" s="91">
        <v>36907</v>
      </c>
      <c r="W72" s="128">
        <v>39875</v>
      </c>
      <c r="X72" s="91">
        <v>43275</v>
      </c>
      <c r="Y72" s="91">
        <v>47699</v>
      </c>
      <c r="Z72" s="91">
        <v>52951</v>
      </c>
      <c r="AA72" s="128">
        <v>60483</v>
      </c>
      <c r="AB72" s="91">
        <v>71971</v>
      </c>
      <c r="AC72" s="91">
        <v>98338</v>
      </c>
      <c r="AD72" s="88"/>
      <c r="AE72" s="88"/>
      <c r="AF72" s="88"/>
      <c r="AG72" s="88"/>
    </row>
    <row r="73" spans="1:33" x14ac:dyDescent="0.25">
      <c r="A73" s="86" t="s">
        <v>73</v>
      </c>
      <c r="B73" s="91">
        <v>0</v>
      </c>
      <c r="C73" s="128">
        <v>0</v>
      </c>
      <c r="D73" s="91">
        <v>0</v>
      </c>
      <c r="E73" s="91">
        <v>0</v>
      </c>
      <c r="F73" s="91">
        <v>0</v>
      </c>
      <c r="G73" s="128">
        <v>0</v>
      </c>
      <c r="H73" s="91">
        <v>0</v>
      </c>
      <c r="I73" s="91">
        <v>0</v>
      </c>
      <c r="J73" s="91">
        <v>2</v>
      </c>
      <c r="K73" s="128">
        <v>2</v>
      </c>
      <c r="L73" s="91">
        <v>3</v>
      </c>
      <c r="M73" s="91">
        <v>0</v>
      </c>
      <c r="N73" s="91">
        <v>0</v>
      </c>
      <c r="O73" s="128">
        <v>0</v>
      </c>
      <c r="P73" s="91">
        <v>0</v>
      </c>
      <c r="Q73" s="91">
        <v>0</v>
      </c>
      <c r="R73" s="91">
        <v>4</v>
      </c>
      <c r="S73" s="128">
        <v>9</v>
      </c>
      <c r="T73" s="91">
        <v>12</v>
      </c>
      <c r="U73" s="91">
        <v>29</v>
      </c>
      <c r="V73" s="91">
        <v>45</v>
      </c>
      <c r="W73" s="128">
        <v>56</v>
      </c>
      <c r="X73" s="91">
        <v>74</v>
      </c>
      <c r="Y73" s="91">
        <v>90</v>
      </c>
      <c r="Z73" s="91">
        <v>114</v>
      </c>
      <c r="AA73" s="128">
        <v>160</v>
      </c>
      <c r="AB73" s="91">
        <v>191</v>
      </c>
      <c r="AC73" s="91">
        <v>202</v>
      </c>
      <c r="AD73" s="88"/>
      <c r="AE73" s="88"/>
      <c r="AF73" s="88"/>
      <c r="AG73" s="88"/>
    </row>
    <row r="74" spans="1:33" x14ac:dyDescent="0.25">
      <c r="A74" s="86" t="s">
        <v>129</v>
      </c>
      <c r="B74" s="91">
        <v>223</v>
      </c>
      <c r="C74" s="128">
        <v>225</v>
      </c>
      <c r="D74" s="91">
        <v>231</v>
      </c>
      <c r="E74" s="91">
        <v>238</v>
      </c>
      <c r="F74" s="91">
        <v>243</v>
      </c>
      <c r="G74" s="128">
        <v>250</v>
      </c>
      <c r="H74" s="91">
        <v>263</v>
      </c>
      <c r="I74" s="91">
        <v>270</v>
      </c>
      <c r="J74" s="91">
        <v>284</v>
      </c>
      <c r="K74" s="128">
        <v>296</v>
      </c>
      <c r="L74" s="91">
        <v>315</v>
      </c>
      <c r="M74" s="91">
        <v>354</v>
      </c>
      <c r="N74" s="91">
        <v>439</v>
      </c>
      <c r="O74" s="128">
        <v>498</v>
      </c>
      <c r="P74" s="91">
        <v>548</v>
      </c>
      <c r="Q74" s="91">
        <v>746</v>
      </c>
      <c r="R74" s="91">
        <v>1137</v>
      </c>
      <c r="S74" s="128">
        <v>1581</v>
      </c>
      <c r="T74" s="91">
        <v>2097</v>
      </c>
      <c r="U74" s="91">
        <v>3279</v>
      </c>
      <c r="V74" s="91">
        <v>4590</v>
      </c>
      <c r="W74" s="128">
        <v>6651</v>
      </c>
      <c r="X74" s="91">
        <v>7929</v>
      </c>
      <c r="Y74" s="91">
        <v>9357</v>
      </c>
      <c r="Z74" s="91">
        <v>10714</v>
      </c>
      <c r="AA74" s="128">
        <v>12045</v>
      </c>
      <c r="AB74" s="91">
        <v>13266</v>
      </c>
      <c r="AC74" s="91">
        <v>13957</v>
      </c>
      <c r="AD74" s="88"/>
      <c r="AE74" s="88"/>
      <c r="AF74" s="88"/>
      <c r="AG74" s="88"/>
    </row>
    <row r="75" spans="1:33" x14ac:dyDescent="0.25">
      <c r="A75" s="86" t="s">
        <v>124</v>
      </c>
      <c r="B75" s="91">
        <v>17</v>
      </c>
      <c r="C75" s="128">
        <v>18</v>
      </c>
      <c r="D75" s="91">
        <v>18</v>
      </c>
      <c r="E75" s="91">
        <v>18</v>
      </c>
      <c r="F75" s="91">
        <v>19</v>
      </c>
      <c r="G75" s="128">
        <v>19</v>
      </c>
      <c r="H75" s="91">
        <v>19</v>
      </c>
      <c r="I75" s="91">
        <v>19</v>
      </c>
      <c r="J75" s="91">
        <v>19</v>
      </c>
      <c r="K75" s="128">
        <v>19</v>
      </c>
      <c r="L75" s="91">
        <v>19</v>
      </c>
      <c r="M75" s="91">
        <v>19</v>
      </c>
      <c r="N75" s="91">
        <v>20</v>
      </c>
      <c r="O75" s="128">
        <v>21</v>
      </c>
      <c r="P75" s="91">
        <v>22</v>
      </c>
      <c r="Q75" s="91">
        <v>22</v>
      </c>
      <c r="R75" s="91">
        <v>22</v>
      </c>
      <c r="S75" s="128">
        <v>73</v>
      </c>
      <c r="T75" s="91">
        <v>86</v>
      </c>
      <c r="U75" s="91">
        <v>92</v>
      </c>
      <c r="V75" s="91">
        <v>94</v>
      </c>
      <c r="W75" s="128">
        <v>141</v>
      </c>
      <c r="X75" s="91">
        <v>146</v>
      </c>
      <c r="Y75" s="91">
        <v>153</v>
      </c>
      <c r="Z75" s="91">
        <v>162</v>
      </c>
      <c r="AA75" s="128">
        <v>197</v>
      </c>
      <c r="AB75" s="91">
        <v>199</v>
      </c>
      <c r="AC75" s="91">
        <v>202</v>
      </c>
      <c r="AD75" s="88"/>
      <c r="AE75" s="88"/>
      <c r="AF75" s="88"/>
      <c r="AG75" s="88"/>
    </row>
    <row r="76" spans="1:33" x14ac:dyDescent="0.25">
      <c r="A76" s="86" t="s">
        <v>125</v>
      </c>
      <c r="B76" s="91">
        <v>0</v>
      </c>
      <c r="C76" s="128">
        <v>0</v>
      </c>
      <c r="D76" s="91">
        <v>0</v>
      </c>
      <c r="E76" s="91">
        <v>0</v>
      </c>
      <c r="F76" s="91">
        <v>0</v>
      </c>
      <c r="G76" s="128">
        <v>0</v>
      </c>
      <c r="H76" s="91">
        <v>0</v>
      </c>
      <c r="I76" s="91">
        <v>0</v>
      </c>
      <c r="J76" s="91">
        <v>0</v>
      </c>
      <c r="K76" s="128">
        <v>0</v>
      </c>
      <c r="L76" s="91">
        <v>0</v>
      </c>
      <c r="M76" s="91">
        <v>0</v>
      </c>
      <c r="N76" s="91">
        <v>0</v>
      </c>
      <c r="O76" s="128">
        <v>0</v>
      </c>
      <c r="P76" s="91">
        <v>0</v>
      </c>
      <c r="Q76" s="91">
        <v>0</v>
      </c>
      <c r="R76" s="91">
        <v>0</v>
      </c>
      <c r="S76" s="128">
        <v>17</v>
      </c>
      <c r="T76" s="91">
        <v>22</v>
      </c>
      <c r="U76" s="91">
        <v>25</v>
      </c>
      <c r="V76" s="91">
        <v>32</v>
      </c>
      <c r="W76" s="128">
        <v>107</v>
      </c>
      <c r="X76" s="91">
        <v>111</v>
      </c>
      <c r="Y76" s="91">
        <v>125</v>
      </c>
      <c r="Z76" s="91">
        <v>147</v>
      </c>
      <c r="AA76" s="128">
        <v>286</v>
      </c>
      <c r="AB76" s="91">
        <v>286</v>
      </c>
      <c r="AC76" s="91">
        <v>286</v>
      </c>
      <c r="AD76" s="88"/>
      <c r="AE76" s="88"/>
      <c r="AF76" s="88"/>
      <c r="AG76" s="88"/>
    </row>
    <row r="77" spans="1:33" x14ac:dyDescent="0.25">
      <c r="A77" s="86" t="s">
        <v>130</v>
      </c>
      <c r="B77" s="91">
        <v>0</v>
      </c>
      <c r="C77" s="128">
        <v>0</v>
      </c>
      <c r="D77" s="91">
        <v>0</v>
      </c>
      <c r="E77" s="91">
        <v>0</v>
      </c>
      <c r="F77" s="91">
        <v>0</v>
      </c>
      <c r="G77" s="128">
        <v>0</v>
      </c>
      <c r="H77" s="91">
        <v>0</v>
      </c>
      <c r="I77" s="91">
        <v>0</v>
      </c>
      <c r="J77" s="91">
        <v>0</v>
      </c>
      <c r="K77" s="128">
        <v>0</v>
      </c>
      <c r="L77" s="91">
        <v>0</v>
      </c>
      <c r="M77" s="91">
        <v>0</v>
      </c>
      <c r="N77" s="91">
        <v>0</v>
      </c>
      <c r="O77" s="128">
        <v>0</v>
      </c>
      <c r="P77" s="91">
        <v>0</v>
      </c>
      <c r="Q77" s="91">
        <v>34</v>
      </c>
      <c r="R77" s="91">
        <v>80</v>
      </c>
      <c r="S77" s="128">
        <v>198</v>
      </c>
      <c r="T77" s="91">
        <v>243</v>
      </c>
      <c r="U77" s="91">
        <v>320</v>
      </c>
      <c r="V77" s="91">
        <v>406</v>
      </c>
      <c r="W77" s="128">
        <v>485</v>
      </c>
      <c r="X77" s="91">
        <v>605</v>
      </c>
      <c r="Y77" s="91">
        <v>753</v>
      </c>
      <c r="Z77" s="91">
        <v>921</v>
      </c>
      <c r="AA77" s="128">
        <v>1005</v>
      </c>
      <c r="AB77" s="91">
        <v>1208</v>
      </c>
      <c r="AC77" s="91">
        <v>3418</v>
      </c>
      <c r="AD77" s="88"/>
      <c r="AE77" s="88"/>
      <c r="AF77" s="88"/>
      <c r="AG77" s="88"/>
    </row>
    <row r="78" spans="1:33" x14ac:dyDescent="0.25">
      <c r="A78" s="86" t="s">
        <v>126</v>
      </c>
      <c r="B78" s="91">
        <v>0</v>
      </c>
      <c r="C78" s="128">
        <v>0</v>
      </c>
      <c r="D78" s="91">
        <v>0</v>
      </c>
      <c r="E78" s="91">
        <v>0</v>
      </c>
      <c r="F78" s="91">
        <v>0</v>
      </c>
      <c r="G78" s="128">
        <v>0</v>
      </c>
      <c r="H78" s="91">
        <v>0</v>
      </c>
      <c r="I78" s="91">
        <v>0</v>
      </c>
      <c r="J78" s="91">
        <v>0</v>
      </c>
      <c r="K78" s="128">
        <v>0</v>
      </c>
      <c r="L78" s="91">
        <v>0</v>
      </c>
      <c r="M78" s="91">
        <v>0</v>
      </c>
      <c r="N78" s="91">
        <v>0</v>
      </c>
      <c r="O78" s="128">
        <v>0</v>
      </c>
      <c r="P78" s="91">
        <v>0</v>
      </c>
      <c r="Q78" s="91">
        <v>0</v>
      </c>
      <c r="R78" s="91">
        <v>0</v>
      </c>
      <c r="S78" s="128">
        <v>0</v>
      </c>
      <c r="T78" s="91">
        <v>0</v>
      </c>
      <c r="U78" s="91">
        <v>0</v>
      </c>
      <c r="V78" s="91">
        <v>0</v>
      </c>
      <c r="W78" s="128">
        <v>0</v>
      </c>
      <c r="X78" s="91">
        <v>0</v>
      </c>
      <c r="Y78" s="91">
        <v>0</v>
      </c>
      <c r="Z78" s="91">
        <v>0</v>
      </c>
      <c r="AA78" s="128">
        <v>0</v>
      </c>
      <c r="AB78" s="91">
        <v>0</v>
      </c>
      <c r="AC78" s="91">
        <v>0</v>
      </c>
      <c r="AD78" s="88"/>
      <c r="AE78" s="88"/>
      <c r="AF78" s="88"/>
      <c r="AG78" s="88"/>
    </row>
    <row r="79" spans="1:33" x14ac:dyDescent="0.25">
      <c r="A79" s="86" t="s">
        <v>127</v>
      </c>
      <c r="B79" s="91">
        <v>0</v>
      </c>
      <c r="C79" s="128">
        <v>0</v>
      </c>
      <c r="D79" s="91">
        <v>0</v>
      </c>
      <c r="E79" s="91">
        <v>0</v>
      </c>
      <c r="F79" s="91">
        <v>0</v>
      </c>
      <c r="G79" s="128">
        <v>0</v>
      </c>
      <c r="H79" s="91">
        <v>0</v>
      </c>
      <c r="I79" s="91">
        <v>0</v>
      </c>
      <c r="J79" s="91">
        <v>0</v>
      </c>
      <c r="K79" s="128">
        <v>0</v>
      </c>
      <c r="L79" s="91">
        <v>0</v>
      </c>
      <c r="M79" s="91">
        <v>0</v>
      </c>
      <c r="N79" s="91">
        <v>0</v>
      </c>
      <c r="O79" s="128">
        <v>1</v>
      </c>
      <c r="P79" s="91">
        <v>2</v>
      </c>
      <c r="Q79" s="91">
        <v>3</v>
      </c>
      <c r="R79" s="91">
        <v>3</v>
      </c>
      <c r="S79" s="128">
        <v>14</v>
      </c>
      <c r="T79" s="91">
        <v>15</v>
      </c>
      <c r="U79" s="91">
        <v>14</v>
      </c>
      <c r="V79" s="91">
        <v>13</v>
      </c>
      <c r="W79" s="128">
        <v>15</v>
      </c>
      <c r="X79" s="91">
        <v>19</v>
      </c>
      <c r="Y79" s="91">
        <v>18</v>
      </c>
      <c r="Z79" s="91">
        <v>17</v>
      </c>
      <c r="AA79" s="128">
        <v>39</v>
      </c>
      <c r="AB79" s="91">
        <v>41</v>
      </c>
      <c r="AC79" s="91">
        <v>42</v>
      </c>
      <c r="AD79" s="88"/>
      <c r="AE79" s="88"/>
      <c r="AF79" s="88"/>
      <c r="AG79" s="88"/>
    </row>
    <row r="80" spans="1:33" x14ac:dyDescent="0.25">
      <c r="A80" s="103" t="s">
        <v>50</v>
      </c>
      <c r="B80" s="104">
        <v>2669</v>
      </c>
      <c r="C80" s="126">
        <v>2902</v>
      </c>
      <c r="D80" s="104">
        <v>3177</v>
      </c>
      <c r="E80" s="104">
        <v>3684</v>
      </c>
      <c r="F80" s="104">
        <v>5095</v>
      </c>
      <c r="G80" s="126">
        <v>7339</v>
      </c>
      <c r="H80" s="104">
        <v>11838</v>
      </c>
      <c r="I80" s="104">
        <v>19302</v>
      </c>
      <c r="J80" s="104">
        <v>29883</v>
      </c>
      <c r="K80" s="126">
        <v>45790</v>
      </c>
      <c r="L80" s="104">
        <v>69010</v>
      </c>
      <c r="M80" s="104">
        <v>111921</v>
      </c>
      <c r="N80" s="104">
        <v>235731</v>
      </c>
      <c r="O80" s="126">
        <v>315379</v>
      </c>
      <c r="P80" s="104">
        <v>344745</v>
      </c>
      <c r="Q80" s="104">
        <v>380720</v>
      </c>
      <c r="R80" s="104">
        <v>403730</v>
      </c>
      <c r="S80" s="126">
        <v>425855</v>
      </c>
      <c r="T80" s="104">
        <v>456148</v>
      </c>
      <c r="U80" s="104">
        <v>480398</v>
      </c>
      <c r="V80" s="104">
        <v>509652</v>
      </c>
      <c r="W80" s="126">
        <v>544938</v>
      </c>
      <c r="X80" s="104">
        <v>573719</v>
      </c>
      <c r="Y80" s="104">
        <v>610245</v>
      </c>
      <c r="Z80" s="104">
        <v>651308</v>
      </c>
      <c r="AA80" s="126">
        <v>688455</v>
      </c>
      <c r="AB80" s="104">
        <v>728981</v>
      </c>
      <c r="AC80" s="104">
        <v>774605</v>
      </c>
      <c r="AD80" s="93"/>
      <c r="AE80" s="93"/>
      <c r="AF80" s="93"/>
      <c r="AG80" s="88"/>
    </row>
    <row r="81" spans="1:33" x14ac:dyDescent="0.25">
      <c r="A81" s="90" t="s">
        <v>76</v>
      </c>
      <c r="B81" s="91">
        <v>0</v>
      </c>
      <c r="C81" s="128">
        <v>0</v>
      </c>
      <c r="D81" s="91">
        <v>0</v>
      </c>
      <c r="E81" s="91">
        <v>0</v>
      </c>
      <c r="F81" s="91">
        <v>0</v>
      </c>
      <c r="G81" s="128">
        <v>0</v>
      </c>
      <c r="H81" s="91">
        <v>0</v>
      </c>
      <c r="I81" s="91">
        <v>0</v>
      </c>
      <c r="J81" s="91">
        <v>0</v>
      </c>
      <c r="K81" s="128">
        <v>0</v>
      </c>
      <c r="L81" s="91">
        <v>0</v>
      </c>
      <c r="M81" s="91">
        <v>0</v>
      </c>
      <c r="N81" s="91">
        <v>0</v>
      </c>
      <c r="O81" s="128">
        <v>0</v>
      </c>
      <c r="P81" s="91">
        <v>0</v>
      </c>
      <c r="Q81" s="91">
        <v>0</v>
      </c>
      <c r="R81" s="91">
        <v>0</v>
      </c>
      <c r="S81" s="128">
        <v>63</v>
      </c>
      <c r="T81" s="91">
        <v>81</v>
      </c>
      <c r="U81" s="91">
        <v>90</v>
      </c>
      <c r="V81" s="91">
        <v>99</v>
      </c>
      <c r="W81" s="128">
        <v>221</v>
      </c>
      <c r="X81" s="91">
        <v>230</v>
      </c>
      <c r="Y81" s="91">
        <v>251</v>
      </c>
      <c r="Z81" s="91">
        <v>282</v>
      </c>
      <c r="AA81" s="128">
        <v>456</v>
      </c>
      <c r="AB81" s="91">
        <v>458</v>
      </c>
      <c r="AC81" s="91">
        <v>461</v>
      </c>
      <c r="AD81" s="88"/>
      <c r="AE81" s="88"/>
      <c r="AF81" s="88"/>
      <c r="AG81" s="88"/>
    </row>
    <row r="82" spans="1:33" ht="40.200000000000003" customHeight="1" x14ac:dyDescent="0.25">
      <c r="C82" s="123"/>
      <c r="G82" s="123"/>
      <c r="K82" s="123"/>
      <c r="O82" s="123"/>
      <c r="S82" s="123"/>
      <c r="W82" s="123"/>
      <c r="AA82" s="123"/>
    </row>
    <row r="83" spans="1:33" x14ac:dyDescent="0.25">
      <c r="A83" s="85" t="s">
        <v>119</v>
      </c>
      <c r="C83" s="123"/>
      <c r="G83" s="123"/>
      <c r="K83" s="123"/>
      <c r="O83" s="123"/>
      <c r="S83" s="123"/>
      <c r="W83" s="123"/>
      <c r="AA83" s="136"/>
      <c r="AB83" s="88"/>
      <c r="AC83" s="88"/>
      <c r="AD83" s="88"/>
      <c r="AE83" s="88"/>
      <c r="AF83" s="88"/>
      <c r="AG83" s="88"/>
    </row>
    <row r="84" spans="1:33" x14ac:dyDescent="0.25">
      <c r="A84" s="86" t="s">
        <v>120</v>
      </c>
      <c r="B84" s="94">
        <f t="shared" ref="B84:AA84" si="0">SUM(B32:B35)</f>
        <v>7.2137260000000012</v>
      </c>
      <c r="C84" s="129">
        <f t="shared" si="0"/>
        <v>7.8392960000000009</v>
      </c>
      <c r="D84" s="94">
        <f t="shared" si="0"/>
        <v>8.6133559999999996</v>
      </c>
      <c r="E84" s="94">
        <f t="shared" si="0"/>
        <v>10.195385999999999</v>
      </c>
      <c r="F84" s="94">
        <f t="shared" si="0"/>
        <v>13.096605000000002</v>
      </c>
      <c r="G84" s="129">
        <f t="shared" si="0"/>
        <v>18.179350799999998</v>
      </c>
      <c r="H84" s="94">
        <f t="shared" si="0"/>
        <v>30.693699200000012</v>
      </c>
      <c r="I84" s="94">
        <f t="shared" si="0"/>
        <v>49.915967200000033</v>
      </c>
      <c r="J84" s="94">
        <f t="shared" si="0"/>
        <v>77.978944300000066</v>
      </c>
      <c r="K84" s="129">
        <f t="shared" si="0"/>
        <v>122.35770696000019</v>
      </c>
      <c r="L84" s="94">
        <f t="shared" si="0"/>
        <v>206.35319034000028</v>
      </c>
      <c r="M84" s="94">
        <f t="shared" si="0"/>
        <v>518.52298729000029</v>
      </c>
      <c r="N84" s="94">
        <f t="shared" si="0"/>
        <v>982.48874877999856</v>
      </c>
      <c r="O84" s="129">
        <f t="shared" si="0"/>
        <v>1291.3465486699981</v>
      </c>
      <c r="P84" s="94">
        <f t="shared" si="0"/>
        <v>1409.7230152799984</v>
      </c>
      <c r="Q84" s="94">
        <f t="shared" si="0"/>
        <v>1642.8947352599987</v>
      </c>
      <c r="R84" s="94">
        <f t="shared" si="0"/>
        <v>1735.3534341599989</v>
      </c>
      <c r="S84" s="129">
        <f t="shared" si="0"/>
        <v>1822.0273372199988</v>
      </c>
      <c r="T84" s="94">
        <f t="shared" si="0"/>
        <v>1980.5828367699983</v>
      </c>
      <c r="U84" s="94">
        <f t="shared" si="0"/>
        <v>2095.0965701399982</v>
      </c>
      <c r="V84" s="94">
        <f t="shared" si="0"/>
        <v>2232.5622886499982</v>
      </c>
      <c r="W84" s="129">
        <f t="shared" si="0"/>
        <v>2401.0066798899988</v>
      </c>
      <c r="X84" s="94">
        <f t="shared" si="0"/>
        <v>2560.9628232799978</v>
      </c>
      <c r="Y84" s="94">
        <f t="shared" si="0"/>
        <v>2716.676353429998</v>
      </c>
      <c r="Z84" s="94">
        <f t="shared" si="0"/>
        <v>2918.1749378699974</v>
      </c>
      <c r="AA84" s="129">
        <f t="shared" si="0"/>
        <v>3099.8248983699968</v>
      </c>
      <c r="AB84" s="94">
        <f>SUM(AB32:AB35)</f>
        <v>3264.8226155899974</v>
      </c>
      <c r="AC84" s="94">
        <f>SUM(AC32:AC35)</f>
        <v>3444.6600290999977</v>
      </c>
      <c r="AD84" s="99"/>
      <c r="AE84" s="98"/>
      <c r="AF84" s="88"/>
      <c r="AG84" s="88"/>
    </row>
    <row r="85" spans="1:33" x14ac:dyDescent="0.25">
      <c r="A85" s="86" t="s">
        <v>121</v>
      </c>
      <c r="B85" s="94">
        <f t="shared" ref="B85:AA85" si="1">SUM(B36:B38)</f>
        <v>1.95913</v>
      </c>
      <c r="C85" s="129">
        <f t="shared" si="1"/>
        <v>1.9657099999999998</v>
      </c>
      <c r="D85" s="94">
        <f t="shared" si="1"/>
        <v>1.9941299999999997</v>
      </c>
      <c r="E85" s="94">
        <f t="shared" si="1"/>
        <v>2.0172699999999999</v>
      </c>
      <c r="F85" s="94">
        <f t="shared" si="1"/>
        <v>2.1048900000000001</v>
      </c>
      <c r="G85" s="129">
        <f t="shared" si="1"/>
        <v>2.1380400000000002</v>
      </c>
      <c r="H85" s="94">
        <f t="shared" si="1"/>
        <v>2.1969299999999996</v>
      </c>
      <c r="I85" s="94">
        <f t="shared" si="1"/>
        <v>2.23062</v>
      </c>
      <c r="J85" s="94">
        <f t="shared" si="1"/>
        <v>2.2709099999999998</v>
      </c>
      <c r="K85" s="129">
        <f t="shared" si="1"/>
        <v>2.2877900000000002</v>
      </c>
      <c r="L85" s="94">
        <f t="shared" si="1"/>
        <v>2.3721399999999999</v>
      </c>
      <c r="M85" s="94">
        <f t="shared" si="1"/>
        <v>2.4721099999999998</v>
      </c>
      <c r="N85" s="94">
        <f t="shared" si="1"/>
        <v>7.3022100000000005</v>
      </c>
      <c r="O85" s="129">
        <f t="shared" si="1"/>
        <v>8.4680400000000002</v>
      </c>
      <c r="P85" s="94">
        <f t="shared" si="1"/>
        <v>8.7419600000000006</v>
      </c>
      <c r="Q85" s="94">
        <f t="shared" si="1"/>
        <v>9.6791500000000017</v>
      </c>
      <c r="R85" s="94">
        <f t="shared" si="1"/>
        <v>11.883900000000001</v>
      </c>
      <c r="S85" s="129">
        <f t="shared" si="1"/>
        <v>301.35722999999996</v>
      </c>
      <c r="T85" s="94">
        <f t="shared" si="1"/>
        <v>393.70245</v>
      </c>
      <c r="U85" s="94">
        <f t="shared" si="1"/>
        <v>435.14061999999996</v>
      </c>
      <c r="V85" s="94">
        <f t="shared" si="1"/>
        <v>539.75234</v>
      </c>
      <c r="W85" s="129">
        <f t="shared" si="1"/>
        <v>1468.8428699999999</v>
      </c>
      <c r="X85" s="94">
        <f t="shared" si="1"/>
        <v>1532.63095</v>
      </c>
      <c r="Y85" s="94">
        <f t="shared" si="1"/>
        <v>1742.76701</v>
      </c>
      <c r="Z85" s="94">
        <f t="shared" si="1"/>
        <v>2080.42409</v>
      </c>
      <c r="AA85" s="129">
        <f t="shared" si="1"/>
        <v>3877.7858099999999</v>
      </c>
      <c r="AB85" s="94">
        <f t="shared" ref="AB85:AC85" si="2">SUM(AB36:AB38)</f>
        <v>3889.0364300000001</v>
      </c>
      <c r="AC85" s="94">
        <f t="shared" si="2"/>
        <v>3904.95219</v>
      </c>
      <c r="AD85" s="93"/>
      <c r="AE85" s="93"/>
      <c r="AF85" s="93"/>
      <c r="AG85" s="88"/>
    </row>
    <row r="86" spans="1:33" x14ac:dyDescent="0.25">
      <c r="A86" s="86" t="s">
        <v>141</v>
      </c>
      <c r="B86" s="94">
        <f t="shared" ref="B86:AA86" si="3">SUM(B39:B42)</f>
        <v>14.6</v>
      </c>
      <c r="C86" s="129">
        <f t="shared" si="3"/>
        <v>14.6</v>
      </c>
      <c r="D86" s="94">
        <f t="shared" si="3"/>
        <v>14.6</v>
      </c>
      <c r="E86" s="94">
        <f t="shared" si="3"/>
        <v>14.6</v>
      </c>
      <c r="F86" s="94">
        <f t="shared" si="3"/>
        <v>14.6</v>
      </c>
      <c r="G86" s="129">
        <f t="shared" si="3"/>
        <v>14.6</v>
      </c>
      <c r="H86" s="94">
        <f t="shared" si="3"/>
        <v>14.6</v>
      </c>
      <c r="I86" s="94">
        <f t="shared" si="3"/>
        <v>14.6</v>
      </c>
      <c r="J86" s="94">
        <f t="shared" si="3"/>
        <v>14.6</v>
      </c>
      <c r="K86" s="129">
        <f t="shared" si="3"/>
        <v>14.6</v>
      </c>
      <c r="L86" s="94">
        <f t="shared" si="3"/>
        <v>14.6</v>
      </c>
      <c r="M86" s="94">
        <f t="shared" si="3"/>
        <v>14.6</v>
      </c>
      <c r="N86" s="94">
        <f t="shared" si="3"/>
        <v>14.6</v>
      </c>
      <c r="O86" s="129">
        <f t="shared" si="3"/>
        <v>20.6</v>
      </c>
      <c r="P86" s="94">
        <f t="shared" si="3"/>
        <v>26.1</v>
      </c>
      <c r="Q86" s="94">
        <f t="shared" si="3"/>
        <v>31.5</v>
      </c>
      <c r="R86" s="94">
        <f t="shared" si="3"/>
        <v>31.5</v>
      </c>
      <c r="S86" s="129">
        <f t="shared" si="3"/>
        <v>123.61701000000001</v>
      </c>
      <c r="T86" s="94">
        <f t="shared" si="3"/>
        <v>134.95601000000002</v>
      </c>
      <c r="U86" s="94">
        <f t="shared" si="3"/>
        <v>129.73874000000001</v>
      </c>
      <c r="V86" s="94">
        <f t="shared" si="3"/>
        <v>107.73873999999998</v>
      </c>
      <c r="W86" s="129">
        <f t="shared" si="3"/>
        <v>236.75845999999996</v>
      </c>
      <c r="X86" s="94">
        <f t="shared" si="3"/>
        <v>290.33053460000008</v>
      </c>
      <c r="Y86" s="94">
        <f t="shared" si="3"/>
        <v>299.61338460000002</v>
      </c>
      <c r="Z86" s="94">
        <f t="shared" si="3"/>
        <v>344.60370480000012</v>
      </c>
      <c r="AA86" s="129">
        <f t="shared" si="3"/>
        <v>863.52695480000011</v>
      </c>
      <c r="AB86" s="94">
        <f t="shared" ref="AB86:AC86" si="4">SUM(AB39:AB42)</f>
        <v>880.02489680000008</v>
      </c>
      <c r="AC86" s="94">
        <f t="shared" si="4"/>
        <v>901.82551180000007</v>
      </c>
      <c r="AD86" s="99"/>
      <c r="AE86" s="98"/>
      <c r="AF86" s="88"/>
      <c r="AG86" s="88"/>
    </row>
    <row r="87" spans="1:33" s="84" customFormat="1" x14ac:dyDescent="0.25">
      <c r="A87" s="103" t="s">
        <v>65</v>
      </c>
      <c r="B87" s="105">
        <f t="shared" ref="B87:Y87" si="5">SUM(B84:B86)</f>
        <v>23.772856000000001</v>
      </c>
      <c r="C87" s="131">
        <f t="shared" si="5"/>
        <v>24.405006</v>
      </c>
      <c r="D87" s="105">
        <f t="shared" si="5"/>
        <v>25.207485999999999</v>
      </c>
      <c r="E87" s="105">
        <f t="shared" si="5"/>
        <v>26.812655999999997</v>
      </c>
      <c r="F87" s="105">
        <f t="shared" si="5"/>
        <v>29.801495000000003</v>
      </c>
      <c r="G87" s="131">
        <f t="shared" si="5"/>
        <v>34.9173908</v>
      </c>
      <c r="H87" s="105">
        <f t="shared" si="5"/>
        <v>47.490629200000015</v>
      </c>
      <c r="I87" s="105">
        <f t="shared" si="5"/>
        <v>66.746587200000036</v>
      </c>
      <c r="J87" s="105">
        <f t="shared" si="5"/>
        <v>94.849854300000061</v>
      </c>
      <c r="K87" s="131">
        <f t="shared" si="5"/>
        <v>139.2454969600002</v>
      </c>
      <c r="L87" s="105">
        <f t="shared" si="5"/>
        <v>223.32533034000028</v>
      </c>
      <c r="M87" s="105">
        <f t="shared" si="5"/>
        <v>535.59509729000035</v>
      </c>
      <c r="N87" s="105">
        <f t="shared" si="5"/>
        <v>1004.3909587799985</v>
      </c>
      <c r="O87" s="131">
        <f t="shared" si="5"/>
        <v>1320.414588669998</v>
      </c>
      <c r="P87" s="105">
        <f t="shared" si="5"/>
        <v>1444.5649752799984</v>
      </c>
      <c r="Q87" s="105">
        <f t="shared" si="5"/>
        <v>1684.0738852599986</v>
      </c>
      <c r="R87" s="105">
        <f t="shared" si="5"/>
        <v>1778.7373341599989</v>
      </c>
      <c r="S87" s="131">
        <f t="shared" si="5"/>
        <v>2247.0015772199986</v>
      </c>
      <c r="T87" s="105">
        <f t="shared" si="5"/>
        <v>2509.2412967699984</v>
      </c>
      <c r="U87" s="105">
        <f t="shared" si="5"/>
        <v>2659.9759301399981</v>
      </c>
      <c r="V87" s="105">
        <f t="shared" si="5"/>
        <v>2880.053368649998</v>
      </c>
      <c r="W87" s="131">
        <f t="shared" si="5"/>
        <v>4106.6080098899984</v>
      </c>
      <c r="X87" s="105">
        <f t="shared" si="5"/>
        <v>4383.9243078799973</v>
      </c>
      <c r="Y87" s="105">
        <f t="shared" si="5"/>
        <v>4759.0567480299987</v>
      </c>
      <c r="Z87" s="105">
        <f>SUM(Z84:Z86)</f>
        <v>5343.2027326699972</v>
      </c>
      <c r="AA87" s="131">
        <f>SUM(AA84:AA86)</f>
        <v>7841.1376631699968</v>
      </c>
      <c r="AB87" s="105">
        <f>SUM(AB84:AB86)</f>
        <v>8033.8839423899972</v>
      </c>
      <c r="AC87" s="105">
        <f>SUM(AC84:AC86)</f>
        <v>8251.4377308999974</v>
      </c>
      <c r="AD87" s="101"/>
      <c r="AE87" s="102"/>
      <c r="AF87" s="96"/>
      <c r="AG87" s="96"/>
    </row>
    <row r="88" spans="1:33" x14ac:dyDescent="0.25">
      <c r="AA88" s="88"/>
      <c r="AB88" s="88"/>
      <c r="AC88" s="88"/>
      <c r="AD88" s="93"/>
      <c r="AE88" s="88"/>
      <c r="AF88" s="88"/>
      <c r="AG88" s="88"/>
    </row>
    <row r="89" spans="1:33" ht="12.75" customHeight="1" x14ac:dyDescent="0.25">
      <c r="A89" s="97"/>
      <c r="B89" s="97"/>
      <c r="C89" s="97"/>
      <c r="D89" s="97"/>
      <c r="E89" s="97"/>
      <c r="F89" s="97"/>
      <c r="G89" s="97"/>
      <c r="H89" s="97"/>
      <c r="I89" s="97"/>
      <c r="J89" s="97"/>
      <c r="K89" s="97"/>
      <c r="L89" s="97"/>
      <c r="AA89" s="88"/>
      <c r="AB89" s="88"/>
      <c r="AC89" s="88"/>
      <c r="AD89" s="88"/>
      <c r="AE89" s="88"/>
      <c r="AF89" s="88"/>
      <c r="AG89" s="88"/>
    </row>
    <row r="90" spans="1:33" x14ac:dyDescent="0.25">
      <c r="A90" s="86"/>
      <c r="W90" s="94"/>
      <c r="AA90" s="88"/>
      <c r="AB90" s="88"/>
      <c r="AC90" s="88"/>
      <c r="AD90" s="88"/>
      <c r="AE90" s="88"/>
      <c r="AF90" s="88"/>
      <c r="AG90" s="88"/>
    </row>
    <row r="91" spans="1:33" ht="13.2" customHeight="1" x14ac:dyDescent="0.25">
      <c r="A91" s="194" t="s">
        <v>162</v>
      </c>
      <c r="AA91" s="88"/>
      <c r="AB91" s="88"/>
      <c r="AC91" s="88"/>
      <c r="AD91" s="88"/>
      <c r="AE91" s="88"/>
      <c r="AF91" s="88"/>
      <c r="AG91" s="88"/>
    </row>
    <row r="92" spans="1:33" x14ac:dyDescent="0.25">
      <c r="A92" s="194"/>
      <c r="AA92" s="88"/>
      <c r="AB92" s="88"/>
      <c r="AC92" s="88"/>
      <c r="AD92" s="88"/>
      <c r="AE92" s="88"/>
      <c r="AF92" s="88"/>
      <c r="AG92" s="88"/>
    </row>
    <row r="93" spans="1:33" x14ac:dyDescent="0.25">
      <c r="A93" s="194"/>
      <c r="AA93" s="88"/>
      <c r="AB93" s="88"/>
      <c r="AC93" s="88"/>
      <c r="AD93" s="88"/>
      <c r="AE93" s="88"/>
      <c r="AF93" s="88"/>
      <c r="AG93" s="88"/>
    </row>
    <row r="94" spans="1:33" ht="44.4" customHeight="1" x14ac:dyDescent="0.25">
      <c r="A94" s="194"/>
      <c r="AA94" s="88"/>
      <c r="AB94" s="88"/>
      <c r="AC94" s="88"/>
      <c r="AD94" s="88"/>
      <c r="AE94" s="88"/>
      <c r="AF94" s="88"/>
      <c r="AG94" s="88"/>
    </row>
    <row r="95" spans="1:33" x14ac:dyDescent="0.25">
      <c r="A95" s="86"/>
      <c r="AA95" s="88"/>
      <c r="AB95" s="88"/>
      <c r="AC95" s="88"/>
      <c r="AD95" s="88"/>
      <c r="AE95" s="88"/>
      <c r="AF95" s="88"/>
      <c r="AG95" s="88"/>
    </row>
    <row r="96" spans="1:33" x14ac:dyDescent="0.25">
      <c r="A96" s="86"/>
      <c r="AA96" s="88"/>
      <c r="AB96" s="88"/>
      <c r="AC96" s="88"/>
      <c r="AD96" s="88"/>
      <c r="AE96" s="88"/>
      <c r="AF96" s="88"/>
      <c r="AG96" s="88"/>
    </row>
    <row r="97" spans="1:33" x14ac:dyDescent="0.25">
      <c r="A97" s="86"/>
      <c r="AA97" s="88"/>
      <c r="AB97" s="88"/>
      <c r="AC97" s="88"/>
      <c r="AD97" s="88"/>
      <c r="AE97" s="88"/>
      <c r="AF97" s="88"/>
      <c r="AG97" s="88"/>
    </row>
    <row r="98" spans="1:33" x14ac:dyDescent="0.25">
      <c r="A98" s="86"/>
      <c r="AA98" s="88"/>
      <c r="AB98" s="88"/>
      <c r="AC98" s="88"/>
      <c r="AD98" s="88"/>
      <c r="AE98" s="88"/>
      <c r="AF98" s="88"/>
      <c r="AG98" s="88"/>
    </row>
    <row r="99" spans="1:33" x14ac:dyDescent="0.25">
      <c r="AA99" s="88"/>
      <c r="AB99" s="88"/>
      <c r="AC99" s="88"/>
      <c r="AD99" s="88"/>
      <c r="AE99" s="88"/>
      <c r="AF99" s="88"/>
      <c r="AG99" s="88"/>
    </row>
    <row r="104" spans="1:33" x14ac:dyDescent="0.25">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33" x14ac:dyDescent="0.25">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33" x14ac:dyDescent="0.25">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33" x14ac:dyDescent="0.25">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33" x14ac:dyDescent="0.25">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33" x14ac:dyDescent="0.25">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33" x14ac:dyDescent="0.25">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33" x14ac:dyDescent="0.25">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sheetData>
  <mergeCells count="8">
    <mergeCell ref="A91:A94"/>
    <mergeCell ref="AA5:AB5"/>
    <mergeCell ref="W5:Z5"/>
    <mergeCell ref="C5:F5"/>
    <mergeCell ref="G5:J5"/>
    <mergeCell ref="K5:N5"/>
    <mergeCell ref="O5:R5"/>
    <mergeCell ref="S5:V5"/>
  </mergeCells>
  <pageMargins left="0.23622047244094491" right="0.23622047244094491" top="0.74803149606299213" bottom="0.74803149606299213" header="0.31496062992125984" footer="0.31496062992125984"/>
  <pageSetup paperSize="9" scale="50" orientation="landscape" verticalDpi="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0"/>
  <sheetViews>
    <sheetView workbookViewId="0"/>
  </sheetViews>
  <sheetFormatPr defaultColWidth="9.109375" defaultRowHeight="13.2" x14ac:dyDescent="0.25"/>
  <cols>
    <col min="1" max="1" width="9.109375" style="7"/>
    <col min="2" max="2" width="26" style="7" customWidth="1"/>
    <col min="3" max="3" width="12.6640625" style="7" customWidth="1"/>
    <col min="4" max="4" width="9.109375" style="7"/>
    <col min="5" max="8" width="11.6640625" style="7" customWidth="1"/>
    <col min="9" max="9" width="9.109375" style="7"/>
    <col min="10" max="10" width="13.44140625" style="7" customWidth="1"/>
    <col min="11" max="11" width="12.109375" style="7" customWidth="1"/>
    <col min="12" max="12" width="14.109375" style="7" customWidth="1"/>
    <col min="13" max="13" width="12.109375" style="7" customWidth="1"/>
    <col min="14" max="18" width="13.109375" style="7" customWidth="1"/>
    <col min="19" max="19" width="14.33203125" style="7" customWidth="1"/>
    <col min="20" max="21" width="15.33203125" style="7" customWidth="1"/>
    <col min="22" max="22" width="16" style="7" customWidth="1"/>
    <col min="23" max="16384" width="9.109375" style="7"/>
  </cols>
  <sheetData>
    <row r="1" spans="2:22" ht="13.8" thickBot="1" x14ac:dyDescent="0.3"/>
    <row r="2" spans="2:22" x14ac:dyDescent="0.25">
      <c r="B2" s="8" t="s">
        <v>27</v>
      </c>
      <c r="C2" s="9" t="s">
        <v>28</v>
      </c>
    </row>
    <row r="3" spans="2:22" ht="13.8" thickBot="1" x14ac:dyDescent="0.3">
      <c r="B3" s="10">
        <v>2010</v>
      </c>
      <c r="C3" s="11">
        <v>1</v>
      </c>
      <c r="E3" s="7" t="s">
        <v>29</v>
      </c>
      <c r="J3" s="7" t="s">
        <v>30</v>
      </c>
    </row>
    <row r="4" spans="2:22" x14ac:dyDescent="0.25">
      <c r="D4" s="7">
        <v>2</v>
      </c>
      <c r="E4" s="7">
        <f>$D$4+1</f>
        <v>3</v>
      </c>
      <c r="F4" s="7">
        <v>4</v>
      </c>
      <c r="G4" s="7">
        <v>5</v>
      </c>
      <c r="I4" s="7">
        <v>2</v>
      </c>
      <c r="J4" s="7">
        <f>I4+1</f>
        <v>3</v>
      </c>
      <c r="K4" s="7">
        <f t="shared" ref="K4:R4" si="0">J4+1</f>
        <v>4</v>
      </c>
      <c r="L4" s="7">
        <f t="shared" si="0"/>
        <v>5</v>
      </c>
      <c r="M4" s="7">
        <f t="shared" si="0"/>
        <v>6</v>
      </c>
      <c r="N4" s="7">
        <f>M4+1</f>
        <v>7</v>
      </c>
      <c r="O4" s="7">
        <f t="shared" si="0"/>
        <v>8</v>
      </c>
      <c r="P4" s="7">
        <f t="shared" si="0"/>
        <v>9</v>
      </c>
      <c r="Q4" s="7">
        <f t="shared" si="0"/>
        <v>10</v>
      </c>
      <c r="R4" s="7">
        <f t="shared" si="0"/>
        <v>11</v>
      </c>
      <c r="S4" s="7">
        <f>R4+1</f>
        <v>12</v>
      </c>
      <c r="T4" s="7">
        <f>S4+1</f>
        <v>13</v>
      </c>
      <c r="U4" s="7">
        <f>T4+1</f>
        <v>14</v>
      </c>
      <c r="V4" s="7">
        <f>U4+1</f>
        <v>15</v>
      </c>
    </row>
    <row r="5" spans="2:22" x14ac:dyDescent="0.25">
      <c r="H5" s="7">
        <v>6</v>
      </c>
      <c r="I5" s="7" t="str">
        <f t="shared" ref="I5:V5" si="1">$J$3&amp;"r"&amp;$H5&amp;"c"&amp;I$4</f>
        <v>Quarter!r6c2</v>
      </c>
      <c r="J5" s="7" t="str">
        <f t="shared" si="1"/>
        <v>Quarter!r6c3</v>
      </c>
      <c r="K5" s="7" t="str">
        <f t="shared" si="1"/>
        <v>Quarter!r6c4</v>
      </c>
      <c r="L5" s="7" t="str">
        <f t="shared" si="1"/>
        <v>Quarter!r6c5</v>
      </c>
      <c r="M5" s="7" t="str">
        <f t="shared" si="1"/>
        <v>Quarter!r6c6</v>
      </c>
      <c r="N5" s="7" t="str">
        <f t="shared" si="1"/>
        <v>Quarter!r6c7</v>
      </c>
      <c r="O5" s="7" t="str">
        <f t="shared" si="1"/>
        <v>Quarter!r6c8</v>
      </c>
      <c r="P5" s="7" t="str">
        <f t="shared" si="1"/>
        <v>Quarter!r6c9</v>
      </c>
      <c r="Q5" s="7" t="str">
        <f t="shared" si="1"/>
        <v>Quarter!r6c10</v>
      </c>
      <c r="R5" s="7" t="str">
        <f t="shared" si="1"/>
        <v>Quarter!r6c11</v>
      </c>
      <c r="S5" s="7" t="str">
        <f t="shared" si="1"/>
        <v>Quarter!r6c12</v>
      </c>
      <c r="T5" s="7" t="str">
        <f t="shared" si="1"/>
        <v>Quarter!r6c13</v>
      </c>
      <c r="U5" s="7" t="str">
        <f t="shared" si="1"/>
        <v>Quarter!r6c14</v>
      </c>
      <c r="V5" s="7" t="str">
        <f t="shared" si="1"/>
        <v>Quarter!r6c15</v>
      </c>
    </row>
    <row r="6" spans="2:22" x14ac:dyDescent="0.25">
      <c r="B6" s="12" t="s">
        <v>31</v>
      </c>
    </row>
    <row r="7" spans="2:22" x14ac:dyDescent="0.25">
      <c r="B7" s="12" t="s">
        <v>6</v>
      </c>
    </row>
    <row r="8" spans="2:22" x14ac:dyDescent="0.25">
      <c r="B8" s="19" t="s">
        <v>8</v>
      </c>
      <c r="C8" s="7">
        <v>8</v>
      </c>
      <c r="D8" s="7" t="str">
        <f t="shared" ref="D8:G21" si="2">$E$3&amp;"r"&amp;$C8&amp;"c"&amp;D$4</f>
        <v>Annual!r8c2</v>
      </c>
      <c r="E8" s="7" t="str">
        <f t="shared" si="2"/>
        <v>Annual!r8c3</v>
      </c>
      <c r="F8" s="7" t="str">
        <f t="shared" si="2"/>
        <v>Annual!r8c4</v>
      </c>
      <c r="G8" s="7" t="str">
        <f t="shared" si="2"/>
        <v>Annual!r8c5</v>
      </c>
      <c r="H8" s="7">
        <v>8</v>
      </c>
      <c r="I8" s="7" t="str">
        <f t="shared" ref="I8:V21" si="3">$J$3&amp;"r"&amp;$H8&amp;"c"&amp;I$4</f>
        <v>Quarter!r8c2</v>
      </c>
      <c r="J8" s="7" t="str">
        <f t="shared" si="3"/>
        <v>Quarter!r8c3</v>
      </c>
      <c r="K8" s="7" t="str">
        <f t="shared" si="3"/>
        <v>Quarter!r8c4</v>
      </c>
      <c r="L8" s="7" t="str">
        <f t="shared" si="3"/>
        <v>Quarter!r8c5</v>
      </c>
      <c r="M8" s="7" t="str">
        <f t="shared" si="3"/>
        <v>Quarter!r8c6</v>
      </c>
      <c r="N8" s="7" t="str">
        <f t="shared" si="3"/>
        <v>Quarter!r8c7</v>
      </c>
      <c r="O8" s="7" t="str">
        <f t="shared" si="3"/>
        <v>Quarter!r8c8</v>
      </c>
      <c r="P8" s="7" t="str">
        <f t="shared" si="3"/>
        <v>Quarter!r8c9</v>
      </c>
      <c r="Q8" s="7" t="str">
        <f t="shared" si="3"/>
        <v>Quarter!r8c10</v>
      </c>
      <c r="R8" s="7" t="str">
        <f t="shared" si="3"/>
        <v>Quarter!r8c11</v>
      </c>
      <c r="S8" s="7" t="str">
        <f t="shared" si="3"/>
        <v>Quarter!r8c12</v>
      </c>
      <c r="T8" s="7" t="str">
        <f t="shared" si="3"/>
        <v>Quarter!r8c13</v>
      </c>
      <c r="U8" s="7" t="str">
        <f t="shared" si="3"/>
        <v>Quarter!r8c14</v>
      </c>
      <c r="V8" s="7" t="str">
        <f t="shared" si="3"/>
        <v>Quarter!r8c15</v>
      </c>
    </row>
    <row r="9" spans="2:22" ht="15.6" x14ac:dyDescent="0.25">
      <c r="B9" s="19" t="s">
        <v>17</v>
      </c>
      <c r="C9" s="7">
        <v>9</v>
      </c>
      <c r="D9" s="7" t="str">
        <f t="shared" si="2"/>
        <v>Annual!r9c2</v>
      </c>
      <c r="E9" s="7" t="str">
        <f t="shared" si="2"/>
        <v>Annual!r9c3</v>
      </c>
      <c r="F9" s="7" t="str">
        <f t="shared" si="2"/>
        <v>Annual!r9c4</v>
      </c>
      <c r="G9" s="7" t="str">
        <f t="shared" si="2"/>
        <v>Annual!r9c5</v>
      </c>
      <c r="H9" s="7">
        <v>9</v>
      </c>
      <c r="I9" s="7" t="str">
        <f t="shared" si="3"/>
        <v>Quarter!r9c2</v>
      </c>
      <c r="J9" s="7" t="str">
        <f t="shared" si="3"/>
        <v>Quarter!r9c3</v>
      </c>
      <c r="K9" s="7" t="str">
        <f t="shared" si="3"/>
        <v>Quarter!r9c4</v>
      </c>
      <c r="L9" s="7" t="str">
        <f t="shared" si="3"/>
        <v>Quarter!r9c5</v>
      </c>
      <c r="M9" s="7" t="str">
        <f t="shared" si="3"/>
        <v>Quarter!r9c6</v>
      </c>
      <c r="N9" s="7" t="str">
        <f t="shared" si="3"/>
        <v>Quarter!r9c7</v>
      </c>
      <c r="O9" s="7" t="str">
        <f t="shared" si="3"/>
        <v>Quarter!r9c8</v>
      </c>
      <c r="P9" s="7" t="str">
        <f t="shared" si="3"/>
        <v>Quarter!r9c9</v>
      </c>
      <c r="Q9" s="7" t="str">
        <f t="shared" si="3"/>
        <v>Quarter!r9c10</v>
      </c>
      <c r="R9" s="7" t="str">
        <f t="shared" si="3"/>
        <v>Quarter!r9c11</v>
      </c>
      <c r="S9" s="7" t="str">
        <f t="shared" si="3"/>
        <v>Quarter!r9c12</v>
      </c>
      <c r="T9" s="7" t="str">
        <f t="shared" si="3"/>
        <v>Quarter!r9c13</v>
      </c>
      <c r="U9" s="7" t="str">
        <f t="shared" si="3"/>
        <v>Quarter!r9c14</v>
      </c>
      <c r="V9" s="7" t="str">
        <f t="shared" si="3"/>
        <v>Quarter!r9c15</v>
      </c>
    </row>
    <row r="10" spans="2:22" x14ac:dyDescent="0.25">
      <c r="B10" s="19" t="s">
        <v>9</v>
      </c>
      <c r="C10" s="7">
        <v>10</v>
      </c>
      <c r="D10" s="7" t="str">
        <f t="shared" si="2"/>
        <v>Annual!r10c2</v>
      </c>
      <c r="E10" s="7" t="str">
        <f t="shared" si="2"/>
        <v>Annual!r10c3</v>
      </c>
      <c r="F10" s="7" t="str">
        <f t="shared" si="2"/>
        <v>Annual!r10c4</v>
      </c>
      <c r="G10" s="7" t="str">
        <f t="shared" si="2"/>
        <v>Annual!r10c5</v>
      </c>
      <c r="H10" s="7">
        <v>10</v>
      </c>
      <c r="I10" s="7" t="str">
        <f t="shared" si="3"/>
        <v>Quarter!r10c2</v>
      </c>
      <c r="J10" s="7" t="str">
        <f t="shared" si="3"/>
        <v>Quarter!r10c3</v>
      </c>
      <c r="K10" s="7" t="str">
        <f t="shared" si="3"/>
        <v>Quarter!r10c4</v>
      </c>
      <c r="L10" s="7" t="str">
        <f t="shared" si="3"/>
        <v>Quarter!r10c5</v>
      </c>
      <c r="M10" s="7" t="str">
        <f t="shared" si="3"/>
        <v>Quarter!r10c6</v>
      </c>
      <c r="N10" s="7" t="str">
        <f t="shared" si="3"/>
        <v>Quarter!r10c7</v>
      </c>
      <c r="O10" s="7" t="str">
        <f t="shared" si="3"/>
        <v>Quarter!r10c8</v>
      </c>
      <c r="P10" s="7" t="str">
        <f t="shared" si="3"/>
        <v>Quarter!r10c9</v>
      </c>
      <c r="Q10" s="7" t="str">
        <f t="shared" si="3"/>
        <v>Quarter!r10c10</v>
      </c>
      <c r="R10" s="7" t="str">
        <f t="shared" si="3"/>
        <v>Quarter!r10c11</v>
      </c>
      <c r="S10" s="7" t="str">
        <f t="shared" si="3"/>
        <v>Quarter!r10c12</v>
      </c>
      <c r="T10" s="7" t="str">
        <f t="shared" si="3"/>
        <v>Quarter!r10c13</v>
      </c>
      <c r="U10" s="7" t="str">
        <f t="shared" si="3"/>
        <v>Quarter!r10c14</v>
      </c>
      <c r="V10" s="7" t="str">
        <f t="shared" si="3"/>
        <v>Quarter!r10c15</v>
      </c>
    </row>
    <row r="11" spans="2:22" x14ac:dyDescent="0.25">
      <c r="B11" s="19" t="s">
        <v>10</v>
      </c>
      <c r="C11" s="7">
        <v>11</v>
      </c>
      <c r="D11" s="7" t="str">
        <f t="shared" si="2"/>
        <v>Annual!r11c2</v>
      </c>
      <c r="E11" s="7" t="str">
        <f t="shared" si="2"/>
        <v>Annual!r11c3</v>
      </c>
      <c r="F11" s="7" t="str">
        <f t="shared" si="2"/>
        <v>Annual!r11c4</v>
      </c>
      <c r="G11" s="7" t="str">
        <f t="shared" si="2"/>
        <v>Annual!r11c5</v>
      </c>
      <c r="H11" s="7">
        <v>11</v>
      </c>
      <c r="I11" s="7" t="str">
        <f t="shared" si="3"/>
        <v>Quarter!r11c2</v>
      </c>
      <c r="J11" s="7" t="str">
        <f t="shared" si="3"/>
        <v>Quarter!r11c3</v>
      </c>
      <c r="K11" s="7" t="str">
        <f t="shared" si="3"/>
        <v>Quarter!r11c4</v>
      </c>
      <c r="L11" s="7" t="str">
        <f t="shared" si="3"/>
        <v>Quarter!r11c5</v>
      </c>
      <c r="M11" s="7" t="str">
        <f t="shared" si="3"/>
        <v>Quarter!r11c6</v>
      </c>
      <c r="N11" s="7" t="str">
        <f t="shared" si="3"/>
        <v>Quarter!r11c7</v>
      </c>
      <c r="O11" s="7" t="str">
        <f t="shared" si="3"/>
        <v>Quarter!r11c8</v>
      </c>
      <c r="P11" s="7" t="str">
        <f t="shared" si="3"/>
        <v>Quarter!r11c9</v>
      </c>
      <c r="Q11" s="7" t="str">
        <f t="shared" si="3"/>
        <v>Quarter!r11c10</v>
      </c>
      <c r="R11" s="7" t="str">
        <f t="shared" si="3"/>
        <v>Quarter!r11c11</v>
      </c>
      <c r="S11" s="7" t="str">
        <f t="shared" si="3"/>
        <v>Quarter!r11c12</v>
      </c>
      <c r="T11" s="7" t="str">
        <f t="shared" si="3"/>
        <v>Quarter!r11c13</v>
      </c>
      <c r="U11" s="7" t="str">
        <f t="shared" si="3"/>
        <v>Quarter!r11c14</v>
      </c>
      <c r="V11" s="7" t="str">
        <f t="shared" si="3"/>
        <v>Quarter!r11c15</v>
      </c>
    </row>
    <row r="12" spans="2:22" x14ac:dyDescent="0.25">
      <c r="B12" s="19" t="s">
        <v>11</v>
      </c>
      <c r="C12" s="7">
        <v>12</v>
      </c>
      <c r="D12" s="7" t="str">
        <f t="shared" si="2"/>
        <v>Annual!r12c2</v>
      </c>
      <c r="E12" s="7" t="str">
        <f t="shared" si="2"/>
        <v>Annual!r12c3</v>
      </c>
      <c r="F12" s="7" t="str">
        <f t="shared" si="2"/>
        <v>Annual!r12c4</v>
      </c>
      <c r="G12" s="7" t="str">
        <f t="shared" si="2"/>
        <v>Annual!r12c5</v>
      </c>
      <c r="H12" s="7">
        <v>12</v>
      </c>
      <c r="I12" s="7" t="str">
        <f t="shared" si="3"/>
        <v>Quarter!r12c2</v>
      </c>
      <c r="J12" s="7" t="str">
        <f t="shared" si="3"/>
        <v>Quarter!r12c3</v>
      </c>
      <c r="K12" s="7" t="str">
        <f t="shared" si="3"/>
        <v>Quarter!r12c4</v>
      </c>
      <c r="L12" s="7" t="str">
        <f t="shared" si="3"/>
        <v>Quarter!r12c5</v>
      </c>
      <c r="M12" s="7" t="str">
        <f t="shared" si="3"/>
        <v>Quarter!r12c6</v>
      </c>
      <c r="N12" s="7" t="str">
        <f t="shared" si="3"/>
        <v>Quarter!r12c7</v>
      </c>
      <c r="O12" s="7" t="str">
        <f t="shared" si="3"/>
        <v>Quarter!r12c8</v>
      </c>
      <c r="P12" s="7" t="str">
        <f t="shared" si="3"/>
        <v>Quarter!r12c9</v>
      </c>
      <c r="Q12" s="7" t="str">
        <f t="shared" si="3"/>
        <v>Quarter!r12c10</v>
      </c>
      <c r="R12" s="7" t="str">
        <f t="shared" si="3"/>
        <v>Quarter!r12c11</v>
      </c>
      <c r="S12" s="7" t="str">
        <f t="shared" si="3"/>
        <v>Quarter!r12c12</v>
      </c>
      <c r="T12" s="7" t="str">
        <f t="shared" si="3"/>
        <v>Quarter!r12c13</v>
      </c>
      <c r="U12" s="7" t="str">
        <f t="shared" si="3"/>
        <v>Quarter!r12c14</v>
      </c>
      <c r="V12" s="7" t="str">
        <f t="shared" si="3"/>
        <v>Quarter!r12c15</v>
      </c>
    </row>
    <row r="13" spans="2:22" x14ac:dyDescent="0.25">
      <c r="B13" s="19" t="s">
        <v>12</v>
      </c>
      <c r="C13" s="7">
        <v>13</v>
      </c>
      <c r="D13" s="7" t="str">
        <f t="shared" si="2"/>
        <v>Annual!r13c2</v>
      </c>
      <c r="E13" s="7" t="str">
        <f t="shared" si="2"/>
        <v>Annual!r13c3</v>
      </c>
      <c r="F13" s="7" t="str">
        <f t="shared" si="2"/>
        <v>Annual!r13c4</v>
      </c>
      <c r="G13" s="7" t="str">
        <f t="shared" si="2"/>
        <v>Annual!r13c5</v>
      </c>
      <c r="H13" s="7">
        <v>13</v>
      </c>
      <c r="I13" s="7" t="str">
        <f t="shared" si="3"/>
        <v>Quarter!r13c2</v>
      </c>
      <c r="J13" s="7" t="str">
        <f t="shared" si="3"/>
        <v>Quarter!r13c3</v>
      </c>
      <c r="K13" s="7" t="str">
        <f t="shared" si="3"/>
        <v>Quarter!r13c4</v>
      </c>
      <c r="L13" s="7" t="str">
        <f t="shared" si="3"/>
        <v>Quarter!r13c5</v>
      </c>
      <c r="M13" s="7" t="str">
        <f t="shared" si="3"/>
        <v>Quarter!r13c6</v>
      </c>
      <c r="N13" s="7" t="str">
        <f t="shared" si="3"/>
        <v>Quarter!r13c7</v>
      </c>
      <c r="O13" s="7" t="str">
        <f t="shared" si="3"/>
        <v>Quarter!r13c8</v>
      </c>
      <c r="P13" s="7" t="str">
        <f t="shared" si="3"/>
        <v>Quarter!r13c9</v>
      </c>
      <c r="Q13" s="7" t="str">
        <f t="shared" si="3"/>
        <v>Quarter!r13c10</v>
      </c>
      <c r="R13" s="7" t="str">
        <f t="shared" si="3"/>
        <v>Quarter!r13c11</v>
      </c>
      <c r="S13" s="7" t="str">
        <f t="shared" si="3"/>
        <v>Quarter!r13c12</v>
      </c>
      <c r="T13" s="7" t="str">
        <f t="shared" si="3"/>
        <v>Quarter!r13c13</v>
      </c>
      <c r="U13" s="7" t="str">
        <f t="shared" si="3"/>
        <v>Quarter!r13c14</v>
      </c>
      <c r="V13" s="7" t="str">
        <f t="shared" si="3"/>
        <v>Quarter!r13c15</v>
      </c>
    </row>
    <row r="14" spans="2:22" x14ac:dyDescent="0.25">
      <c r="B14" s="19" t="s">
        <v>13</v>
      </c>
      <c r="C14" s="7">
        <v>14</v>
      </c>
      <c r="D14" s="7" t="str">
        <f t="shared" si="2"/>
        <v>Annual!r14c2</v>
      </c>
      <c r="E14" s="7" t="str">
        <f t="shared" si="2"/>
        <v>Annual!r14c3</v>
      </c>
      <c r="F14" s="7" t="str">
        <f t="shared" si="2"/>
        <v>Annual!r14c4</v>
      </c>
      <c r="G14" s="7" t="str">
        <f t="shared" si="2"/>
        <v>Annual!r14c5</v>
      </c>
      <c r="H14" s="7">
        <v>14</v>
      </c>
      <c r="I14" s="7" t="str">
        <f t="shared" si="3"/>
        <v>Quarter!r14c2</v>
      </c>
      <c r="J14" s="7" t="str">
        <f t="shared" si="3"/>
        <v>Quarter!r14c3</v>
      </c>
      <c r="K14" s="7" t="str">
        <f t="shared" si="3"/>
        <v>Quarter!r14c4</v>
      </c>
      <c r="L14" s="7" t="str">
        <f t="shared" si="3"/>
        <v>Quarter!r14c5</v>
      </c>
      <c r="M14" s="7" t="str">
        <f t="shared" si="3"/>
        <v>Quarter!r14c6</v>
      </c>
      <c r="N14" s="7" t="str">
        <f t="shared" si="3"/>
        <v>Quarter!r14c7</v>
      </c>
      <c r="O14" s="7" t="str">
        <f t="shared" si="3"/>
        <v>Quarter!r14c8</v>
      </c>
      <c r="P14" s="7" t="str">
        <f t="shared" si="3"/>
        <v>Quarter!r14c9</v>
      </c>
      <c r="Q14" s="7" t="str">
        <f t="shared" si="3"/>
        <v>Quarter!r14c10</v>
      </c>
      <c r="R14" s="7" t="str">
        <f t="shared" si="3"/>
        <v>Quarter!r14c11</v>
      </c>
      <c r="S14" s="7" t="str">
        <f t="shared" si="3"/>
        <v>Quarter!r14c12</v>
      </c>
      <c r="T14" s="7" t="str">
        <f t="shared" si="3"/>
        <v>Quarter!r14c13</v>
      </c>
      <c r="U14" s="7" t="str">
        <f t="shared" si="3"/>
        <v>Quarter!r14c14</v>
      </c>
      <c r="V14" s="7" t="str">
        <f t="shared" si="3"/>
        <v>Quarter!r14c15</v>
      </c>
    </row>
    <row r="15" spans="2:22" x14ac:dyDescent="0.25">
      <c r="B15" s="19" t="s">
        <v>14</v>
      </c>
      <c r="C15" s="7">
        <v>15</v>
      </c>
      <c r="D15" s="7" t="str">
        <f t="shared" si="2"/>
        <v>Annual!r15c2</v>
      </c>
      <c r="E15" s="7" t="str">
        <f t="shared" si="2"/>
        <v>Annual!r15c3</v>
      </c>
      <c r="F15" s="7" t="str">
        <f t="shared" si="2"/>
        <v>Annual!r15c4</v>
      </c>
      <c r="G15" s="7" t="str">
        <f t="shared" si="2"/>
        <v>Annual!r15c5</v>
      </c>
      <c r="H15" s="7">
        <v>15</v>
      </c>
      <c r="I15" s="7" t="str">
        <f t="shared" si="3"/>
        <v>Quarter!r15c2</v>
      </c>
      <c r="J15" s="7" t="str">
        <f t="shared" si="3"/>
        <v>Quarter!r15c3</v>
      </c>
      <c r="K15" s="7" t="str">
        <f t="shared" si="3"/>
        <v>Quarter!r15c4</v>
      </c>
      <c r="L15" s="7" t="str">
        <f t="shared" si="3"/>
        <v>Quarter!r15c5</v>
      </c>
      <c r="M15" s="7" t="str">
        <f t="shared" si="3"/>
        <v>Quarter!r15c6</v>
      </c>
      <c r="N15" s="7" t="str">
        <f t="shared" si="3"/>
        <v>Quarter!r15c7</v>
      </c>
      <c r="O15" s="7" t="str">
        <f t="shared" si="3"/>
        <v>Quarter!r15c8</v>
      </c>
      <c r="P15" s="7" t="str">
        <f t="shared" si="3"/>
        <v>Quarter!r15c9</v>
      </c>
      <c r="Q15" s="7" t="str">
        <f t="shared" si="3"/>
        <v>Quarter!r15c10</v>
      </c>
      <c r="R15" s="7" t="str">
        <f t="shared" si="3"/>
        <v>Quarter!r15c11</v>
      </c>
      <c r="S15" s="7" t="str">
        <f t="shared" si="3"/>
        <v>Quarter!r15c12</v>
      </c>
      <c r="T15" s="7" t="str">
        <f t="shared" si="3"/>
        <v>Quarter!r15c13</v>
      </c>
      <c r="U15" s="7" t="str">
        <f t="shared" si="3"/>
        <v>Quarter!r15c14</v>
      </c>
      <c r="V15" s="7" t="str">
        <f t="shared" si="3"/>
        <v>Quarter!r15c15</v>
      </c>
    </row>
    <row r="16" spans="2:22" x14ac:dyDescent="0.25">
      <c r="B16" s="20" t="s">
        <v>54</v>
      </c>
      <c r="C16" s="7">
        <v>16</v>
      </c>
      <c r="D16" s="7" t="str">
        <f t="shared" si="2"/>
        <v>Annual!r16c2</v>
      </c>
      <c r="E16" s="7" t="str">
        <f t="shared" si="2"/>
        <v>Annual!r16c3</v>
      </c>
      <c r="F16" s="7" t="str">
        <f t="shared" si="2"/>
        <v>Annual!r16c4</v>
      </c>
      <c r="G16" s="7" t="str">
        <f t="shared" si="2"/>
        <v>Annual!r16c5</v>
      </c>
      <c r="H16" s="7">
        <v>16</v>
      </c>
      <c r="I16" s="7" t="str">
        <f t="shared" si="3"/>
        <v>Quarter!r16c2</v>
      </c>
      <c r="J16" s="7" t="str">
        <f t="shared" si="3"/>
        <v>Quarter!r16c3</v>
      </c>
      <c r="K16" s="7" t="str">
        <f t="shared" si="3"/>
        <v>Quarter!r16c4</v>
      </c>
      <c r="L16" s="7" t="str">
        <f t="shared" si="3"/>
        <v>Quarter!r16c5</v>
      </c>
      <c r="M16" s="7" t="str">
        <f t="shared" si="3"/>
        <v>Quarter!r16c6</v>
      </c>
      <c r="N16" s="7" t="str">
        <f t="shared" si="3"/>
        <v>Quarter!r16c7</v>
      </c>
      <c r="O16" s="7" t="str">
        <f t="shared" si="3"/>
        <v>Quarter!r16c8</v>
      </c>
      <c r="P16" s="7" t="str">
        <f t="shared" si="3"/>
        <v>Quarter!r16c9</v>
      </c>
      <c r="Q16" s="7" t="str">
        <f t="shared" si="3"/>
        <v>Quarter!r16c10</v>
      </c>
      <c r="R16" s="7" t="str">
        <f t="shared" si="3"/>
        <v>Quarter!r16c11</v>
      </c>
      <c r="S16" s="7" t="str">
        <f t="shared" si="3"/>
        <v>Quarter!r16c12</v>
      </c>
      <c r="T16" s="7" t="str">
        <f t="shared" si="3"/>
        <v>Quarter!r16c13</v>
      </c>
      <c r="U16" s="7" t="str">
        <f t="shared" si="3"/>
        <v>Quarter!r16c14</v>
      </c>
      <c r="V16" s="7" t="str">
        <f t="shared" si="3"/>
        <v>Quarter!r16c15</v>
      </c>
    </row>
    <row r="17" spans="2:22" x14ac:dyDescent="0.25">
      <c r="B17" s="20" t="s">
        <v>55</v>
      </c>
      <c r="C17" s="7">
        <v>17</v>
      </c>
      <c r="D17" s="7" t="str">
        <f t="shared" si="2"/>
        <v>Annual!r17c2</v>
      </c>
      <c r="E17" s="7" t="str">
        <f t="shared" si="2"/>
        <v>Annual!r17c3</v>
      </c>
      <c r="F17" s="7" t="str">
        <f t="shared" si="2"/>
        <v>Annual!r17c4</v>
      </c>
      <c r="G17" s="7" t="str">
        <f t="shared" si="2"/>
        <v>Annual!r17c5</v>
      </c>
      <c r="H17" s="7">
        <v>17</v>
      </c>
      <c r="I17" s="7" t="str">
        <f t="shared" si="3"/>
        <v>Quarter!r17c2</v>
      </c>
      <c r="J17" s="7" t="str">
        <f t="shared" si="3"/>
        <v>Quarter!r17c3</v>
      </c>
      <c r="K17" s="7" t="str">
        <f t="shared" si="3"/>
        <v>Quarter!r17c4</v>
      </c>
      <c r="L17" s="7" t="str">
        <f t="shared" si="3"/>
        <v>Quarter!r17c5</v>
      </c>
      <c r="M17" s="7" t="str">
        <f t="shared" si="3"/>
        <v>Quarter!r17c6</v>
      </c>
      <c r="N17" s="7" t="str">
        <f t="shared" si="3"/>
        <v>Quarter!r17c7</v>
      </c>
      <c r="O17" s="7" t="str">
        <f t="shared" si="3"/>
        <v>Quarter!r17c8</v>
      </c>
      <c r="P17" s="7" t="str">
        <f t="shared" si="3"/>
        <v>Quarter!r17c9</v>
      </c>
      <c r="Q17" s="7" t="str">
        <f t="shared" si="3"/>
        <v>Quarter!r17c10</v>
      </c>
      <c r="R17" s="7" t="str">
        <f t="shared" si="3"/>
        <v>Quarter!r17c11</v>
      </c>
      <c r="S17" s="7" t="str">
        <f t="shared" si="3"/>
        <v>Quarter!r17c12</v>
      </c>
      <c r="T17" s="7" t="str">
        <f t="shared" si="3"/>
        <v>Quarter!r17c13</v>
      </c>
      <c r="U17" s="7" t="str">
        <f t="shared" si="3"/>
        <v>Quarter!r17c14</v>
      </c>
      <c r="V17" s="7" t="str">
        <f t="shared" si="3"/>
        <v>Quarter!r17c15</v>
      </c>
    </row>
    <row r="18" spans="2:22" x14ac:dyDescent="0.25">
      <c r="B18" s="21" t="s">
        <v>56</v>
      </c>
      <c r="C18" s="7">
        <v>18</v>
      </c>
      <c r="D18" s="7" t="str">
        <f t="shared" si="2"/>
        <v>Annual!r18c2</v>
      </c>
      <c r="E18" s="7" t="str">
        <f t="shared" si="2"/>
        <v>Annual!r18c3</v>
      </c>
      <c r="F18" s="7" t="str">
        <f t="shared" si="2"/>
        <v>Annual!r18c4</v>
      </c>
      <c r="G18" s="7" t="str">
        <f t="shared" si="2"/>
        <v>Annual!r18c5</v>
      </c>
      <c r="H18" s="7">
        <v>18</v>
      </c>
      <c r="I18" s="7" t="str">
        <f t="shared" si="3"/>
        <v>Quarter!r18c2</v>
      </c>
      <c r="J18" s="7" t="str">
        <f t="shared" si="3"/>
        <v>Quarter!r18c3</v>
      </c>
      <c r="K18" s="7" t="str">
        <f t="shared" si="3"/>
        <v>Quarter!r18c4</v>
      </c>
      <c r="L18" s="7" t="str">
        <f t="shared" si="3"/>
        <v>Quarter!r18c5</v>
      </c>
      <c r="M18" s="7" t="str">
        <f t="shared" si="3"/>
        <v>Quarter!r18c6</v>
      </c>
      <c r="N18" s="7" t="str">
        <f t="shared" si="3"/>
        <v>Quarter!r18c7</v>
      </c>
      <c r="O18" s="7" t="str">
        <f t="shared" si="3"/>
        <v>Quarter!r18c8</v>
      </c>
      <c r="P18" s="7" t="str">
        <f t="shared" si="3"/>
        <v>Quarter!r18c9</v>
      </c>
      <c r="Q18" s="7" t="str">
        <f t="shared" si="3"/>
        <v>Quarter!r18c10</v>
      </c>
      <c r="R18" s="7" t="str">
        <f t="shared" si="3"/>
        <v>Quarter!r18c11</v>
      </c>
      <c r="S18" s="7" t="str">
        <f t="shared" si="3"/>
        <v>Quarter!r18c12</v>
      </c>
      <c r="T18" s="7" t="str">
        <f t="shared" si="3"/>
        <v>Quarter!r18c13</v>
      </c>
      <c r="U18" s="7" t="str">
        <f t="shared" si="3"/>
        <v>Quarter!r18c14</v>
      </c>
      <c r="V18" s="7" t="str">
        <f t="shared" si="3"/>
        <v>Quarter!r18c15</v>
      </c>
    </row>
    <row r="19" spans="2:22" x14ac:dyDescent="0.25">
      <c r="B19" s="20" t="s">
        <v>57</v>
      </c>
      <c r="C19" s="7">
        <v>19</v>
      </c>
      <c r="D19" s="7" t="str">
        <f t="shared" si="2"/>
        <v>Annual!r19c2</v>
      </c>
      <c r="E19" s="7" t="str">
        <f t="shared" si="2"/>
        <v>Annual!r19c3</v>
      </c>
      <c r="F19" s="7" t="str">
        <f t="shared" si="2"/>
        <v>Annual!r19c4</v>
      </c>
      <c r="G19" s="7" t="str">
        <f t="shared" si="2"/>
        <v>Annual!r19c5</v>
      </c>
      <c r="H19" s="7">
        <v>19</v>
      </c>
      <c r="I19" s="7" t="str">
        <f t="shared" si="3"/>
        <v>Quarter!r19c2</v>
      </c>
      <c r="J19" s="7" t="str">
        <f t="shared" si="3"/>
        <v>Quarter!r19c3</v>
      </c>
      <c r="K19" s="7" t="str">
        <f t="shared" si="3"/>
        <v>Quarter!r19c4</v>
      </c>
      <c r="L19" s="7" t="str">
        <f t="shared" si="3"/>
        <v>Quarter!r19c5</v>
      </c>
      <c r="M19" s="7" t="str">
        <f t="shared" si="3"/>
        <v>Quarter!r19c6</v>
      </c>
      <c r="N19" s="7" t="str">
        <f t="shared" si="3"/>
        <v>Quarter!r19c7</v>
      </c>
      <c r="O19" s="7" t="str">
        <f t="shared" si="3"/>
        <v>Quarter!r19c8</v>
      </c>
      <c r="P19" s="7" t="str">
        <f t="shared" si="3"/>
        <v>Quarter!r19c9</v>
      </c>
      <c r="Q19" s="7" t="str">
        <f t="shared" si="3"/>
        <v>Quarter!r19c10</v>
      </c>
      <c r="R19" s="7" t="str">
        <f t="shared" si="3"/>
        <v>Quarter!r19c11</v>
      </c>
      <c r="S19" s="7" t="str">
        <f t="shared" si="3"/>
        <v>Quarter!r19c12</v>
      </c>
      <c r="T19" s="7" t="str">
        <f t="shared" si="3"/>
        <v>Quarter!r19c13</v>
      </c>
      <c r="U19" s="7" t="str">
        <f t="shared" si="3"/>
        <v>Quarter!r19c14</v>
      </c>
      <c r="V19" s="7" t="str">
        <f t="shared" si="3"/>
        <v>Quarter!r19c15</v>
      </c>
    </row>
    <row r="20" spans="2:22" x14ac:dyDescent="0.25">
      <c r="B20" s="22" t="s">
        <v>0</v>
      </c>
      <c r="C20" s="7">
        <v>20</v>
      </c>
      <c r="D20" s="7" t="str">
        <f t="shared" si="2"/>
        <v>Annual!r20c2</v>
      </c>
      <c r="E20" s="7" t="str">
        <f t="shared" si="2"/>
        <v>Annual!r20c3</v>
      </c>
      <c r="F20" s="7" t="str">
        <f t="shared" si="2"/>
        <v>Annual!r20c4</v>
      </c>
      <c r="G20" s="7" t="str">
        <f t="shared" si="2"/>
        <v>Annual!r20c5</v>
      </c>
      <c r="H20" s="7">
        <v>20</v>
      </c>
      <c r="I20" s="7" t="str">
        <f t="shared" si="3"/>
        <v>Quarter!r20c2</v>
      </c>
      <c r="J20" s="7" t="str">
        <f t="shared" si="3"/>
        <v>Quarter!r20c3</v>
      </c>
      <c r="K20" s="7" t="str">
        <f t="shared" si="3"/>
        <v>Quarter!r20c4</v>
      </c>
      <c r="L20" s="7" t="str">
        <f t="shared" si="3"/>
        <v>Quarter!r20c5</v>
      </c>
      <c r="M20" s="7" t="str">
        <f t="shared" si="3"/>
        <v>Quarter!r20c6</v>
      </c>
      <c r="N20" s="7" t="str">
        <f t="shared" si="3"/>
        <v>Quarter!r20c7</v>
      </c>
      <c r="O20" s="7" t="str">
        <f t="shared" si="3"/>
        <v>Quarter!r20c8</v>
      </c>
      <c r="P20" s="7" t="str">
        <f t="shared" si="3"/>
        <v>Quarter!r20c9</v>
      </c>
      <c r="Q20" s="7" t="str">
        <f t="shared" si="3"/>
        <v>Quarter!r20c10</v>
      </c>
      <c r="R20" s="7" t="str">
        <f t="shared" si="3"/>
        <v>Quarter!r20c11</v>
      </c>
      <c r="S20" s="7" t="str">
        <f t="shared" si="3"/>
        <v>Quarter!r20c12</v>
      </c>
      <c r="T20" s="7" t="str">
        <f t="shared" si="3"/>
        <v>Quarter!r20c13</v>
      </c>
      <c r="U20" s="7" t="str">
        <f t="shared" si="3"/>
        <v>Quarter!r20c14</v>
      </c>
      <c r="V20" s="7" t="str">
        <f t="shared" si="3"/>
        <v>Quarter!r20c15</v>
      </c>
    </row>
    <row r="21" spans="2:22" ht="16.2" thickBot="1" x14ac:dyDescent="0.3">
      <c r="B21" s="23" t="s">
        <v>20</v>
      </c>
      <c r="C21" s="7">
        <v>21</v>
      </c>
      <c r="D21" s="7" t="str">
        <f t="shared" si="2"/>
        <v>Annual!r21c2</v>
      </c>
      <c r="E21" s="7" t="str">
        <f t="shared" si="2"/>
        <v>Annual!r21c3</v>
      </c>
      <c r="F21" s="7" t="str">
        <f t="shared" si="2"/>
        <v>Annual!r21c4</v>
      </c>
      <c r="G21" s="7" t="str">
        <f t="shared" si="2"/>
        <v>Annual!r21c5</v>
      </c>
      <c r="H21" s="7">
        <v>21</v>
      </c>
      <c r="I21" s="7" t="str">
        <f t="shared" si="3"/>
        <v>Quarter!r21c2</v>
      </c>
      <c r="J21" s="7" t="str">
        <f t="shared" si="3"/>
        <v>Quarter!r21c3</v>
      </c>
      <c r="K21" s="7" t="str">
        <f t="shared" si="3"/>
        <v>Quarter!r21c4</v>
      </c>
      <c r="L21" s="7" t="str">
        <f t="shared" si="3"/>
        <v>Quarter!r21c5</v>
      </c>
      <c r="M21" s="7" t="str">
        <f t="shared" si="3"/>
        <v>Quarter!r21c6</v>
      </c>
      <c r="N21" s="7" t="str">
        <f t="shared" si="3"/>
        <v>Quarter!r21c7</v>
      </c>
      <c r="O21" s="7" t="str">
        <f t="shared" si="3"/>
        <v>Quarter!r21c8</v>
      </c>
      <c r="P21" s="7" t="str">
        <f t="shared" si="3"/>
        <v>Quarter!r21c9</v>
      </c>
      <c r="Q21" s="7" t="str">
        <f t="shared" si="3"/>
        <v>Quarter!r21c10</v>
      </c>
      <c r="R21" s="7" t="str">
        <f t="shared" si="3"/>
        <v>Quarter!r21c11</v>
      </c>
      <c r="S21" s="7" t="str">
        <f t="shared" si="3"/>
        <v>Quarter!r21c12</v>
      </c>
      <c r="T21" s="7" t="str">
        <f t="shared" si="3"/>
        <v>Quarter!r21c13</v>
      </c>
      <c r="U21" s="7" t="str">
        <f t="shared" si="3"/>
        <v>Quarter!r21c14</v>
      </c>
      <c r="V21" s="7" t="str">
        <f t="shared" si="3"/>
        <v>Quarter!r21c15</v>
      </c>
    </row>
    <row r="22" spans="2:22" ht="13.8" thickTop="1" x14ac:dyDescent="0.25">
      <c r="B22" s="24"/>
    </row>
    <row r="23" spans="2:22" x14ac:dyDescent="0.25">
      <c r="B23" s="25" t="s">
        <v>7</v>
      </c>
    </row>
    <row r="24" spans="2:22" ht="15.6" x14ac:dyDescent="0.25">
      <c r="B24" s="19" t="s">
        <v>21</v>
      </c>
      <c r="C24" s="7">
        <v>24</v>
      </c>
      <c r="D24" s="7" t="str">
        <f t="shared" ref="D24:G37" si="4">$E$3&amp;"r"&amp;$C24&amp;"c"&amp;D$4</f>
        <v>Annual!r24c2</v>
      </c>
      <c r="E24" s="7" t="str">
        <f t="shared" si="4"/>
        <v>Annual!r24c3</v>
      </c>
      <c r="F24" s="7" t="str">
        <f t="shared" si="4"/>
        <v>Annual!r24c4</v>
      </c>
      <c r="G24" s="7" t="str">
        <f t="shared" si="4"/>
        <v>Annual!r24c5</v>
      </c>
      <c r="H24" s="7">
        <v>24</v>
      </c>
      <c r="I24" s="7" t="str">
        <f t="shared" ref="I24:V37" si="5">$J$3&amp;"r"&amp;$H24&amp;"c"&amp;I$4</f>
        <v>Quarter!r24c2</v>
      </c>
      <c r="J24" s="7" t="str">
        <f t="shared" si="5"/>
        <v>Quarter!r24c3</v>
      </c>
      <c r="K24" s="7" t="str">
        <f t="shared" si="5"/>
        <v>Quarter!r24c4</v>
      </c>
      <c r="L24" s="7" t="str">
        <f t="shared" si="5"/>
        <v>Quarter!r24c5</v>
      </c>
      <c r="M24" s="7" t="str">
        <f t="shared" si="5"/>
        <v>Quarter!r24c6</v>
      </c>
      <c r="N24" s="7" t="str">
        <f t="shared" si="5"/>
        <v>Quarter!r24c7</v>
      </c>
      <c r="O24" s="7" t="str">
        <f t="shared" si="5"/>
        <v>Quarter!r24c8</v>
      </c>
      <c r="P24" s="7" t="str">
        <f t="shared" si="5"/>
        <v>Quarter!r24c9</v>
      </c>
      <c r="Q24" s="7" t="str">
        <f t="shared" si="5"/>
        <v>Quarter!r24c10</v>
      </c>
      <c r="R24" s="7" t="str">
        <f t="shared" si="5"/>
        <v>Quarter!r24c11</v>
      </c>
      <c r="S24" s="7" t="str">
        <f t="shared" si="5"/>
        <v>Quarter!r24c12</v>
      </c>
      <c r="T24" s="7" t="str">
        <f t="shared" si="5"/>
        <v>Quarter!r24c13</v>
      </c>
      <c r="U24" s="7" t="str">
        <f t="shared" si="5"/>
        <v>Quarter!r24c14</v>
      </c>
      <c r="V24" s="7" t="str">
        <f t="shared" si="5"/>
        <v>Quarter!r24c15</v>
      </c>
    </row>
    <row r="25" spans="2:22" ht="15.6" x14ac:dyDescent="0.25">
      <c r="B25" s="19" t="s">
        <v>22</v>
      </c>
      <c r="C25" s="7">
        <v>25</v>
      </c>
      <c r="D25" s="7" t="str">
        <f t="shared" si="4"/>
        <v>Annual!r25c2</v>
      </c>
      <c r="E25" s="7" t="str">
        <f t="shared" si="4"/>
        <v>Annual!r25c3</v>
      </c>
      <c r="F25" s="7" t="str">
        <f t="shared" si="4"/>
        <v>Annual!r25c4</v>
      </c>
      <c r="G25" s="7" t="str">
        <f t="shared" si="4"/>
        <v>Annual!r25c5</v>
      </c>
      <c r="H25" s="7">
        <v>25</v>
      </c>
      <c r="I25" s="7" t="str">
        <f t="shared" si="5"/>
        <v>Quarter!r25c2</v>
      </c>
      <c r="J25" s="7" t="str">
        <f t="shared" si="5"/>
        <v>Quarter!r25c3</v>
      </c>
      <c r="K25" s="7" t="str">
        <f t="shared" si="5"/>
        <v>Quarter!r25c4</v>
      </c>
      <c r="L25" s="7" t="str">
        <f t="shared" si="5"/>
        <v>Quarter!r25c5</v>
      </c>
      <c r="M25" s="7" t="str">
        <f t="shared" si="5"/>
        <v>Quarter!r25c6</v>
      </c>
      <c r="N25" s="7" t="str">
        <f t="shared" si="5"/>
        <v>Quarter!r25c7</v>
      </c>
      <c r="O25" s="7" t="str">
        <f t="shared" si="5"/>
        <v>Quarter!r25c8</v>
      </c>
      <c r="P25" s="7" t="str">
        <f t="shared" si="5"/>
        <v>Quarter!r25c9</v>
      </c>
      <c r="Q25" s="7" t="str">
        <f t="shared" si="5"/>
        <v>Quarter!r25c10</v>
      </c>
      <c r="R25" s="7" t="str">
        <f t="shared" si="5"/>
        <v>Quarter!r25c11</v>
      </c>
      <c r="S25" s="7" t="str">
        <f t="shared" si="5"/>
        <v>Quarter!r25c12</v>
      </c>
      <c r="T25" s="7" t="str">
        <f t="shared" si="5"/>
        <v>Quarter!r25c13</v>
      </c>
      <c r="U25" s="7" t="str">
        <f t="shared" si="5"/>
        <v>Quarter!r25c14</v>
      </c>
      <c r="V25" s="7" t="str">
        <f t="shared" si="5"/>
        <v>Quarter!r25c15</v>
      </c>
    </row>
    <row r="26" spans="2:22" x14ac:dyDescent="0.25">
      <c r="B26" s="19" t="s">
        <v>10</v>
      </c>
      <c r="C26" s="7">
        <v>26</v>
      </c>
      <c r="D26" s="7" t="str">
        <f t="shared" si="4"/>
        <v>Annual!r26c2</v>
      </c>
      <c r="E26" s="7" t="str">
        <f t="shared" si="4"/>
        <v>Annual!r26c3</v>
      </c>
      <c r="F26" s="7" t="str">
        <f t="shared" si="4"/>
        <v>Annual!r26c4</v>
      </c>
      <c r="G26" s="7" t="str">
        <f t="shared" si="4"/>
        <v>Annual!r26c5</v>
      </c>
      <c r="H26" s="7">
        <v>26</v>
      </c>
      <c r="I26" s="7" t="str">
        <f t="shared" si="5"/>
        <v>Quarter!r26c2</v>
      </c>
      <c r="J26" s="7" t="str">
        <f t="shared" si="5"/>
        <v>Quarter!r26c3</v>
      </c>
      <c r="K26" s="7" t="str">
        <f t="shared" si="5"/>
        <v>Quarter!r26c4</v>
      </c>
      <c r="L26" s="7" t="str">
        <f t="shared" si="5"/>
        <v>Quarter!r26c5</v>
      </c>
      <c r="M26" s="7" t="str">
        <f t="shared" si="5"/>
        <v>Quarter!r26c6</v>
      </c>
      <c r="N26" s="7" t="str">
        <f t="shared" si="5"/>
        <v>Quarter!r26c7</v>
      </c>
      <c r="O26" s="7" t="str">
        <f t="shared" si="5"/>
        <v>Quarter!r26c8</v>
      </c>
      <c r="P26" s="7" t="str">
        <f t="shared" si="5"/>
        <v>Quarter!r26c9</v>
      </c>
      <c r="Q26" s="7" t="str">
        <f t="shared" si="5"/>
        <v>Quarter!r26c10</v>
      </c>
      <c r="R26" s="7" t="str">
        <f t="shared" si="5"/>
        <v>Quarter!r26c11</v>
      </c>
      <c r="S26" s="7" t="str">
        <f t="shared" si="5"/>
        <v>Quarter!r26c12</v>
      </c>
      <c r="T26" s="7" t="str">
        <f t="shared" si="5"/>
        <v>Quarter!r26c13</v>
      </c>
      <c r="U26" s="7" t="str">
        <f t="shared" si="5"/>
        <v>Quarter!r26c14</v>
      </c>
      <c r="V26" s="7" t="str">
        <f t="shared" si="5"/>
        <v>Quarter!r26c15</v>
      </c>
    </row>
    <row r="27" spans="2:22" x14ac:dyDescent="0.25">
      <c r="B27" s="19" t="s">
        <v>11</v>
      </c>
      <c r="C27" s="7">
        <v>27</v>
      </c>
      <c r="D27" s="7" t="str">
        <f t="shared" si="4"/>
        <v>Annual!r27c2</v>
      </c>
      <c r="E27" s="7" t="str">
        <f t="shared" si="4"/>
        <v>Annual!r27c3</v>
      </c>
      <c r="F27" s="7" t="str">
        <f t="shared" si="4"/>
        <v>Annual!r27c4</v>
      </c>
      <c r="G27" s="7" t="str">
        <f t="shared" si="4"/>
        <v>Annual!r27c5</v>
      </c>
      <c r="H27" s="7">
        <v>27</v>
      </c>
      <c r="I27" s="7" t="str">
        <f t="shared" si="5"/>
        <v>Quarter!r27c2</v>
      </c>
      <c r="J27" s="7" t="str">
        <f t="shared" si="5"/>
        <v>Quarter!r27c3</v>
      </c>
      <c r="K27" s="7" t="str">
        <f t="shared" si="5"/>
        <v>Quarter!r27c4</v>
      </c>
      <c r="L27" s="7" t="str">
        <f t="shared" si="5"/>
        <v>Quarter!r27c5</v>
      </c>
      <c r="M27" s="7" t="str">
        <f t="shared" si="5"/>
        <v>Quarter!r27c6</v>
      </c>
      <c r="N27" s="7" t="str">
        <f t="shared" si="5"/>
        <v>Quarter!r27c7</v>
      </c>
      <c r="O27" s="7" t="str">
        <f t="shared" si="5"/>
        <v>Quarter!r27c8</v>
      </c>
      <c r="P27" s="7" t="str">
        <f t="shared" si="5"/>
        <v>Quarter!r27c9</v>
      </c>
      <c r="Q27" s="7" t="str">
        <f t="shared" si="5"/>
        <v>Quarter!r27c10</v>
      </c>
      <c r="R27" s="7" t="str">
        <f t="shared" si="5"/>
        <v>Quarter!r27c11</v>
      </c>
      <c r="S27" s="7" t="str">
        <f t="shared" si="5"/>
        <v>Quarter!r27c12</v>
      </c>
      <c r="T27" s="7" t="str">
        <f t="shared" si="5"/>
        <v>Quarter!r27c13</v>
      </c>
      <c r="U27" s="7" t="str">
        <f t="shared" si="5"/>
        <v>Quarter!r27c14</v>
      </c>
      <c r="V27" s="7" t="str">
        <f t="shared" si="5"/>
        <v>Quarter!r27c15</v>
      </c>
    </row>
    <row r="28" spans="2:22" x14ac:dyDescent="0.25">
      <c r="B28" s="19" t="s">
        <v>12</v>
      </c>
      <c r="C28" s="7">
        <v>28</v>
      </c>
      <c r="D28" s="7" t="str">
        <f t="shared" si="4"/>
        <v>Annual!r28c2</v>
      </c>
      <c r="E28" s="7" t="str">
        <f t="shared" si="4"/>
        <v>Annual!r28c3</v>
      </c>
      <c r="F28" s="7" t="str">
        <f t="shared" si="4"/>
        <v>Annual!r28c4</v>
      </c>
      <c r="G28" s="7" t="str">
        <f t="shared" si="4"/>
        <v>Annual!r28c5</v>
      </c>
      <c r="H28" s="7">
        <v>28</v>
      </c>
      <c r="I28" s="7" t="str">
        <f t="shared" si="5"/>
        <v>Quarter!r28c2</v>
      </c>
      <c r="J28" s="7" t="str">
        <f t="shared" si="5"/>
        <v>Quarter!r28c3</v>
      </c>
      <c r="K28" s="7" t="str">
        <f t="shared" si="5"/>
        <v>Quarter!r28c4</v>
      </c>
      <c r="L28" s="7" t="str">
        <f t="shared" si="5"/>
        <v>Quarter!r28c5</v>
      </c>
      <c r="M28" s="7" t="str">
        <f t="shared" si="5"/>
        <v>Quarter!r28c6</v>
      </c>
      <c r="N28" s="7" t="str">
        <f t="shared" si="5"/>
        <v>Quarter!r28c7</v>
      </c>
      <c r="O28" s="7" t="str">
        <f t="shared" si="5"/>
        <v>Quarter!r28c8</v>
      </c>
      <c r="P28" s="7" t="str">
        <f t="shared" si="5"/>
        <v>Quarter!r28c9</v>
      </c>
      <c r="Q28" s="7" t="str">
        <f t="shared" si="5"/>
        <v>Quarter!r28c10</v>
      </c>
      <c r="R28" s="7" t="str">
        <f t="shared" si="5"/>
        <v>Quarter!r28c11</v>
      </c>
      <c r="S28" s="7" t="str">
        <f t="shared" si="5"/>
        <v>Quarter!r28c12</v>
      </c>
      <c r="T28" s="7" t="str">
        <f t="shared" si="5"/>
        <v>Quarter!r28c13</v>
      </c>
      <c r="U28" s="7" t="str">
        <f t="shared" si="5"/>
        <v>Quarter!r28c14</v>
      </c>
      <c r="V28" s="7" t="str">
        <f t="shared" si="5"/>
        <v>Quarter!r28c15</v>
      </c>
    </row>
    <row r="29" spans="2:22" x14ac:dyDescent="0.25">
      <c r="B29" s="19" t="s">
        <v>13</v>
      </c>
      <c r="C29" s="7">
        <v>29</v>
      </c>
      <c r="D29" s="7" t="str">
        <f t="shared" si="4"/>
        <v>Annual!r29c2</v>
      </c>
      <c r="E29" s="7" t="str">
        <f t="shared" si="4"/>
        <v>Annual!r29c3</v>
      </c>
      <c r="F29" s="7" t="str">
        <f t="shared" si="4"/>
        <v>Annual!r29c4</v>
      </c>
      <c r="G29" s="7" t="str">
        <f t="shared" si="4"/>
        <v>Annual!r29c5</v>
      </c>
      <c r="H29" s="7">
        <v>29</v>
      </c>
      <c r="I29" s="7" t="str">
        <f t="shared" si="5"/>
        <v>Quarter!r29c2</v>
      </c>
      <c r="J29" s="7" t="str">
        <f t="shared" si="5"/>
        <v>Quarter!r29c3</v>
      </c>
      <c r="K29" s="7" t="str">
        <f t="shared" si="5"/>
        <v>Quarter!r29c4</v>
      </c>
      <c r="L29" s="7" t="str">
        <f t="shared" si="5"/>
        <v>Quarter!r29c5</v>
      </c>
      <c r="M29" s="7" t="str">
        <f t="shared" si="5"/>
        <v>Quarter!r29c6</v>
      </c>
      <c r="N29" s="7" t="str">
        <f t="shared" si="5"/>
        <v>Quarter!r29c7</v>
      </c>
      <c r="O29" s="7" t="str">
        <f t="shared" si="5"/>
        <v>Quarter!r29c8</v>
      </c>
      <c r="P29" s="7" t="str">
        <f t="shared" si="5"/>
        <v>Quarter!r29c9</v>
      </c>
      <c r="Q29" s="7" t="str">
        <f t="shared" si="5"/>
        <v>Quarter!r29c10</v>
      </c>
      <c r="R29" s="7" t="str">
        <f t="shared" si="5"/>
        <v>Quarter!r29c11</v>
      </c>
      <c r="S29" s="7" t="str">
        <f t="shared" si="5"/>
        <v>Quarter!r29c12</v>
      </c>
      <c r="T29" s="7" t="str">
        <f t="shared" si="5"/>
        <v>Quarter!r29c13</v>
      </c>
      <c r="U29" s="7" t="str">
        <f t="shared" si="5"/>
        <v>Quarter!r29c14</v>
      </c>
      <c r="V29" s="7" t="str">
        <f t="shared" si="5"/>
        <v>Quarter!r29c15</v>
      </c>
    </row>
    <row r="30" spans="2:22" x14ac:dyDescent="0.25">
      <c r="B30" s="19" t="s">
        <v>14</v>
      </c>
      <c r="C30" s="7">
        <v>30</v>
      </c>
      <c r="D30" s="7" t="str">
        <f t="shared" si="4"/>
        <v>Annual!r30c2</v>
      </c>
      <c r="E30" s="7" t="str">
        <f t="shared" si="4"/>
        <v>Annual!r30c3</v>
      </c>
      <c r="F30" s="7" t="str">
        <f t="shared" si="4"/>
        <v>Annual!r30c4</v>
      </c>
      <c r="G30" s="7" t="str">
        <f t="shared" si="4"/>
        <v>Annual!r30c5</v>
      </c>
      <c r="H30" s="7">
        <v>30</v>
      </c>
      <c r="I30" s="7" t="str">
        <f t="shared" si="5"/>
        <v>Quarter!r30c2</v>
      </c>
      <c r="J30" s="7" t="str">
        <f t="shared" si="5"/>
        <v>Quarter!r30c3</v>
      </c>
      <c r="K30" s="7" t="str">
        <f t="shared" si="5"/>
        <v>Quarter!r30c4</v>
      </c>
      <c r="L30" s="7" t="str">
        <f t="shared" si="5"/>
        <v>Quarter!r30c5</v>
      </c>
      <c r="M30" s="7" t="str">
        <f t="shared" si="5"/>
        <v>Quarter!r30c6</v>
      </c>
      <c r="N30" s="7" t="str">
        <f t="shared" si="5"/>
        <v>Quarter!r30c7</v>
      </c>
      <c r="O30" s="7" t="str">
        <f t="shared" si="5"/>
        <v>Quarter!r30c8</v>
      </c>
      <c r="P30" s="7" t="str">
        <f t="shared" si="5"/>
        <v>Quarter!r30c9</v>
      </c>
      <c r="Q30" s="7" t="str">
        <f t="shared" si="5"/>
        <v>Quarter!r30c10</v>
      </c>
      <c r="R30" s="7" t="str">
        <f t="shared" si="5"/>
        <v>Quarter!r30c11</v>
      </c>
      <c r="S30" s="7" t="str">
        <f t="shared" si="5"/>
        <v>Quarter!r30c12</v>
      </c>
      <c r="T30" s="7" t="str">
        <f t="shared" si="5"/>
        <v>Quarter!r30c13</v>
      </c>
      <c r="U30" s="7" t="str">
        <f t="shared" si="5"/>
        <v>Quarter!r30c14</v>
      </c>
      <c r="V30" s="7" t="str">
        <f t="shared" si="5"/>
        <v>Quarter!r30c15</v>
      </c>
    </row>
    <row r="31" spans="2:22" x14ac:dyDescent="0.25">
      <c r="B31" s="20" t="s">
        <v>58</v>
      </c>
      <c r="C31" s="7">
        <v>31</v>
      </c>
      <c r="D31" s="7" t="str">
        <f t="shared" si="4"/>
        <v>Annual!r31c2</v>
      </c>
      <c r="E31" s="7" t="str">
        <f t="shared" si="4"/>
        <v>Annual!r31c3</v>
      </c>
      <c r="F31" s="7" t="str">
        <f t="shared" si="4"/>
        <v>Annual!r31c4</v>
      </c>
      <c r="G31" s="7" t="str">
        <f t="shared" si="4"/>
        <v>Annual!r31c5</v>
      </c>
      <c r="H31" s="7">
        <v>31</v>
      </c>
      <c r="I31" s="7" t="str">
        <f t="shared" si="5"/>
        <v>Quarter!r31c2</v>
      </c>
      <c r="J31" s="7" t="str">
        <f t="shared" si="5"/>
        <v>Quarter!r31c3</v>
      </c>
      <c r="K31" s="7" t="str">
        <f t="shared" si="5"/>
        <v>Quarter!r31c4</v>
      </c>
      <c r="L31" s="7" t="str">
        <f t="shared" si="5"/>
        <v>Quarter!r31c5</v>
      </c>
      <c r="M31" s="7" t="str">
        <f t="shared" si="5"/>
        <v>Quarter!r31c6</v>
      </c>
      <c r="N31" s="7" t="str">
        <f t="shared" si="5"/>
        <v>Quarter!r31c7</v>
      </c>
      <c r="O31" s="7" t="str">
        <f t="shared" si="5"/>
        <v>Quarter!r31c8</v>
      </c>
      <c r="P31" s="7" t="str">
        <f t="shared" si="5"/>
        <v>Quarter!r31c9</v>
      </c>
      <c r="Q31" s="7" t="str">
        <f t="shared" si="5"/>
        <v>Quarter!r31c10</v>
      </c>
      <c r="R31" s="7" t="str">
        <f t="shared" si="5"/>
        <v>Quarter!r31c11</v>
      </c>
      <c r="S31" s="7" t="str">
        <f t="shared" si="5"/>
        <v>Quarter!r31c12</v>
      </c>
      <c r="T31" s="7" t="str">
        <f t="shared" si="5"/>
        <v>Quarter!r31c13</v>
      </c>
      <c r="U31" s="7" t="str">
        <f t="shared" si="5"/>
        <v>Quarter!r31c14</v>
      </c>
      <c r="V31" s="7" t="str">
        <f t="shared" si="5"/>
        <v>Quarter!r31c15</v>
      </c>
    </row>
    <row r="32" spans="2:22" x14ac:dyDescent="0.25">
      <c r="B32" s="20" t="s">
        <v>16</v>
      </c>
      <c r="C32" s="7">
        <v>32</v>
      </c>
      <c r="D32" s="7" t="str">
        <f t="shared" si="4"/>
        <v>Annual!r32c2</v>
      </c>
      <c r="E32" s="7" t="str">
        <f t="shared" si="4"/>
        <v>Annual!r32c3</v>
      </c>
      <c r="F32" s="7" t="str">
        <f t="shared" si="4"/>
        <v>Annual!r32c4</v>
      </c>
      <c r="G32" s="7" t="str">
        <f t="shared" si="4"/>
        <v>Annual!r32c5</v>
      </c>
      <c r="H32" s="7">
        <v>32</v>
      </c>
      <c r="I32" s="7" t="str">
        <f t="shared" si="5"/>
        <v>Quarter!r32c2</v>
      </c>
      <c r="J32" s="7" t="str">
        <f t="shared" si="5"/>
        <v>Quarter!r32c3</v>
      </c>
      <c r="K32" s="7" t="str">
        <f t="shared" si="5"/>
        <v>Quarter!r32c4</v>
      </c>
      <c r="L32" s="7" t="str">
        <f t="shared" si="5"/>
        <v>Quarter!r32c5</v>
      </c>
      <c r="M32" s="7" t="str">
        <f t="shared" si="5"/>
        <v>Quarter!r32c6</v>
      </c>
      <c r="N32" s="7" t="str">
        <f t="shared" si="5"/>
        <v>Quarter!r32c7</v>
      </c>
      <c r="O32" s="7" t="str">
        <f t="shared" si="5"/>
        <v>Quarter!r32c8</v>
      </c>
      <c r="P32" s="7" t="str">
        <f t="shared" si="5"/>
        <v>Quarter!r32c9</v>
      </c>
      <c r="Q32" s="7" t="str">
        <f t="shared" si="5"/>
        <v>Quarter!r32c10</v>
      </c>
      <c r="R32" s="7" t="str">
        <f t="shared" si="5"/>
        <v>Quarter!r32c11</v>
      </c>
      <c r="S32" s="7" t="str">
        <f t="shared" si="5"/>
        <v>Quarter!r32c12</v>
      </c>
      <c r="T32" s="7" t="str">
        <f t="shared" si="5"/>
        <v>Quarter!r32c13</v>
      </c>
      <c r="U32" s="7" t="str">
        <f t="shared" si="5"/>
        <v>Quarter!r32c14</v>
      </c>
      <c r="V32" s="7" t="str">
        <f t="shared" si="5"/>
        <v>Quarter!r32c15</v>
      </c>
    </row>
    <row r="33" spans="2:22" x14ac:dyDescent="0.25">
      <c r="B33" s="20" t="s">
        <v>59</v>
      </c>
      <c r="C33" s="7">
        <v>33</v>
      </c>
      <c r="D33" s="7" t="str">
        <f t="shared" si="4"/>
        <v>Annual!r33c2</v>
      </c>
      <c r="E33" s="7" t="str">
        <f t="shared" si="4"/>
        <v>Annual!r33c3</v>
      </c>
      <c r="F33" s="7" t="str">
        <f t="shared" si="4"/>
        <v>Annual!r33c4</v>
      </c>
      <c r="G33" s="7" t="str">
        <f t="shared" si="4"/>
        <v>Annual!r33c5</v>
      </c>
      <c r="H33" s="7">
        <v>33</v>
      </c>
      <c r="I33" s="7" t="str">
        <f t="shared" si="5"/>
        <v>Quarter!r33c2</v>
      </c>
      <c r="J33" s="7" t="str">
        <f t="shared" si="5"/>
        <v>Quarter!r33c3</v>
      </c>
      <c r="K33" s="7" t="str">
        <f t="shared" si="5"/>
        <v>Quarter!r33c4</v>
      </c>
      <c r="L33" s="7" t="str">
        <f t="shared" si="5"/>
        <v>Quarter!r33c5</v>
      </c>
      <c r="M33" s="7" t="str">
        <f t="shared" si="5"/>
        <v>Quarter!r33c6</v>
      </c>
      <c r="N33" s="7" t="str">
        <f t="shared" si="5"/>
        <v>Quarter!r33c7</v>
      </c>
      <c r="O33" s="7" t="str">
        <f t="shared" si="5"/>
        <v>Quarter!r33c8</v>
      </c>
      <c r="P33" s="7" t="str">
        <f t="shared" si="5"/>
        <v>Quarter!r33c9</v>
      </c>
      <c r="Q33" s="7" t="str">
        <f t="shared" si="5"/>
        <v>Quarter!r33c10</v>
      </c>
      <c r="R33" s="7" t="str">
        <f t="shared" si="5"/>
        <v>Quarter!r33c11</v>
      </c>
      <c r="S33" s="7" t="str">
        <f t="shared" si="5"/>
        <v>Quarter!r33c12</v>
      </c>
      <c r="T33" s="7" t="str">
        <f t="shared" si="5"/>
        <v>Quarter!r33c13</v>
      </c>
      <c r="U33" s="7" t="str">
        <f t="shared" si="5"/>
        <v>Quarter!r33c14</v>
      </c>
      <c r="V33" s="7" t="str">
        <f t="shared" si="5"/>
        <v>Quarter!r33c15</v>
      </c>
    </row>
    <row r="34" spans="2:22" x14ac:dyDescent="0.25">
      <c r="B34" s="21" t="s">
        <v>56</v>
      </c>
      <c r="C34" s="7">
        <v>34</v>
      </c>
      <c r="D34" s="7" t="str">
        <f t="shared" si="4"/>
        <v>Annual!r34c2</v>
      </c>
      <c r="E34" s="7" t="str">
        <f t="shared" si="4"/>
        <v>Annual!r34c3</v>
      </c>
      <c r="F34" s="7" t="str">
        <f t="shared" si="4"/>
        <v>Annual!r34c4</v>
      </c>
      <c r="G34" s="7" t="str">
        <f t="shared" si="4"/>
        <v>Annual!r34c5</v>
      </c>
      <c r="H34" s="7">
        <v>34</v>
      </c>
      <c r="I34" s="7" t="str">
        <f t="shared" si="5"/>
        <v>Quarter!r34c2</v>
      </c>
      <c r="J34" s="7" t="str">
        <f t="shared" si="5"/>
        <v>Quarter!r34c3</v>
      </c>
      <c r="K34" s="7" t="str">
        <f t="shared" si="5"/>
        <v>Quarter!r34c4</v>
      </c>
      <c r="L34" s="7" t="str">
        <f t="shared" si="5"/>
        <v>Quarter!r34c5</v>
      </c>
      <c r="M34" s="7" t="str">
        <f t="shared" si="5"/>
        <v>Quarter!r34c6</v>
      </c>
      <c r="N34" s="7" t="str">
        <f t="shared" si="5"/>
        <v>Quarter!r34c7</v>
      </c>
      <c r="O34" s="7" t="str">
        <f t="shared" si="5"/>
        <v>Quarter!r34c8</v>
      </c>
      <c r="P34" s="7" t="str">
        <f t="shared" si="5"/>
        <v>Quarter!r34c9</v>
      </c>
      <c r="Q34" s="7" t="str">
        <f t="shared" si="5"/>
        <v>Quarter!r34c10</v>
      </c>
      <c r="R34" s="7" t="str">
        <f t="shared" si="5"/>
        <v>Quarter!r34c11</v>
      </c>
      <c r="S34" s="7" t="str">
        <f t="shared" si="5"/>
        <v>Quarter!r34c12</v>
      </c>
      <c r="T34" s="7" t="str">
        <f t="shared" si="5"/>
        <v>Quarter!r34c13</v>
      </c>
      <c r="U34" s="7" t="str">
        <f t="shared" si="5"/>
        <v>Quarter!r34c14</v>
      </c>
      <c r="V34" s="7" t="str">
        <f t="shared" si="5"/>
        <v>Quarter!r34c15</v>
      </c>
    </row>
    <row r="35" spans="2:22" x14ac:dyDescent="0.25">
      <c r="B35" s="20" t="s">
        <v>60</v>
      </c>
      <c r="C35" s="7">
        <v>35</v>
      </c>
      <c r="D35" s="7" t="str">
        <f t="shared" si="4"/>
        <v>Annual!r35c2</v>
      </c>
      <c r="E35" s="7" t="str">
        <f t="shared" si="4"/>
        <v>Annual!r35c3</v>
      </c>
      <c r="F35" s="7" t="str">
        <f t="shared" si="4"/>
        <v>Annual!r35c4</v>
      </c>
      <c r="G35" s="7" t="str">
        <f t="shared" si="4"/>
        <v>Annual!r35c5</v>
      </c>
      <c r="H35" s="7">
        <v>35</v>
      </c>
      <c r="I35" s="7" t="str">
        <f t="shared" si="5"/>
        <v>Quarter!r35c2</v>
      </c>
      <c r="J35" s="7" t="str">
        <f t="shared" si="5"/>
        <v>Quarter!r35c3</v>
      </c>
      <c r="K35" s="7" t="str">
        <f t="shared" si="5"/>
        <v>Quarter!r35c4</v>
      </c>
      <c r="L35" s="7" t="str">
        <f t="shared" si="5"/>
        <v>Quarter!r35c5</v>
      </c>
      <c r="M35" s="7" t="str">
        <f t="shared" si="5"/>
        <v>Quarter!r35c6</v>
      </c>
      <c r="N35" s="7" t="str">
        <f t="shared" si="5"/>
        <v>Quarter!r35c7</v>
      </c>
      <c r="O35" s="7" t="str">
        <f t="shared" si="5"/>
        <v>Quarter!r35c8</v>
      </c>
      <c r="P35" s="7" t="str">
        <f t="shared" si="5"/>
        <v>Quarter!r35c9</v>
      </c>
      <c r="Q35" s="7" t="str">
        <f t="shared" si="5"/>
        <v>Quarter!r35c10</v>
      </c>
      <c r="R35" s="7" t="str">
        <f t="shared" si="5"/>
        <v>Quarter!r35c11</v>
      </c>
      <c r="S35" s="7" t="str">
        <f t="shared" si="5"/>
        <v>Quarter!r35c12</v>
      </c>
      <c r="T35" s="7" t="str">
        <f t="shared" si="5"/>
        <v>Quarter!r35c13</v>
      </c>
      <c r="U35" s="7" t="str">
        <f t="shared" si="5"/>
        <v>Quarter!r35c14</v>
      </c>
      <c r="V35" s="7" t="str">
        <f t="shared" si="5"/>
        <v>Quarter!r35c15</v>
      </c>
    </row>
    <row r="36" spans="2:22" x14ac:dyDescent="0.25">
      <c r="B36" s="22" t="s">
        <v>1</v>
      </c>
      <c r="C36" s="7">
        <v>36</v>
      </c>
      <c r="D36" s="7" t="str">
        <f t="shared" si="4"/>
        <v>Annual!r36c2</v>
      </c>
      <c r="E36" s="7" t="str">
        <f t="shared" si="4"/>
        <v>Annual!r36c3</v>
      </c>
      <c r="F36" s="7" t="str">
        <f t="shared" si="4"/>
        <v>Annual!r36c4</v>
      </c>
      <c r="G36" s="7" t="str">
        <f t="shared" si="4"/>
        <v>Annual!r36c5</v>
      </c>
      <c r="H36" s="7">
        <v>36</v>
      </c>
      <c r="I36" s="7" t="str">
        <f t="shared" si="5"/>
        <v>Quarter!r36c2</v>
      </c>
      <c r="J36" s="7" t="str">
        <f t="shared" si="5"/>
        <v>Quarter!r36c3</v>
      </c>
      <c r="K36" s="7" t="str">
        <f t="shared" si="5"/>
        <v>Quarter!r36c4</v>
      </c>
      <c r="L36" s="7" t="str">
        <f t="shared" si="5"/>
        <v>Quarter!r36c5</v>
      </c>
      <c r="M36" s="7" t="str">
        <f t="shared" si="5"/>
        <v>Quarter!r36c6</v>
      </c>
      <c r="N36" s="7" t="str">
        <f t="shared" si="5"/>
        <v>Quarter!r36c7</v>
      </c>
      <c r="O36" s="7" t="str">
        <f t="shared" si="5"/>
        <v>Quarter!r36c8</v>
      </c>
      <c r="P36" s="7" t="str">
        <f t="shared" si="5"/>
        <v>Quarter!r36c9</v>
      </c>
      <c r="Q36" s="7" t="str">
        <f t="shared" si="5"/>
        <v>Quarter!r36c10</v>
      </c>
      <c r="R36" s="7" t="str">
        <f t="shared" si="5"/>
        <v>Quarter!r36c11</v>
      </c>
      <c r="S36" s="7" t="str">
        <f t="shared" si="5"/>
        <v>Quarter!r36c12</v>
      </c>
      <c r="T36" s="7" t="str">
        <f t="shared" si="5"/>
        <v>Quarter!r36c13</v>
      </c>
      <c r="U36" s="7" t="str">
        <f t="shared" si="5"/>
        <v>Quarter!r36c14</v>
      </c>
      <c r="V36" s="7" t="str">
        <f t="shared" si="5"/>
        <v>Quarter!r36c15</v>
      </c>
    </row>
    <row r="37" spans="2:22" ht="16.2" thickBot="1" x14ac:dyDescent="0.3">
      <c r="B37" s="23" t="s">
        <v>26</v>
      </c>
      <c r="C37" s="7">
        <v>37</v>
      </c>
      <c r="D37" s="7" t="str">
        <f t="shared" si="4"/>
        <v>Annual!r37c2</v>
      </c>
      <c r="E37" s="7" t="str">
        <f t="shared" si="4"/>
        <v>Annual!r37c3</v>
      </c>
      <c r="F37" s="7" t="str">
        <f t="shared" si="4"/>
        <v>Annual!r37c4</v>
      </c>
      <c r="G37" s="7" t="str">
        <f t="shared" si="4"/>
        <v>Annual!r37c5</v>
      </c>
      <c r="H37" s="7">
        <v>37</v>
      </c>
      <c r="I37" s="7" t="str">
        <f t="shared" si="5"/>
        <v>Quarter!r37c2</v>
      </c>
      <c r="J37" s="7" t="str">
        <f t="shared" si="5"/>
        <v>Quarter!r37c3</v>
      </c>
      <c r="K37" s="7" t="str">
        <f t="shared" si="5"/>
        <v>Quarter!r37c4</v>
      </c>
      <c r="L37" s="7" t="str">
        <f t="shared" si="5"/>
        <v>Quarter!r37c5</v>
      </c>
      <c r="M37" s="7" t="str">
        <f t="shared" si="5"/>
        <v>Quarter!r37c6</v>
      </c>
      <c r="N37" s="7" t="str">
        <f t="shared" si="5"/>
        <v>Quarter!r37c7</v>
      </c>
      <c r="O37" s="7" t="str">
        <f t="shared" si="5"/>
        <v>Quarter!r37c8</v>
      </c>
      <c r="P37" s="7" t="str">
        <f t="shared" si="5"/>
        <v>Quarter!r37c9</v>
      </c>
      <c r="Q37" s="7" t="str">
        <f t="shared" si="5"/>
        <v>Quarter!r37c10</v>
      </c>
      <c r="R37" s="7" t="str">
        <f t="shared" si="5"/>
        <v>Quarter!r37c11</v>
      </c>
      <c r="S37" s="7" t="str">
        <f t="shared" si="5"/>
        <v>Quarter!r37c12</v>
      </c>
      <c r="T37" s="7" t="str">
        <f t="shared" si="5"/>
        <v>Quarter!r37c13</v>
      </c>
      <c r="U37" s="7" t="str">
        <f t="shared" si="5"/>
        <v>Quarter!r37c14</v>
      </c>
      <c r="V37" s="7" t="str">
        <f t="shared" si="5"/>
        <v>Quarter!r37c15</v>
      </c>
    </row>
    <row r="38" spans="2:22" ht="13.8" thickTop="1" x14ac:dyDescent="0.25"/>
    <row r="39" spans="2:22" x14ac:dyDescent="0.25">
      <c r="B39" s="26" t="s">
        <v>34</v>
      </c>
    </row>
    <row r="40" spans="2:22" x14ac:dyDescent="0.25">
      <c r="B40" s="15" t="s">
        <v>8</v>
      </c>
      <c r="I40" s="27" t="e">
        <f>1000*I24/(AVERAGE(H8:I8)*24*I$50)</f>
        <v>#VALUE!</v>
      </c>
      <c r="J40" s="27" t="e">
        <f>1000*J24/(AVERAGE(I8:J8)*24*91)</f>
        <v>#VALUE!</v>
      </c>
      <c r="K40" s="27" t="e">
        <f>1000*K24/(AVERAGE(J8:K8)*24*92)</f>
        <v>#VALUE!</v>
      </c>
      <c r="L40" s="27" t="e">
        <f>1000*L24/(AVERAGE(K8:L8)*24*92)</f>
        <v>#VALUE!</v>
      </c>
      <c r="M40" s="27" t="e">
        <f>1000*M24/(AVERAGE(L8:M8)*24*M$50)</f>
        <v>#VALUE!</v>
      </c>
      <c r="N40" s="27" t="e">
        <f>1000*N24/(AVERAGE(M8:N8)*24*N$50)</f>
        <v>#VALUE!</v>
      </c>
    </row>
    <row r="41" spans="2:22" x14ac:dyDescent="0.25">
      <c r="B41" s="15" t="s">
        <v>32</v>
      </c>
      <c r="I41" s="27" t="e">
        <f>1000*I25/(AVERAGE(H9:I9)*24*I$50)</f>
        <v>#VALUE!</v>
      </c>
      <c r="J41" s="27" t="e">
        <f>1000*J25/(AVERAGE(I9:J9)*24*J$50)</f>
        <v>#VALUE!</v>
      </c>
      <c r="K41" s="27" t="e">
        <f>1000*K25/(AVERAGE(J9:K9)*24*K$50)</f>
        <v>#VALUE!</v>
      </c>
      <c r="L41" s="27" t="e">
        <f>1000*L25/(AVERAGE(K9:L9)*24*L$50)</f>
        <v>#VALUE!</v>
      </c>
      <c r="M41" s="27" t="e">
        <f>1000*M25/(AVERAGE(L9:M9)*24*M$50)</f>
        <v>#VALUE!</v>
      </c>
      <c r="N41" s="27" t="e">
        <f>1000*N25/(AVERAGE(M9:N9)*24*N$50)</f>
        <v>#VALUE!</v>
      </c>
    </row>
    <row r="42" spans="2:22" x14ac:dyDescent="0.25">
      <c r="B42" s="15" t="s">
        <v>33</v>
      </c>
      <c r="I42" s="27" t="e">
        <f t="shared" ref="I42:N42" si="6">1000*I28/((SUM(H12:I13)/2)*24*I$50)</f>
        <v>#VALUE!</v>
      </c>
      <c r="J42" s="27" t="e">
        <f t="shared" si="6"/>
        <v>#VALUE!</v>
      </c>
      <c r="K42" s="27" t="e">
        <f t="shared" si="6"/>
        <v>#VALUE!</v>
      </c>
      <c r="L42" s="27" t="e">
        <f t="shared" si="6"/>
        <v>#VALUE!</v>
      </c>
      <c r="M42" s="27" t="e">
        <f t="shared" si="6"/>
        <v>#VALUE!</v>
      </c>
      <c r="N42" s="27" t="e">
        <f t="shared" si="6"/>
        <v>#VALUE!</v>
      </c>
    </row>
    <row r="43" spans="2:22" x14ac:dyDescent="0.25">
      <c r="B43" s="15" t="s">
        <v>13</v>
      </c>
      <c r="I43" s="27" t="e">
        <f t="shared" ref="I43:N45" si="7">1000*I29/(AVERAGE(H14:I14)*24*I$50)</f>
        <v>#VALUE!</v>
      </c>
      <c r="J43" s="27" t="e">
        <f t="shared" si="7"/>
        <v>#VALUE!</v>
      </c>
      <c r="K43" s="27" t="e">
        <f t="shared" si="7"/>
        <v>#VALUE!</v>
      </c>
      <c r="L43" s="27" t="e">
        <f t="shared" si="7"/>
        <v>#VALUE!</v>
      </c>
      <c r="M43" s="27" t="e">
        <f t="shared" si="7"/>
        <v>#VALUE!</v>
      </c>
      <c r="N43" s="27" t="e">
        <f t="shared" si="7"/>
        <v>#VALUE!</v>
      </c>
    </row>
    <row r="44" spans="2:22" x14ac:dyDescent="0.25">
      <c r="B44" s="15" t="s">
        <v>14</v>
      </c>
      <c r="I44" s="27" t="e">
        <f t="shared" si="7"/>
        <v>#VALUE!</v>
      </c>
      <c r="J44" s="27" t="e">
        <f t="shared" si="7"/>
        <v>#VALUE!</v>
      </c>
      <c r="K44" s="27" t="e">
        <f t="shared" si="7"/>
        <v>#VALUE!</v>
      </c>
      <c r="L44" s="27" t="e">
        <f t="shared" si="7"/>
        <v>#VALUE!</v>
      </c>
      <c r="M44" s="27" t="e">
        <f t="shared" si="7"/>
        <v>#VALUE!</v>
      </c>
      <c r="N44" s="27" t="e">
        <f t="shared" si="7"/>
        <v>#VALUE!</v>
      </c>
    </row>
    <row r="45" spans="2:22" x14ac:dyDescent="0.25">
      <c r="B45" s="15" t="s">
        <v>15</v>
      </c>
      <c r="I45" s="27" t="e">
        <f t="shared" si="7"/>
        <v>#VALUE!</v>
      </c>
      <c r="J45" s="27" t="e">
        <f t="shared" si="7"/>
        <v>#VALUE!</v>
      </c>
      <c r="K45" s="27" t="e">
        <f t="shared" si="7"/>
        <v>#VALUE!</v>
      </c>
      <c r="L45" s="27" t="e">
        <f t="shared" si="7"/>
        <v>#VALUE!</v>
      </c>
      <c r="M45" s="27" t="e">
        <f t="shared" si="7"/>
        <v>#VALUE!</v>
      </c>
      <c r="N45" s="27" t="e">
        <f t="shared" si="7"/>
        <v>#VALUE!</v>
      </c>
    </row>
    <row r="46" spans="2:22" x14ac:dyDescent="0.25">
      <c r="B46" s="15" t="s">
        <v>35</v>
      </c>
      <c r="I46" s="27" t="e">
        <f t="shared" ref="I46:N46" si="8">1000*I33/(AVERAGE(H17:I17)*24*I$50)</f>
        <v>#VALUE!</v>
      </c>
      <c r="J46" s="27" t="e">
        <f t="shared" si="8"/>
        <v>#VALUE!</v>
      </c>
      <c r="K46" s="27" t="e">
        <f t="shared" si="8"/>
        <v>#VALUE!</v>
      </c>
      <c r="L46" s="27" t="e">
        <f t="shared" si="8"/>
        <v>#VALUE!</v>
      </c>
      <c r="M46" s="27" t="e">
        <f t="shared" si="8"/>
        <v>#VALUE!</v>
      </c>
      <c r="N46" s="27" t="e">
        <f t="shared" si="8"/>
        <v>#VALUE!</v>
      </c>
    </row>
    <row r="47" spans="2:22" x14ac:dyDescent="0.25">
      <c r="B47" s="21" t="s">
        <v>56</v>
      </c>
      <c r="I47" s="27"/>
      <c r="J47" s="27"/>
      <c r="K47" s="27"/>
      <c r="L47" s="27"/>
      <c r="M47" s="27"/>
      <c r="N47" s="27"/>
    </row>
    <row r="48" spans="2:22" x14ac:dyDescent="0.25">
      <c r="B48" s="15" t="s">
        <v>36</v>
      </c>
      <c r="I48" s="27" t="e">
        <f t="shared" ref="I48:N48" si="9">1000*I35/(AVERAGE(H19:I19)*24*I$50)</f>
        <v>#VALUE!</v>
      </c>
      <c r="J48" s="27" t="e">
        <f t="shared" si="9"/>
        <v>#VALUE!</v>
      </c>
      <c r="K48" s="27" t="e">
        <f t="shared" si="9"/>
        <v>#VALUE!</v>
      </c>
      <c r="L48" s="27" t="e">
        <f t="shared" si="9"/>
        <v>#VALUE!</v>
      </c>
      <c r="M48" s="27" t="e">
        <f t="shared" si="9"/>
        <v>#VALUE!</v>
      </c>
      <c r="N48" s="27" t="e">
        <f t="shared" si="9"/>
        <v>#VALUE!</v>
      </c>
    </row>
    <row r="49" spans="9:14" x14ac:dyDescent="0.25">
      <c r="I49" s="28"/>
      <c r="J49" s="28"/>
      <c r="K49" s="28"/>
      <c r="L49" s="28"/>
      <c r="M49" s="29"/>
      <c r="N49" s="29"/>
    </row>
    <row r="50" spans="9:14" x14ac:dyDescent="0.25">
      <c r="I50" s="18">
        <v>90</v>
      </c>
      <c r="J50" s="18">
        <v>91</v>
      </c>
      <c r="K50" s="18">
        <v>92</v>
      </c>
      <c r="L50" s="18">
        <v>92</v>
      </c>
      <c r="M50" s="18">
        <v>90</v>
      </c>
      <c r="N50" s="18">
        <v>92</v>
      </c>
    </row>
  </sheetData>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P47"/>
  <sheetViews>
    <sheetView workbookViewId="0"/>
  </sheetViews>
  <sheetFormatPr defaultColWidth="9.109375" defaultRowHeight="13.2" x14ac:dyDescent="0.25"/>
  <cols>
    <col min="1" max="1" width="9.109375" style="7"/>
    <col min="2" max="2" width="26" style="7" customWidth="1"/>
    <col min="3" max="3" width="12.6640625" style="7" customWidth="1"/>
    <col min="4" max="4" width="9.109375" style="7"/>
    <col min="5" max="7" width="11.6640625" style="7" customWidth="1"/>
    <col min="8" max="8" width="9.109375" style="7"/>
    <col min="9" max="9" width="13.44140625" style="7" customWidth="1"/>
    <col min="10" max="10" width="12.109375" style="7" customWidth="1"/>
    <col min="11" max="11" width="14.109375" style="7" customWidth="1"/>
    <col min="12" max="12" width="12.109375" style="7" customWidth="1"/>
    <col min="13" max="17" width="13.109375" style="7" customWidth="1"/>
    <col min="18" max="16384" width="9.109375" style="7"/>
  </cols>
  <sheetData>
    <row r="1" spans="2:16" ht="13.8" thickBot="1" x14ac:dyDescent="0.3"/>
    <row r="2" spans="2:16" x14ac:dyDescent="0.25">
      <c r="B2" s="8" t="s">
        <v>27</v>
      </c>
      <c r="C2" s="9" t="s">
        <v>28</v>
      </c>
    </row>
    <row r="3" spans="2:16" ht="13.8" thickBot="1" x14ac:dyDescent="0.3">
      <c r="B3" s="10">
        <v>2010</v>
      </c>
      <c r="C3" s="11">
        <v>1</v>
      </c>
      <c r="E3" s="7" t="s">
        <v>29</v>
      </c>
      <c r="I3" s="7" t="s">
        <v>30</v>
      </c>
    </row>
    <row r="4" spans="2:16" x14ac:dyDescent="0.25">
      <c r="D4" s="7">
        <v>2</v>
      </c>
      <c r="E4" s="7">
        <f>$D$4+1</f>
        <v>3</v>
      </c>
      <c r="F4" s="7">
        <v>4</v>
      </c>
      <c r="H4" s="7">
        <v>2</v>
      </c>
      <c r="I4" s="7">
        <f>H4+1</f>
        <v>3</v>
      </c>
      <c r="J4" s="7">
        <f t="shared" ref="J4:P4" si="0">I4+1</f>
        <v>4</v>
      </c>
      <c r="K4" s="7">
        <f t="shared" si="0"/>
        <v>5</v>
      </c>
      <c r="L4" s="7">
        <f t="shared" si="0"/>
        <v>6</v>
      </c>
      <c r="M4" s="7">
        <f>L4+1</f>
        <v>7</v>
      </c>
      <c r="N4" s="7">
        <f t="shared" si="0"/>
        <v>8</v>
      </c>
      <c r="O4" s="7">
        <f t="shared" si="0"/>
        <v>9</v>
      </c>
      <c r="P4" s="7">
        <f t="shared" si="0"/>
        <v>10</v>
      </c>
    </row>
    <row r="5" spans="2:16" x14ac:dyDescent="0.25">
      <c r="G5" s="7">
        <v>6</v>
      </c>
      <c r="H5" s="7" t="str">
        <f t="shared" ref="H5:P5" si="1">$I$3&amp;"r"&amp;$G5&amp;"c"&amp;H$4</f>
        <v>Quarter!r6c2</v>
      </c>
      <c r="I5" s="7" t="str">
        <f t="shared" si="1"/>
        <v>Quarter!r6c3</v>
      </c>
      <c r="J5" s="7" t="str">
        <f t="shared" si="1"/>
        <v>Quarter!r6c4</v>
      </c>
      <c r="K5" s="7" t="str">
        <f t="shared" si="1"/>
        <v>Quarter!r6c5</v>
      </c>
      <c r="L5" s="7" t="str">
        <f t="shared" si="1"/>
        <v>Quarter!r6c6</v>
      </c>
      <c r="M5" s="7" t="str">
        <f t="shared" si="1"/>
        <v>Quarter!r6c7</v>
      </c>
      <c r="N5" s="7" t="str">
        <f t="shared" si="1"/>
        <v>Quarter!r6c8</v>
      </c>
      <c r="O5" s="7" t="str">
        <f t="shared" si="1"/>
        <v>Quarter!r6c9</v>
      </c>
      <c r="P5" s="7" t="str">
        <f t="shared" si="1"/>
        <v>Quarter!r6c10</v>
      </c>
    </row>
    <row r="6" spans="2:16" x14ac:dyDescent="0.25">
      <c r="B6" s="12" t="s">
        <v>31</v>
      </c>
    </row>
    <row r="7" spans="2:16" x14ac:dyDescent="0.25">
      <c r="B7" s="1" t="s">
        <v>6</v>
      </c>
    </row>
    <row r="8" spans="2:16" x14ac:dyDescent="0.25">
      <c r="B8" s="4" t="s">
        <v>8</v>
      </c>
      <c r="C8" s="7">
        <v>8</v>
      </c>
      <c r="D8" s="7" t="str">
        <f t="shared" ref="D8:F20" si="2">$E$3&amp;"r"&amp;$C8&amp;"c"&amp;D$4</f>
        <v>Annual!r8c2</v>
      </c>
      <c r="E8" s="7" t="str">
        <f t="shared" si="2"/>
        <v>Annual!r8c3</v>
      </c>
      <c r="F8" s="7" t="str">
        <f t="shared" si="2"/>
        <v>Annual!r8c4</v>
      </c>
      <c r="G8" s="7">
        <v>8</v>
      </c>
      <c r="H8" s="7" t="str">
        <f t="shared" ref="H8:P20" si="3">$I$3&amp;"r"&amp;$G8&amp;"c"&amp;H$4</f>
        <v>Quarter!r8c2</v>
      </c>
      <c r="I8" s="7" t="str">
        <f t="shared" si="3"/>
        <v>Quarter!r8c3</v>
      </c>
      <c r="J8" s="7" t="str">
        <f t="shared" si="3"/>
        <v>Quarter!r8c4</v>
      </c>
      <c r="K8" s="7" t="str">
        <f t="shared" si="3"/>
        <v>Quarter!r8c5</v>
      </c>
      <c r="L8" s="7" t="str">
        <f t="shared" si="3"/>
        <v>Quarter!r8c6</v>
      </c>
      <c r="M8" s="7" t="str">
        <f t="shared" si="3"/>
        <v>Quarter!r8c7</v>
      </c>
      <c r="N8" s="7" t="str">
        <f t="shared" si="3"/>
        <v>Quarter!r8c8</v>
      </c>
      <c r="O8" s="7" t="str">
        <f t="shared" si="3"/>
        <v>Quarter!r8c9</v>
      </c>
      <c r="P8" s="7" t="str">
        <f t="shared" si="3"/>
        <v>Quarter!r8c10</v>
      </c>
    </row>
    <row r="9" spans="2:16" ht="15.6" x14ac:dyDescent="0.25">
      <c r="B9" s="4" t="s">
        <v>17</v>
      </c>
      <c r="C9" s="7">
        <v>9</v>
      </c>
      <c r="D9" s="7" t="str">
        <f t="shared" si="2"/>
        <v>Annual!r9c2</v>
      </c>
      <c r="E9" s="7" t="str">
        <f t="shared" si="2"/>
        <v>Annual!r9c3</v>
      </c>
      <c r="F9" s="7" t="str">
        <f t="shared" si="2"/>
        <v>Annual!r9c4</v>
      </c>
      <c r="G9" s="7">
        <v>9</v>
      </c>
      <c r="H9" s="7" t="str">
        <f t="shared" si="3"/>
        <v>Quarter!r9c2</v>
      </c>
      <c r="I9" s="7" t="str">
        <f t="shared" si="3"/>
        <v>Quarter!r9c3</v>
      </c>
      <c r="J9" s="7" t="str">
        <f t="shared" si="3"/>
        <v>Quarter!r9c4</v>
      </c>
      <c r="K9" s="7" t="str">
        <f t="shared" si="3"/>
        <v>Quarter!r9c5</v>
      </c>
      <c r="L9" s="7" t="str">
        <f t="shared" si="3"/>
        <v>Quarter!r9c6</v>
      </c>
      <c r="M9" s="7" t="str">
        <f t="shared" si="3"/>
        <v>Quarter!r9c7</v>
      </c>
      <c r="N9" s="7" t="str">
        <f t="shared" si="3"/>
        <v>Quarter!r9c8</v>
      </c>
      <c r="O9" s="7" t="str">
        <f t="shared" si="3"/>
        <v>Quarter!r9c9</v>
      </c>
      <c r="P9" s="7" t="str">
        <f t="shared" si="3"/>
        <v>Quarter!r9c10</v>
      </c>
    </row>
    <row r="10" spans="2:16" x14ac:dyDescent="0.25">
      <c r="B10" s="4" t="s">
        <v>9</v>
      </c>
      <c r="C10" s="7">
        <v>10</v>
      </c>
      <c r="D10" s="7" t="str">
        <f t="shared" si="2"/>
        <v>Annual!r10c2</v>
      </c>
      <c r="E10" s="7" t="str">
        <f t="shared" si="2"/>
        <v>Annual!r10c3</v>
      </c>
      <c r="F10" s="7" t="str">
        <f t="shared" si="2"/>
        <v>Annual!r10c4</v>
      </c>
      <c r="G10" s="7">
        <v>10</v>
      </c>
      <c r="H10" s="7" t="str">
        <f t="shared" si="3"/>
        <v>Quarter!r10c2</v>
      </c>
      <c r="I10" s="7" t="str">
        <f t="shared" si="3"/>
        <v>Quarter!r10c3</v>
      </c>
      <c r="J10" s="7" t="str">
        <f t="shared" si="3"/>
        <v>Quarter!r10c4</v>
      </c>
      <c r="K10" s="7" t="str">
        <f t="shared" si="3"/>
        <v>Quarter!r10c5</v>
      </c>
      <c r="L10" s="7" t="str">
        <f t="shared" si="3"/>
        <v>Quarter!r10c6</v>
      </c>
      <c r="M10" s="7" t="str">
        <f t="shared" si="3"/>
        <v>Quarter!r10c7</v>
      </c>
      <c r="N10" s="7" t="str">
        <f t="shared" si="3"/>
        <v>Quarter!r10c8</v>
      </c>
      <c r="O10" s="7" t="str">
        <f t="shared" si="3"/>
        <v>Quarter!r10c9</v>
      </c>
      <c r="P10" s="7" t="str">
        <f t="shared" si="3"/>
        <v>Quarter!r10c10</v>
      </c>
    </row>
    <row r="11" spans="2:16" x14ac:dyDescent="0.25">
      <c r="B11" s="4" t="s">
        <v>10</v>
      </c>
      <c r="C11" s="7">
        <v>11</v>
      </c>
      <c r="D11" s="7" t="str">
        <f t="shared" si="2"/>
        <v>Annual!r11c2</v>
      </c>
      <c r="E11" s="7" t="str">
        <f t="shared" si="2"/>
        <v>Annual!r11c3</v>
      </c>
      <c r="F11" s="7" t="str">
        <f t="shared" si="2"/>
        <v>Annual!r11c4</v>
      </c>
      <c r="G11" s="7">
        <v>11</v>
      </c>
      <c r="H11" s="7" t="str">
        <f t="shared" si="3"/>
        <v>Quarter!r11c2</v>
      </c>
      <c r="I11" s="7" t="str">
        <f t="shared" si="3"/>
        <v>Quarter!r11c3</v>
      </c>
      <c r="J11" s="7" t="str">
        <f t="shared" si="3"/>
        <v>Quarter!r11c4</v>
      </c>
      <c r="K11" s="7" t="str">
        <f t="shared" si="3"/>
        <v>Quarter!r11c5</v>
      </c>
      <c r="L11" s="7" t="str">
        <f t="shared" si="3"/>
        <v>Quarter!r11c6</v>
      </c>
      <c r="M11" s="7" t="str">
        <f t="shared" si="3"/>
        <v>Quarter!r11c7</v>
      </c>
      <c r="N11" s="7" t="str">
        <f t="shared" si="3"/>
        <v>Quarter!r11c8</v>
      </c>
      <c r="O11" s="7" t="str">
        <f t="shared" si="3"/>
        <v>Quarter!r11c9</v>
      </c>
      <c r="P11" s="7" t="str">
        <f t="shared" si="3"/>
        <v>Quarter!r11c10</v>
      </c>
    </row>
    <row r="12" spans="2:16" x14ac:dyDescent="0.25">
      <c r="B12" s="4" t="s">
        <v>11</v>
      </c>
      <c r="C12" s="7">
        <v>12</v>
      </c>
      <c r="D12" s="7" t="str">
        <f t="shared" si="2"/>
        <v>Annual!r12c2</v>
      </c>
      <c r="E12" s="7" t="str">
        <f t="shared" si="2"/>
        <v>Annual!r12c3</v>
      </c>
      <c r="F12" s="7" t="str">
        <f t="shared" si="2"/>
        <v>Annual!r12c4</v>
      </c>
      <c r="G12" s="7">
        <v>12</v>
      </c>
      <c r="H12" s="7" t="str">
        <f t="shared" si="3"/>
        <v>Quarter!r12c2</v>
      </c>
      <c r="I12" s="7" t="str">
        <f t="shared" si="3"/>
        <v>Quarter!r12c3</v>
      </c>
      <c r="J12" s="7" t="str">
        <f t="shared" si="3"/>
        <v>Quarter!r12c4</v>
      </c>
      <c r="K12" s="7" t="str">
        <f t="shared" si="3"/>
        <v>Quarter!r12c5</v>
      </c>
      <c r="L12" s="7" t="str">
        <f t="shared" si="3"/>
        <v>Quarter!r12c6</v>
      </c>
      <c r="M12" s="7" t="str">
        <f t="shared" si="3"/>
        <v>Quarter!r12c7</v>
      </c>
      <c r="N12" s="7" t="str">
        <f t="shared" si="3"/>
        <v>Quarter!r12c8</v>
      </c>
      <c r="O12" s="7" t="str">
        <f t="shared" si="3"/>
        <v>Quarter!r12c9</v>
      </c>
      <c r="P12" s="7" t="str">
        <f t="shared" si="3"/>
        <v>Quarter!r12c10</v>
      </c>
    </row>
    <row r="13" spans="2:16" x14ac:dyDescent="0.25">
      <c r="B13" s="4" t="s">
        <v>12</v>
      </c>
      <c r="C13" s="7">
        <v>13</v>
      </c>
      <c r="D13" s="7" t="str">
        <f t="shared" si="2"/>
        <v>Annual!r13c2</v>
      </c>
      <c r="E13" s="7" t="str">
        <f t="shared" si="2"/>
        <v>Annual!r13c3</v>
      </c>
      <c r="F13" s="7" t="str">
        <f t="shared" si="2"/>
        <v>Annual!r13c4</v>
      </c>
      <c r="G13" s="7">
        <v>13</v>
      </c>
      <c r="H13" s="7" t="str">
        <f t="shared" si="3"/>
        <v>Quarter!r13c2</v>
      </c>
      <c r="I13" s="7" t="str">
        <f t="shared" si="3"/>
        <v>Quarter!r13c3</v>
      </c>
      <c r="J13" s="7" t="str">
        <f t="shared" si="3"/>
        <v>Quarter!r13c4</v>
      </c>
      <c r="K13" s="7" t="str">
        <f t="shared" si="3"/>
        <v>Quarter!r13c5</v>
      </c>
      <c r="L13" s="7" t="str">
        <f t="shared" si="3"/>
        <v>Quarter!r13c6</v>
      </c>
      <c r="M13" s="7" t="str">
        <f t="shared" si="3"/>
        <v>Quarter!r13c7</v>
      </c>
      <c r="N13" s="7" t="str">
        <f t="shared" si="3"/>
        <v>Quarter!r13c8</v>
      </c>
      <c r="O13" s="7" t="str">
        <f t="shared" si="3"/>
        <v>Quarter!r13c9</v>
      </c>
      <c r="P13" s="7" t="str">
        <f t="shared" si="3"/>
        <v>Quarter!r13c10</v>
      </c>
    </row>
    <row r="14" spans="2:16" x14ac:dyDescent="0.25">
      <c r="B14" s="4" t="s">
        <v>13</v>
      </c>
      <c r="C14" s="7">
        <v>14</v>
      </c>
      <c r="D14" s="7" t="str">
        <f t="shared" si="2"/>
        <v>Annual!r14c2</v>
      </c>
      <c r="E14" s="7" t="str">
        <f t="shared" si="2"/>
        <v>Annual!r14c3</v>
      </c>
      <c r="F14" s="7" t="str">
        <f t="shared" si="2"/>
        <v>Annual!r14c4</v>
      </c>
      <c r="G14" s="7">
        <v>14</v>
      </c>
      <c r="H14" s="7" t="str">
        <f t="shared" si="3"/>
        <v>Quarter!r14c2</v>
      </c>
      <c r="I14" s="7" t="str">
        <f t="shared" si="3"/>
        <v>Quarter!r14c3</v>
      </c>
      <c r="J14" s="7" t="str">
        <f t="shared" si="3"/>
        <v>Quarter!r14c4</v>
      </c>
      <c r="K14" s="7" t="str">
        <f t="shared" si="3"/>
        <v>Quarter!r14c5</v>
      </c>
      <c r="L14" s="7" t="str">
        <f t="shared" si="3"/>
        <v>Quarter!r14c6</v>
      </c>
      <c r="M14" s="7" t="str">
        <f t="shared" si="3"/>
        <v>Quarter!r14c7</v>
      </c>
      <c r="N14" s="7" t="str">
        <f t="shared" si="3"/>
        <v>Quarter!r14c8</v>
      </c>
      <c r="O14" s="7" t="str">
        <f t="shared" si="3"/>
        <v>Quarter!r14c9</v>
      </c>
      <c r="P14" s="7" t="str">
        <f t="shared" si="3"/>
        <v>Quarter!r14c10</v>
      </c>
    </row>
    <row r="15" spans="2:16" x14ac:dyDescent="0.25">
      <c r="B15" s="4" t="s">
        <v>14</v>
      </c>
      <c r="C15" s="7">
        <v>15</v>
      </c>
      <c r="D15" s="7" t="str">
        <f t="shared" si="2"/>
        <v>Annual!r15c2</v>
      </c>
      <c r="E15" s="7" t="str">
        <f t="shared" si="2"/>
        <v>Annual!r15c3</v>
      </c>
      <c r="F15" s="7" t="str">
        <f t="shared" si="2"/>
        <v>Annual!r15c4</v>
      </c>
      <c r="G15" s="7">
        <v>15</v>
      </c>
      <c r="H15" s="7" t="str">
        <f t="shared" si="3"/>
        <v>Quarter!r15c2</v>
      </c>
      <c r="I15" s="7" t="str">
        <f t="shared" si="3"/>
        <v>Quarter!r15c3</v>
      </c>
      <c r="J15" s="7" t="str">
        <f t="shared" si="3"/>
        <v>Quarter!r15c4</v>
      </c>
      <c r="K15" s="7" t="str">
        <f t="shared" si="3"/>
        <v>Quarter!r15c5</v>
      </c>
      <c r="L15" s="7" t="str">
        <f t="shared" si="3"/>
        <v>Quarter!r15c6</v>
      </c>
      <c r="M15" s="7" t="str">
        <f t="shared" si="3"/>
        <v>Quarter!r15c7</v>
      </c>
      <c r="N15" s="7" t="str">
        <f t="shared" si="3"/>
        <v>Quarter!r15c8</v>
      </c>
      <c r="O15" s="7" t="str">
        <f t="shared" si="3"/>
        <v>Quarter!r15c9</v>
      </c>
      <c r="P15" s="7" t="str">
        <f t="shared" si="3"/>
        <v>Quarter!r15c10</v>
      </c>
    </row>
    <row r="16" spans="2:16" x14ac:dyDescent="0.25">
      <c r="B16" s="4" t="s">
        <v>15</v>
      </c>
      <c r="C16" s="7">
        <v>16</v>
      </c>
      <c r="D16" s="7" t="str">
        <f t="shared" si="2"/>
        <v>Annual!r16c2</v>
      </c>
      <c r="E16" s="7" t="str">
        <f t="shared" si="2"/>
        <v>Annual!r16c3</v>
      </c>
      <c r="F16" s="7" t="str">
        <f t="shared" si="2"/>
        <v>Annual!r16c4</v>
      </c>
      <c r="G16" s="7">
        <v>16</v>
      </c>
      <c r="H16" s="7" t="str">
        <f t="shared" si="3"/>
        <v>Quarter!r16c2</v>
      </c>
      <c r="I16" s="7" t="str">
        <f t="shared" si="3"/>
        <v>Quarter!r16c3</v>
      </c>
      <c r="J16" s="7" t="str">
        <f t="shared" si="3"/>
        <v>Quarter!r16c4</v>
      </c>
      <c r="K16" s="7" t="str">
        <f t="shared" si="3"/>
        <v>Quarter!r16c5</v>
      </c>
      <c r="L16" s="7" t="str">
        <f t="shared" si="3"/>
        <v>Quarter!r16c6</v>
      </c>
      <c r="M16" s="7" t="str">
        <f t="shared" si="3"/>
        <v>Quarter!r16c7</v>
      </c>
      <c r="N16" s="7" t="str">
        <f t="shared" si="3"/>
        <v>Quarter!r16c8</v>
      </c>
      <c r="O16" s="7" t="str">
        <f t="shared" si="3"/>
        <v>Quarter!r16c9</v>
      </c>
      <c r="P16" s="7" t="str">
        <f t="shared" si="3"/>
        <v>Quarter!r16c10</v>
      </c>
    </row>
    <row r="17" spans="2:16" ht="15.6" x14ac:dyDescent="0.25">
      <c r="B17" s="4" t="s">
        <v>18</v>
      </c>
      <c r="C17" s="7">
        <v>17</v>
      </c>
      <c r="D17" s="7" t="str">
        <f t="shared" si="2"/>
        <v>Annual!r17c2</v>
      </c>
      <c r="E17" s="7" t="str">
        <f t="shared" si="2"/>
        <v>Annual!r17c3</v>
      </c>
      <c r="F17" s="7" t="str">
        <f t="shared" si="2"/>
        <v>Annual!r17c4</v>
      </c>
      <c r="G17" s="7">
        <v>17</v>
      </c>
      <c r="H17" s="7" t="str">
        <f t="shared" si="3"/>
        <v>Quarter!r17c2</v>
      </c>
      <c r="I17" s="7" t="str">
        <f t="shared" si="3"/>
        <v>Quarter!r17c3</v>
      </c>
      <c r="J17" s="7" t="str">
        <f t="shared" si="3"/>
        <v>Quarter!r17c4</v>
      </c>
      <c r="K17" s="7" t="str">
        <f t="shared" si="3"/>
        <v>Quarter!r17c5</v>
      </c>
      <c r="L17" s="7" t="str">
        <f t="shared" si="3"/>
        <v>Quarter!r17c6</v>
      </c>
      <c r="M17" s="7" t="str">
        <f t="shared" si="3"/>
        <v>Quarter!r17c7</v>
      </c>
      <c r="N17" s="7" t="str">
        <f t="shared" si="3"/>
        <v>Quarter!r17c8</v>
      </c>
      <c r="O17" s="7" t="str">
        <f t="shared" si="3"/>
        <v>Quarter!r17c9</v>
      </c>
      <c r="P17" s="7" t="str">
        <f t="shared" si="3"/>
        <v>Quarter!r17c10</v>
      </c>
    </row>
    <row r="18" spans="2:16" ht="15.6" x14ac:dyDescent="0.25">
      <c r="B18" s="4" t="s">
        <v>19</v>
      </c>
      <c r="C18" s="7">
        <v>18</v>
      </c>
      <c r="D18" s="7" t="str">
        <f t="shared" si="2"/>
        <v>Annual!r18c2</v>
      </c>
      <c r="E18" s="7" t="str">
        <f t="shared" si="2"/>
        <v>Annual!r18c3</v>
      </c>
      <c r="F18" s="7" t="str">
        <f t="shared" si="2"/>
        <v>Annual!r18c4</v>
      </c>
      <c r="G18" s="7">
        <v>18</v>
      </c>
      <c r="H18" s="7" t="str">
        <f t="shared" si="3"/>
        <v>Quarter!r18c2</v>
      </c>
      <c r="I18" s="7" t="str">
        <f t="shared" si="3"/>
        <v>Quarter!r18c3</v>
      </c>
      <c r="J18" s="7" t="str">
        <f t="shared" si="3"/>
        <v>Quarter!r18c4</v>
      </c>
      <c r="K18" s="7" t="str">
        <f t="shared" si="3"/>
        <v>Quarter!r18c5</v>
      </c>
      <c r="L18" s="7" t="str">
        <f t="shared" si="3"/>
        <v>Quarter!r18c6</v>
      </c>
      <c r="M18" s="7" t="str">
        <f t="shared" si="3"/>
        <v>Quarter!r18c7</v>
      </c>
      <c r="N18" s="7" t="str">
        <f t="shared" si="3"/>
        <v>Quarter!r18c8</v>
      </c>
      <c r="O18" s="7" t="str">
        <f t="shared" si="3"/>
        <v>Quarter!r18c9</v>
      </c>
      <c r="P18" s="7" t="str">
        <f t="shared" si="3"/>
        <v>Quarter!r18c10</v>
      </c>
    </row>
    <row r="19" spans="2:16" x14ac:dyDescent="0.25">
      <c r="B19" s="5" t="s">
        <v>0</v>
      </c>
      <c r="C19" s="7">
        <v>19</v>
      </c>
      <c r="D19" s="7" t="str">
        <f t="shared" si="2"/>
        <v>Annual!r19c2</v>
      </c>
      <c r="E19" s="7" t="str">
        <f t="shared" si="2"/>
        <v>Annual!r19c3</v>
      </c>
      <c r="F19" s="7" t="str">
        <f t="shared" si="2"/>
        <v>Annual!r19c4</v>
      </c>
      <c r="G19" s="7">
        <v>19</v>
      </c>
      <c r="H19" s="7" t="str">
        <f t="shared" si="3"/>
        <v>Quarter!r19c2</v>
      </c>
      <c r="I19" s="7" t="str">
        <f t="shared" si="3"/>
        <v>Quarter!r19c3</v>
      </c>
      <c r="J19" s="7" t="str">
        <f t="shared" si="3"/>
        <v>Quarter!r19c4</v>
      </c>
      <c r="K19" s="7" t="str">
        <f t="shared" si="3"/>
        <v>Quarter!r19c5</v>
      </c>
      <c r="L19" s="7" t="str">
        <f t="shared" si="3"/>
        <v>Quarter!r19c6</v>
      </c>
      <c r="M19" s="7" t="str">
        <f t="shared" si="3"/>
        <v>Quarter!r19c7</v>
      </c>
      <c r="N19" s="7" t="str">
        <f t="shared" si="3"/>
        <v>Quarter!r19c8</v>
      </c>
      <c r="O19" s="7" t="str">
        <f t="shared" si="3"/>
        <v>Quarter!r19c9</v>
      </c>
      <c r="P19" s="7" t="str">
        <f t="shared" si="3"/>
        <v>Quarter!r19c10</v>
      </c>
    </row>
    <row r="20" spans="2:16" ht="16.2" thickBot="1" x14ac:dyDescent="0.3">
      <c r="B20" s="6" t="s">
        <v>20</v>
      </c>
      <c r="C20" s="7">
        <v>20</v>
      </c>
      <c r="D20" s="7" t="str">
        <f t="shared" si="2"/>
        <v>Annual!r20c2</v>
      </c>
      <c r="E20" s="7" t="str">
        <f t="shared" si="2"/>
        <v>Annual!r20c3</v>
      </c>
      <c r="F20" s="7" t="str">
        <f t="shared" si="2"/>
        <v>Annual!r20c4</v>
      </c>
      <c r="G20" s="7">
        <v>20</v>
      </c>
      <c r="H20" s="7" t="str">
        <f t="shared" si="3"/>
        <v>Quarter!r20c2</v>
      </c>
      <c r="I20" s="7" t="str">
        <f t="shared" si="3"/>
        <v>Quarter!r20c3</v>
      </c>
      <c r="J20" s="7" t="str">
        <f t="shared" si="3"/>
        <v>Quarter!r20c4</v>
      </c>
      <c r="K20" s="7" t="str">
        <f t="shared" si="3"/>
        <v>Quarter!r20c5</v>
      </c>
      <c r="L20" s="7" t="str">
        <f t="shared" si="3"/>
        <v>Quarter!r20c6</v>
      </c>
      <c r="M20" s="7" t="str">
        <f t="shared" si="3"/>
        <v>Quarter!r20c7</v>
      </c>
      <c r="N20" s="7" t="str">
        <f t="shared" si="3"/>
        <v>Quarter!r20c8</v>
      </c>
      <c r="O20" s="7" t="str">
        <f t="shared" si="3"/>
        <v>Quarter!r20c9</v>
      </c>
      <c r="P20" s="7" t="str">
        <f t="shared" si="3"/>
        <v>Quarter!r20c10</v>
      </c>
    </row>
    <row r="21" spans="2:16" ht="13.8" thickTop="1" x14ac:dyDescent="0.25">
      <c r="B21" s="2"/>
    </row>
    <row r="22" spans="2:16" x14ac:dyDescent="0.25">
      <c r="B22" s="3" t="s">
        <v>7</v>
      </c>
    </row>
    <row r="23" spans="2:16" ht="15.6" x14ac:dyDescent="0.25">
      <c r="B23" s="4" t="s">
        <v>21</v>
      </c>
      <c r="C23" s="7">
        <v>23</v>
      </c>
      <c r="D23" s="7" t="str">
        <f t="shared" ref="D23:F31" si="4">$E$3&amp;"r"&amp;$C23&amp;"c"&amp;D$4</f>
        <v>Annual!r23c2</v>
      </c>
      <c r="E23" s="7" t="str">
        <f t="shared" si="4"/>
        <v>Annual!r23c3</v>
      </c>
      <c r="F23" s="7" t="str">
        <f t="shared" si="4"/>
        <v>Annual!r23c4</v>
      </c>
      <c r="G23" s="7">
        <v>23</v>
      </c>
      <c r="H23" s="7" t="str">
        <f t="shared" ref="H23:P31" si="5">$I$3&amp;"r"&amp;$G23&amp;"c"&amp;H$4</f>
        <v>Quarter!r23c2</v>
      </c>
      <c r="I23" s="7" t="str">
        <f t="shared" si="5"/>
        <v>Quarter!r23c3</v>
      </c>
      <c r="J23" s="7" t="str">
        <f t="shared" si="5"/>
        <v>Quarter!r23c4</v>
      </c>
      <c r="K23" s="7" t="str">
        <f t="shared" si="5"/>
        <v>Quarter!r23c5</v>
      </c>
      <c r="L23" s="7" t="str">
        <f t="shared" si="5"/>
        <v>Quarter!r23c6</v>
      </c>
      <c r="M23" s="7" t="str">
        <f t="shared" si="5"/>
        <v>Quarter!r23c7</v>
      </c>
      <c r="N23" s="7" t="str">
        <f t="shared" si="5"/>
        <v>Quarter!r23c8</v>
      </c>
      <c r="O23" s="7" t="str">
        <f t="shared" si="5"/>
        <v>Quarter!r23c9</v>
      </c>
      <c r="P23" s="7" t="str">
        <f t="shared" si="5"/>
        <v>Quarter!r23c10</v>
      </c>
    </row>
    <row r="24" spans="2:16" ht="15.6" x14ac:dyDescent="0.25">
      <c r="B24" s="4" t="s">
        <v>22</v>
      </c>
      <c r="C24" s="7">
        <v>24</v>
      </c>
      <c r="D24" s="7" t="str">
        <f t="shared" si="4"/>
        <v>Annual!r24c2</v>
      </c>
      <c r="E24" s="7" t="str">
        <f t="shared" si="4"/>
        <v>Annual!r24c3</v>
      </c>
      <c r="F24" s="7" t="str">
        <f t="shared" si="4"/>
        <v>Annual!r24c4</v>
      </c>
      <c r="G24" s="7">
        <v>24</v>
      </c>
      <c r="H24" s="7" t="str">
        <f t="shared" si="5"/>
        <v>Quarter!r24c2</v>
      </c>
      <c r="I24" s="7" t="str">
        <f t="shared" si="5"/>
        <v>Quarter!r24c3</v>
      </c>
      <c r="J24" s="7" t="str">
        <f t="shared" si="5"/>
        <v>Quarter!r24c4</v>
      </c>
      <c r="K24" s="7" t="str">
        <f t="shared" si="5"/>
        <v>Quarter!r24c5</v>
      </c>
      <c r="L24" s="7" t="str">
        <f t="shared" si="5"/>
        <v>Quarter!r24c6</v>
      </c>
      <c r="M24" s="7" t="str">
        <f t="shared" si="5"/>
        <v>Quarter!r24c7</v>
      </c>
      <c r="N24" s="7" t="str">
        <f t="shared" si="5"/>
        <v>Quarter!r24c8</v>
      </c>
      <c r="O24" s="7" t="str">
        <f t="shared" si="5"/>
        <v>Quarter!r24c9</v>
      </c>
      <c r="P24" s="7" t="str">
        <f t="shared" si="5"/>
        <v>Quarter!r24c10</v>
      </c>
    </row>
    <row r="25" spans="2:16" x14ac:dyDescent="0.25">
      <c r="B25" s="4" t="s">
        <v>10</v>
      </c>
      <c r="C25" s="7">
        <v>25</v>
      </c>
      <c r="D25" s="7" t="str">
        <f t="shared" si="4"/>
        <v>Annual!r25c2</v>
      </c>
      <c r="E25" s="7" t="str">
        <f t="shared" si="4"/>
        <v>Annual!r25c3</v>
      </c>
      <c r="F25" s="7" t="str">
        <f t="shared" si="4"/>
        <v>Annual!r25c4</v>
      </c>
      <c r="G25" s="7">
        <v>25</v>
      </c>
      <c r="H25" s="7" t="str">
        <f t="shared" si="5"/>
        <v>Quarter!r25c2</v>
      </c>
      <c r="I25" s="7" t="str">
        <f t="shared" si="5"/>
        <v>Quarter!r25c3</v>
      </c>
      <c r="J25" s="7" t="str">
        <f t="shared" si="5"/>
        <v>Quarter!r25c4</v>
      </c>
      <c r="K25" s="7" t="str">
        <f t="shared" si="5"/>
        <v>Quarter!r25c5</v>
      </c>
      <c r="L25" s="7" t="str">
        <f t="shared" si="5"/>
        <v>Quarter!r25c6</v>
      </c>
      <c r="M25" s="7" t="str">
        <f t="shared" si="5"/>
        <v>Quarter!r25c7</v>
      </c>
      <c r="N25" s="7" t="str">
        <f t="shared" si="5"/>
        <v>Quarter!r25c8</v>
      </c>
      <c r="O25" s="7" t="str">
        <f t="shared" si="5"/>
        <v>Quarter!r25c9</v>
      </c>
      <c r="P25" s="7" t="str">
        <f t="shared" si="5"/>
        <v>Quarter!r25c10</v>
      </c>
    </row>
    <row r="26" spans="2:16" x14ac:dyDescent="0.25">
      <c r="B26" s="4" t="s">
        <v>11</v>
      </c>
      <c r="C26" s="7">
        <v>26</v>
      </c>
      <c r="D26" s="7" t="str">
        <f t="shared" si="4"/>
        <v>Annual!r26c2</v>
      </c>
      <c r="E26" s="7" t="str">
        <f t="shared" si="4"/>
        <v>Annual!r26c3</v>
      </c>
      <c r="F26" s="7" t="str">
        <f t="shared" si="4"/>
        <v>Annual!r26c4</v>
      </c>
      <c r="G26" s="7">
        <v>26</v>
      </c>
      <c r="H26" s="7" t="str">
        <f t="shared" si="5"/>
        <v>Quarter!r26c2</v>
      </c>
      <c r="I26" s="7" t="str">
        <f t="shared" si="5"/>
        <v>Quarter!r26c3</v>
      </c>
      <c r="J26" s="7" t="str">
        <f t="shared" si="5"/>
        <v>Quarter!r26c4</v>
      </c>
      <c r="K26" s="7" t="str">
        <f t="shared" si="5"/>
        <v>Quarter!r26c5</v>
      </c>
      <c r="L26" s="7" t="str">
        <f t="shared" si="5"/>
        <v>Quarter!r26c6</v>
      </c>
      <c r="M26" s="7" t="str">
        <f t="shared" si="5"/>
        <v>Quarter!r26c7</v>
      </c>
      <c r="N26" s="7" t="str">
        <f t="shared" si="5"/>
        <v>Quarter!r26c8</v>
      </c>
      <c r="O26" s="7" t="str">
        <f t="shared" si="5"/>
        <v>Quarter!r26c9</v>
      </c>
      <c r="P26" s="7" t="str">
        <f t="shared" si="5"/>
        <v>Quarter!r26c10</v>
      </c>
    </row>
    <row r="27" spans="2:16" x14ac:dyDescent="0.25">
      <c r="B27" s="4" t="s">
        <v>12</v>
      </c>
      <c r="C27" s="7">
        <v>27</v>
      </c>
      <c r="D27" s="7" t="str">
        <f t="shared" si="4"/>
        <v>Annual!r27c2</v>
      </c>
      <c r="E27" s="7" t="str">
        <f t="shared" si="4"/>
        <v>Annual!r27c3</v>
      </c>
      <c r="F27" s="7" t="str">
        <f t="shared" si="4"/>
        <v>Annual!r27c4</v>
      </c>
      <c r="G27" s="7">
        <v>27</v>
      </c>
      <c r="H27" s="7" t="str">
        <f t="shared" si="5"/>
        <v>Quarter!r27c2</v>
      </c>
      <c r="I27" s="7" t="str">
        <f t="shared" si="5"/>
        <v>Quarter!r27c3</v>
      </c>
      <c r="J27" s="7" t="str">
        <f t="shared" si="5"/>
        <v>Quarter!r27c4</v>
      </c>
      <c r="K27" s="7" t="str">
        <f t="shared" si="5"/>
        <v>Quarter!r27c5</v>
      </c>
      <c r="L27" s="7" t="str">
        <f t="shared" si="5"/>
        <v>Quarter!r27c6</v>
      </c>
      <c r="M27" s="7" t="str">
        <f t="shared" si="5"/>
        <v>Quarter!r27c7</v>
      </c>
      <c r="N27" s="7" t="str">
        <f t="shared" si="5"/>
        <v>Quarter!r27c8</v>
      </c>
      <c r="O27" s="7" t="str">
        <f t="shared" si="5"/>
        <v>Quarter!r27c9</v>
      </c>
      <c r="P27" s="7" t="str">
        <f t="shared" si="5"/>
        <v>Quarter!r27c10</v>
      </c>
    </row>
    <row r="28" spans="2:16" x14ac:dyDescent="0.25">
      <c r="B28" s="4" t="s">
        <v>13</v>
      </c>
      <c r="C28" s="7">
        <v>28</v>
      </c>
      <c r="D28" s="7" t="str">
        <f t="shared" si="4"/>
        <v>Annual!r28c2</v>
      </c>
      <c r="E28" s="7" t="str">
        <f t="shared" si="4"/>
        <v>Annual!r28c3</v>
      </c>
      <c r="F28" s="7" t="str">
        <f t="shared" si="4"/>
        <v>Annual!r28c4</v>
      </c>
      <c r="G28" s="7">
        <v>28</v>
      </c>
      <c r="H28" s="7" t="str">
        <f t="shared" si="5"/>
        <v>Quarter!r28c2</v>
      </c>
      <c r="I28" s="7" t="str">
        <f t="shared" si="5"/>
        <v>Quarter!r28c3</v>
      </c>
      <c r="J28" s="7" t="str">
        <f t="shared" si="5"/>
        <v>Quarter!r28c4</v>
      </c>
      <c r="K28" s="7" t="str">
        <f t="shared" si="5"/>
        <v>Quarter!r28c5</v>
      </c>
      <c r="L28" s="7" t="str">
        <f t="shared" si="5"/>
        <v>Quarter!r28c6</v>
      </c>
      <c r="M28" s="7" t="str">
        <f t="shared" si="5"/>
        <v>Quarter!r28c7</v>
      </c>
      <c r="N28" s="7" t="str">
        <f t="shared" si="5"/>
        <v>Quarter!r28c8</v>
      </c>
      <c r="O28" s="7" t="str">
        <f t="shared" si="5"/>
        <v>Quarter!r28c9</v>
      </c>
      <c r="P28" s="7" t="str">
        <f t="shared" si="5"/>
        <v>Quarter!r28c10</v>
      </c>
    </row>
    <row r="29" spans="2:16" x14ac:dyDescent="0.25">
      <c r="B29" s="4" t="s">
        <v>14</v>
      </c>
      <c r="C29" s="7">
        <v>29</v>
      </c>
      <c r="D29" s="7" t="str">
        <f t="shared" si="4"/>
        <v>Annual!r29c2</v>
      </c>
      <c r="E29" s="7" t="str">
        <f t="shared" si="4"/>
        <v>Annual!r29c3</v>
      </c>
      <c r="F29" s="7" t="str">
        <f t="shared" si="4"/>
        <v>Annual!r29c4</v>
      </c>
      <c r="G29" s="7">
        <v>29</v>
      </c>
      <c r="H29" s="7" t="str">
        <f t="shared" si="5"/>
        <v>Quarter!r29c2</v>
      </c>
      <c r="I29" s="7" t="str">
        <f t="shared" si="5"/>
        <v>Quarter!r29c3</v>
      </c>
      <c r="J29" s="7" t="str">
        <f t="shared" si="5"/>
        <v>Quarter!r29c4</v>
      </c>
      <c r="K29" s="7" t="str">
        <f t="shared" si="5"/>
        <v>Quarter!r29c5</v>
      </c>
      <c r="L29" s="7" t="str">
        <f t="shared" si="5"/>
        <v>Quarter!r29c6</v>
      </c>
      <c r="M29" s="7" t="str">
        <f t="shared" si="5"/>
        <v>Quarter!r29c7</v>
      </c>
      <c r="N29" s="7" t="str">
        <f t="shared" si="5"/>
        <v>Quarter!r29c8</v>
      </c>
      <c r="O29" s="7" t="str">
        <f t="shared" si="5"/>
        <v>Quarter!r29c9</v>
      </c>
      <c r="P29" s="7" t="str">
        <f t="shared" si="5"/>
        <v>Quarter!r29c10</v>
      </c>
    </row>
    <row r="30" spans="2:16" ht="15.6" x14ac:dyDescent="0.25">
      <c r="B30" s="4" t="s">
        <v>23</v>
      </c>
      <c r="C30" s="7">
        <v>30</v>
      </c>
      <c r="D30" s="7" t="str">
        <f t="shared" si="4"/>
        <v>Annual!r30c2</v>
      </c>
      <c r="E30" s="7" t="str">
        <f t="shared" si="4"/>
        <v>Annual!r30c3</v>
      </c>
      <c r="F30" s="7" t="str">
        <f t="shared" si="4"/>
        <v>Annual!r30c4</v>
      </c>
      <c r="G30" s="7">
        <v>30</v>
      </c>
      <c r="H30" s="7" t="str">
        <f t="shared" si="5"/>
        <v>Quarter!r30c2</v>
      </c>
      <c r="I30" s="7" t="str">
        <f t="shared" si="5"/>
        <v>Quarter!r30c3</v>
      </c>
      <c r="J30" s="7" t="str">
        <f t="shared" si="5"/>
        <v>Quarter!r30c4</v>
      </c>
      <c r="K30" s="7" t="str">
        <f t="shared" si="5"/>
        <v>Quarter!r30c5</v>
      </c>
      <c r="L30" s="7" t="str">
        <f t="shared" si="5"/>
        <v>Quarter!r30c6</v>
      </c>
      <c r="M30" s="7" t="str">
        <f t="shared" si="5"/>
        <v>Quarter!r30c7</v>
      </c>
      <c r="N30" s="7" t="str">
        <f t="shared" si="5"/>
        <v>Quarter!r30c8</v>
      </c>
      <c r="O30" s="7" t="str">
        <f t="shared" si="5"/>
        <v>Quarter!r30c9</v>
      </c>
      <c r="P30" s="7" t="str">
        <f t="shared" si="5"/>
        <v>Quarter!r30c10</v>
      </c>
    </row>
    <row r="31" spans="2:16" x14ac:dyDescent="0.25">
      <c r="B31" s="4" t="s">
        <v>16</v>
      </c>
      <c r="C31" s="7">
        <v>31</v>
      </c>
      <c r="D31" s="7" t="str">
        <f t="shared" si="4"/>
        <v>Annual!r31c2</v>
      </c>
      <c r="E31" s="7" t="str">
        <f t="shared" si="4"/>
        <v>Annual!r31c3</v>
      </c>
      <c r="F31" s="7" t="str">
        <f t="shared" si="4"/>
        <v>Annual!r31c4</v>
      </c>
      <c r="G31" s="7">
        <v>31</v>
      </c>
      <c r="H31" s="7" t="str">
        <f t="shared" si="5"/>
        <v>Quarter!r31c2</v>
      </c>
      <c r="I31" s="7" t="str">
        <f t="shared" si="5"/>
        <v>Quarter!r31c3</v>
      </c>
      <c r="J31" s="7" t="str">
        <f t="shared" si="5"/>
        <v>Quarter!r31c4</v>
      </c>
      <c r="K31" s="7" t="str">
        <f t="shared" si="5"/>
        <v>Quarter!r31c5</v>
      </c>
      <c r="L31" s="7" t="str">
        <f t="shared" si="5"/>
        <v>Quarter!r31c6</v>
      </c>
      <c r="M31" s="7" t="str">
        <f t="shared" si="5"/>
        <v>Quarter!r31c7</v>
      </c>
      <c r="N31" s="7" t="str">
        <f t="shared" si="5"/>
        <v>Quarter!r31c8</v>
      </c>
      <c r="O31" s="7" t="str">
        <f t="shared" si="5"/>
        <v>Quarter!r31c9</v>
      </c>
      <c r="P31" s="7" t="str">
        <f t="shared" si="5"/>
        <v>Quarter!r31c10</v>
      </c>
    </row>
    <row r="32" spans="2:16" ht="15.6" x14ac:dyDescent="0.25">
      <c r="B32" s="4" t="s">
        <v>24</v>
      </c>
      <c r="C32" s="7">
        <v>32</v>
      </c>
      <c r="D32" s="7" t="str">
        <f t="shared" ref="D32:F35" si="6">$E$3&amp;"r"&amp;$C32&amp;"c"&amp;D$4</f>
        <v>Annual!r32c2</v>
      </c>
      <c r="E32" s="7" t="str">
        <f t="shared" si="6"/>
        <v>Annual!r32c3</v>
      </c>
      <c r="F32" s="7" t="str">
        <f t="shared" si="6"/>
        <v>Annual!r32c4</v>
      </c>
      <c r="G32" s="7">
        <v>32</v>
      </c>
      <c r="H32" s="7" t="str">
        <f t="shared" ref="H32:P35" si="7">$I$3&amp;"r"&amp;$G32&amp;"c"&amp;H$4</f>
        <v>Quarter!r32c2</v>
      </c>
      <c r="I32" s="7" t="str">
        <f t="shared" si="7"/>
        <v>Quarter!r32c3</v>
      </c>
      <c r="J32" s="7" t="str">
        <f t="shared" si="7"/>
        <v>Quarter!r32c4</v>
      </c>
      <c r="K32" s="7" t="str">
        <f t="shared" si="7"/>
        <v>Quarter!r32c5</v>
      </c>
      <c r="L32" s="7" t="str">
        <f t="shared" si="7"/>
        <v>Quarter!r32c6</v>
      </c>
      <c r="M32" s="7" t="str">
        <f t="shared" si="7"/>
        <v>Quarter!r32c7</v>
      </c>
      <c r="N32" s="7" t="str">
        <f t="shared" si="7"/>
        <v>Quarter!r32c8</v>
      </c>
      <c r="O32" s="7" t="str">
        <f t="shared" si="7"/>
        <v>Quarter!r32c9</v>
      </c>
      <c r="P32" s="7" t="str">
        <f t="shared" si="7"/>
        <v>Quarter!r32c10</v>
      </c>
    </row>
    <row r="33" spans="2:16" ht="15.6" x14ac:dyDescent="0.25">
      <c r="B33" s="4" t="s">
        <v>25</v>
      </c>
      <c r="C33" s="7">
        <v>33</v>
      </c>
      <c r="D33" s="7" t="str">
        <f t="shared" si="6"/>
        <v>Annual!r33c2</v>
      </c>
      <c r="E33" s="7" t="str">
        <f t="shared" si="6"/>
        <v>Annual!r33c3</v>
      </c>
      <c r="F33" s="7" t="str">
        <f t="shared" si="6"/>
        <v>Annual!r33c4</v>
      </c>
      <c r="G33" s="7">
        <v>33</v>
      </c>
      <c r="H33" s="7" t="str">
        <f t="shared" si="7"/>
        <v>Quarter!r33c2</v>
      </c>
      <c r="I33" s="7" t="str">
        <f t="shared" si="7"/>
        <v>Quarter!r33c3</v>
      </c>
      <c r="J33" s="7" t="str">
        <f t="shared" si="7"/>
        <v>Quarter!r33c4</v>
      </c>
      <c r="K33" s="7" t="str">
        <f t="shared" si="7"/>
        <v>Quarter!r33c5</v>
      </c>
      <c r="L33" s="7" t="str">
        <f t="shared" si="7"/>
        <v>Quarter!r33c6</v>
      </c>
      <c r="M33" s="7" t="str">
        <f t="shared" si="7"/>
        <v>Quarter!r33c7</v>
      </c>
      <c r="N33" s="7" t="str">
        <f t="shared" si="7"/>
        <v>Quarter!r33c8</v>
      </c>
      <c r="O33" s="7" t="str">
        <f t="shared" si="7"/>
        <v>Quarter!r33c9</v>
      </c>
      <c r="P33" s="7" t="str">
        <f t="shared" si="7"/>
        <v>Quarter!r33c10</v>
      </c>
    </row>
    <row r="34" spans="2:16" x14ac:dyDescent="0.25">
      <c r="B34" s="5" t="s">
        <v>1</v>
      </c>
      <c r="C34" s="7">
        <v>34</v>
      </c>
      <c r="D34" s="7" t="str">
        <f t="shared" si="6"/>
        <v>Annual!r34c2</v>
      </c>
      <c r="E34" s="7" t="str">
        <f t="shared" si="6"/>
        <v>Annual!r34c3</v>
      </c>
      <c r="F34" s="7" t="str">
        <f t="shared" si="6"/>
        <v>Annual!r34c4</v>
      </c>
      <c r="G34" s="7">
        <v>34</v>
      </c>
      <c r="H34" s="7" t="str">
        <f t="shared" si="7"/>
        <v>Quarter!r34c2</v>
      </c>
      <c r="I34" s="7" t="str">
        <f t="shared" si="7"/>
        <v>Quarter!r34c3</v>
      </c>
      <c r="J34" s="7" t="str">
        <f t="shared" si="7"/>
        <v>Quarter!r34c4</v>
      </c>
      <c r="K34" s="7" t="str">
        <f t="shared" si="7"/>
        <v>Quarter!r34c5</v>
      </c>
      <c r="L34" s="7" t="str">
        <f t="shared" si="7"/>
        <v>Quarter!r34c6</v>
      </c>
      <c r="M34" s="7" t="str">
        <f t="shared" si="7"/>
        <v>Quarter!r34c7</v>
      </c>
      <c r="N34" s="7" t="str">
        <f t="shared" si="7"/>
        <v>Quarter!r34c8</v>
      </c>
      <c r="O34" s="7" t="str">
        <f t="shared" si="7"/>
        <v>Quarter!r34c9</v>
      </c>
      <c r="P34" s="7" t="str">
        <f t="shared" si="7"/>
        <v>Quarter!r34c10</v>
      </c>
    </row>
    <row r="35" spans="2:16" ht="16.2" thickBot="1" x14ac:dyDescent="0.3">
      <c r="B35" s="6" t="s">
        <v>26</v>
      </c>
      <c r="C35" s="7">
        <v>35</v>
      </c>
      <c r="D35" s="7" t="str">
        <f t="shared" si="6"/>
        <v>Annual!r35c2</v>
      </c>
      <c r="E35" s="7" t="str">
        <f t="shared" si="6"/>
        <v>Annual!r35c3</v>
      </c>
      <c r="F35" s="7" t="str">
        <f t="shared" si="6"/>
        <v>Annual!r35c4</v>
      </c>
      <c r="G35" s="7">
        <v>35</v>
      </c>
      <c r="H35" s="7" t="str">
        <f t="shared" si="7"/>
        <v>Quarter!r35c2</v>
      </c>
      <c r="I35" s="7" t="str">
        <f t="shared" si="7"/>
        <v>Quarter!r35c3</v>
      </c>
      <c r="J35" s="7" t="str">
        <f t="shared" si="7"/>
        <v>Quarter!r35c4</v>
      </c>
      <c r="K35" s="7" t="str">
        <f t="shared" si="7"/>
        <v>Quarter!r35c5</v>
      </c>
      <c r="L35" s="7" t="str">
        <f t="shared" si="7"/>
        <v>Quarter!r35c6</v>
      </c>
      <c r="M35" s="7" t="str">
        <f t="shared" si="7"/>
        <v>Quarter!r35c7</v>
      </c>
      <c r="N35" s="7" t="str">
        <f t="shared" si="7"/>
        <v>Quarter!r35c8</v>
      </c>
      <c r="O35" s="7" t="str">
        <f t="shared" si="7"/>
        <v>Quarter!r35c9</v>
      </c>
      <c r="P35" s="7" t="str">
        <f t="shared" si="7"/>
        <v>Quarter!r35c10</v>
      </c>
    </row>
    <row r="36" spans="2:16" ht="13.8" thickTop="1" x14ac:dyDescent="0.25"/>
    <row r="37" spans="2:16" x14ac:dyDescent="0.25">
      <c r="B37" s="16" t="s">
        <v>34</v>
      </c>
    </row>
    <row r="38" spans="2:16" x14ac:dyDescent="0.25">
      <c r="B38" s="15" t="s">
        <v>8</v>
      </c>
      <c r="H38" s="17" t="e">
        <f>1000*H23/(AVERAGE(G8:H8)*24*H$47)</f>
        <v>#VALUE!</v>
      </c>
      <c r="I38" s="17" t="e">
        <f>1000*I23/(AVERAGE(H8:I8)*24*91)</f>
        <v>#VALUE!</v>
      </c>
      <c r="J38" s="17" t="e">
        <f>1000*J23/(AVERAGE(I8:J8)*24*92)</f>
        <v>#VALUE!</v>
      </c>
      <c r="K38" s="17" t="e">
        <f>1000*K23/(AVERAGE(J8:K8)*24*92)</f>
        <v>#VALUE!</v>
      </c>
      <c r="L38" s="17" t="e">
        <f>1000*L23/(AVERAGE(K8:L8)*24*L$47)</f>
        <v>#VALUE!</v>
      </c>
      <c r="M38" s="17" t="e">
        <f>1000*M23/(AVERAGE(L8:M8)*24*M$47)</f>
        <v>#VALUE!</v>
      </c>
    </row>
    <row r="39" spans="2:16" x14ac:dyDescent="0.25">
      <c r="B39" s="15" t="s">
        <v>32</v>
      </c>
      <c r="H39" s="17" t="e">
        <f>1000*H24/(AVERAGE(G9:H9)*24*H$47)</f>
        <v>#VALUE!</v>
      </c>
      <c r="I39" s="17" t="e">
        <f>1000*I24/(AVERAGE(H9:I9)*24*I$47)</f>
        <v>#VALUE!</v>
      </c>
      <c r="J39" s="17" t="e">
        <f>1000*J24/(AVERAGE(I9:J9)*24*J$47)</f>
        <v>#VALUE!</v>
      </c>
      <c r="K39" s="17" t="e">
        <f>1000*K24/(AVERAGE(J9:K9)*24*K$47)</f>
        <v>#VALUE!</v>
      </c>
      <c r="L39" s="17" t="e">
        <f>1000*L24/(AVERAGE(K9:L9)*24*L$47)</f>
        <v>#VALUE!</v>
      </c>
      <c r="M39" s="17" t="e">
        <f>1000*M24/(AVERAGE(L9:M9)*24*M$47)</f>
        <v>#VALUE!</v>
      </c>
    </row>
    <row r="40" spans="2:16" x14ac:dyDescent="0.25">
      <c r="B40" s="15" t="s">
        <v>33</v>
      </c>
      <c r="H40" s="17" t="e">
        <f t="shared" ref="H40:M40" si="8">1000*H27/((SUM(G12:H13)/2)*24*H$47)</f>
        <v>#VALUE!</v>
      </c>
      <c r="I40" s="17" t="e">
        <f t="shared" si="8"/>
        <v>#VALUE!</v>
      </c>
      <c r="J40" s="17" t="e">
        <f t="shared" si="8"/>
        <v>#VALUE!</v>
      </c>
      <c r="K40" s="17" t="e">
        <f t="shared" si="8"/>
        <v>#VALUE!</v>
      </c>
      <c r="L40" s="17" t="e">
        <f t="shared" si="8"/>
        <v>#VALUE!</v>
      </c>
      <c r="M40" s="17" t="e">
        <f t="shared" si="8"/>
        <v>#VALUE!</v>
      </c>
    </row>
    <row r="41" spans="2:16" x14ac:dyDescent="0.25">
      <c r="B41" s="15" t="s">
        <v>13</v>
      </c>
      <c r="H41" s="17" t="e">
        <f t="shared" ref="H41:M43" si="9">1000*H28/(AVERAGE(G14:H14)*24*H$47)</f>
        <v>#VALUE!</v>
      </c>
      <c r="I41" s="17" t="e">
        <f t="shared" si="9"/>
        <v>#VALUE!</v>
      </c>
      <c r="J41" s="17" t="e">
        <f t="shared" si="9"/>
        <v>#VALUE!</v>
      </c>
      <c r="K41" s="17" t="e">
        <f t="shared" si="9"/>
        <v>#VALUE!</v>
      </c>
      <c r="L41" s="17" t="e">
        <f t="shared" si="9"/>
        <v>#VALUE!</v>
      </c>
      <c r="M41" s="17" t="e">
        <f t="shared" si="9"/>
        <v>#VALUE!</v>
      </c>
    </row>
    <row r="42" spans="2:16" x14ac:dyDescent="0.25">
      <c r="B42" s="15" t="s">
        <v>14</v>
      </c>
      <c r="H42" s="17" t="e">
        <f t="shared" si="9"/>
        <v>#VALUE!</v>
      </c>
      <c r="I42" s="17" t="e">
        <f t="shared" si="9"/>
        <v>#VALUE!</v>
      </c>
      <c r="J42" s="17" t="e">
        <f t="shared" si="9"/>
        <v>#VALUE!</v>
      </c>
      <c r="K42" s="17" t="e">
        <f t="shared" si="9"/>
        <v>#VALUE!</v>
      </c>
      <c r="L42" s="17" t="e">
        <f t="shared" si="9"/>
        <v>#VALUE!</v>
      </c>
      <c r="M42" s="17" t="e">
        <f t="shared" si="9"/>
        <v>#VALUE!</v>
      </c>
    </row>
    <row r="43" spans="2:16" x14ac:dyDescent="0.25">
      <c r="B43" s="15" t="s">
        <v>15</v>
      </c>
      <c r="H43" s="17" t="e">
        <f t="shared" si="9"/>
        <v>#VALUE!</v>
      </c>
      <c r="I43" s="17" t="e">
        <f t="shared" si="9"/>
        <v>#VALUE!</v>
      </c>
      <c r="J43" s="17" t="e">
        <f t="shared" si="9"/>
        <v>#VALUE!</v>
      </c>
      <c r="K43" s="17" t="e">
        <f t="shared" si="9"/>
        <v>#VALUE!</v>
      </c>
      <c r="L43" s="17" t="e">
        <f t="shared" si="9"/>
        <v>#VALUE!</v>
      </c>
      <c r="M43" s="17" t="e">
        <f t="shared" si="9"/>
        <v>#VALUE!</v>
      </c>
    </row>
    <row r="44" spans="2:16" x14ac:dyDescent="0.25">
      <c r="B44" s="15" t="s">
        <v>35</v>
      </c>
      <c r="H44" s="17" t="e">
        <f t="shared" ref="H44:M45" si="10">1000*H32/(AVERAGE(G17:H17)*24*H$47)</f>
        <v>#VALUE!</v>
      </c>
      <c r="I44" s="17" t="e">
        <f t="shared" si="10"/>
        <v>#VALUE!</v>
      </c>
      <c r="J44" s="17" t="e">
        <f t="shared" si="10"/>
        <v>#VALUE!</v>
      </c>
      <c r="K44" s="17" t="e">
        <f t="shared" si="10"/>
        <v>#VALUE!</v>
      </c>
      <c r="L44" s="17" t="e">
        <f t="shared" si="10"/>
        <v>#VALUE!</v>
      </c>
      <c r="M44" s="17" t="e">
        <f t="shared" si="10"/>
        <v>#VALUE!</v>
      </c>
    </row>
    <row r="45" spans="2:16" x14ac:dyDescent="0.25">
      <c r="B45" s="15" t="s">
        <v>36</v>
      </c>
      <c r="H45" s="17" t="e">
        <f t="shared" si="10"/>
        <v>#VALUE!</v>
      </c>
      <c r="I45" s="17" t="e">
        <f t="shared" si="10"/>
        <v>#VALUE!</v>
      </c>
      <c r="J45" s="17" t="e">
        <f t="shared" si="10"/>
        <v>#VALUE!</v>
      </c>
      <c r="K45" s="17" t="e">
        <f t="shared" si="10"/>
        <v>#VALUE!</v>
      </c>
      <c r="L45" s="17" t="e">
        <f t="shared" si="10"/>
        <v>#VALUE!</v>
      </c>
      <c r="M45" s="17" t="e">
        <f t="shared" si="10"/>
        <v>#VALUE!</v>
      </c>
    </row>
    <row r="46" spans="2:16" x14ac:dyDescent="0.25">
      <c r="H46" s="13"/>
      <c r="I46" s="13"/>
      <c r="J46" s="13"/>
      <c r="K46" s="13"/>
      <c r="L46" s="14"/>
      <c r="M46" s="14"/>
    </row>
    <row r="47" spans="2:16" x14ac:dyDescent="0.25">
      <c r="H47" s="18">
        <v>90</v>
      </c>
      <c r="I47" s="18">
        <v>91</v>
      </c>
      <c r="J47" s="18">
        <v>92</v>
      </c>
      <c r="K47" s="18">
        <v>92</v>
      </c>
      <c r="L47" s="18">
        <v>90</v>
      </c>
      <c r="M47" s="18">
        <v>92</v>
      </c>
    </row>
  </sheetData>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4"/>
  <sheetViews>
    <sheetView showGridLines="0" zoomScale="75" zoomScaleNormal="75" workbookViewId="0">
      <selection activeCell="C8" sqref="C8"/>
    </sheetView>
  </sheetViews>
  <sheetFormatPr defaultRowHeight="13.2" x14ac:dyDescent="0.25"/>
  <cols>
    <col min="1" max="1" width="0.77734375" customWidth="1"/>
    <col min="2" max="2" width="53.109375" bestFit="1" customWidth="1"/>
    <col min="3" max="3" width="120.109375" customWidth="1"/>
  </cols>
  <sheetData>
    <row r="1" spans="2:6" ht="3.6" customHeight="1" x14ac:dyDescent="0.25"/>
    <row r="2" spans="2:6" s="66" customFormat="1" ht="36" customHeight="1" x14ac:dyDescent="0.25">
      <c r="B2" s="203" t="s">
        <v>95</v>
      </c>
      <c r="C2" s="204"/>
    </row>
    <row r="3" spans="2:6" ht="15.6" x14ac:dyDescent="0.25">
      <c r="B3" s="72" t="s">
        <v>90</v>
      </c>
      <c r="C3" s="52" t="s">
        <v>88</v>
      </c>
    </row>
    <row r="4" spans="2:6" ht="30" x14ac:dyDescent="0.25">
      <c r="B4" s="73"/>
      <c r="C4" s="37" t="s">
        <v>89</v>
      </c>
    </row>
    <row r="5" spans="2:6" ht="61.2" x14ac:dyDescent="0.25">
      <c r="B5" s="73" t="s">
        <v>72</v>
      </c>
      <c r="C5" s="32" t="s">
        <v>91</v>
      </c>
    </row>
    <row r="6" spans="2:6" ht="27.6" customHeight="1" x14ac:dyDescent="0.25">
      <c r="B6" s="73" t="s">
        <v>92</v>
      </c>
      <c r="C6" s="33" t="s">
        <v>93</v>
      </c>
    </row>
    <row r="7" spans="2:6" ht="40.799999999999997" customHeight="1" x14ac:dyDescent="0.25">
      <c r="B7" s="73" t="s">
        <v>62</v>
      </c>
      <c r="C7" s="32" t="s">
        <v>138</v>
      </c>
    </row>
    <row r="8" spans="2:6" ht="45" x14ac:dyDescent="0.25">
      <c r="B8" s="73" t="s">
        <v>74</v>
      </c>
      <c r="C8" s="32" t="s">
        <v>148</v>
      </c>
    </row>
    <row r="9" spans="2:6" ht="45" x14ac:dyDescent="0.25">
      <c r="B9" s="73" t="s">
        <v>75</v>
      </c>
      <c r="C9" s="32" t="s">
        <v>94</v>
      </c>
      <c r="F9" s="34"/>
    </row>
    <row r="10" spans="2:6" ht="60" x14ac:dyDescent="0.25">
      <c r="B10" s="74" t="s">
        <v>76</v>
      </c>
      <c r="C10" s="35" t="s">
        <v>111</v>
      </c>
      <c r="F10" s="34"/>
    </row>
    <row r="11" spans="2:6" ht="37.200000000000003" customHeight="1" x14ac:dyDescent="0.25">
      <c r="B11" s="203" t="s">
        <v>96</v>
      </c>
      <c r="C11" s="205"/>
    </row>
    <row r="12" spans="2:6" ht="75" x14ac:dyDescent="0.25">
      <c r="B12" s="69" t="s">
        <v>97</v>
      </c>
      <c r="C12" s="67" t="s">
        <v>98</v>
      </c>
    </row>
    <row r="13" spans="2:6" ht="75" x14ac:dyDescent="0.25">
      <c r="B13" s="42" t="s">
        <v>139</v>
      </c>
      <c r="C13" s="32" t="s">
        <v>101</v>
      </c>
    </row>
    <row r="14" spans="2:6" ht="15.6" x14ac:dyDescent="0.25">
      <c r="B14" s="42"/>
      <c r="C14" s="41" t="s">
        <v>99</v>
      </c>
    </row>
    <row r="15" spans="2:6" ht="45" x14ac:dyDescent="0.25">
      <c r="B15" s="42"/>
      <c r="C15" s="68" t="s">
        <v>100</v>
      </c>
    </row>
    <row r="16" spans="2:6" ht="30" x14ac:dyDescent="0.25">
      <c r="B16" s="38" t="s">
        <v>102</v>
      </c>
      <c r="C16" s="36" t="s">
        <v>104</v>
      </c>
    </row>
    <row r="17" spans="2:3" ht="45" x14ac:dyDescent="0.25">
      <c r="B17" s="75"/>
      <c r="C17" s="37" t="s">
        <v>103</v>
      </c>
    </row>
    <row r="18" spans="2:3" ht="45" x14ac:dyDescent="0.25">
      <c r="B18" s="38" t="s">
        <v>77</v>
      </c>
      <c r="C18" s="39" t="s">
        <v>106</v>
      </c>
    </row>
    <row r="19" spans="2:3" ht="30" x14ac:dyDescent="0.25">
      <c r="B19" s="75"/>
      <c r="C19" s="37" t="s">
        <v>105</v>
      </c>
    </row>
    <row r="20" spans="2:3" ht="30" x14ac:dyDescent="0.25">
      <c r="B20" s="76" t="s">
        <v>108</v>
      </c>
      <c r="C20" s="40" t="s">
        <v>109</v>
      </c>
    </row>
    <row r="21" spans="2:3" ht="30" x14ac:dyDescent="0.25">
      <c r="B21" s="70"/>
      <c r="C21" s="80" t="s">
        <v>107</v>
      </c>
    </row>
    <row r="22" spans="2:3" ht="15.6" x14ac:dyDescent="0.25">
      <c r="B22" s="42" t="s">
        <v>110</v>
      </c>
      <c r="C22" s="32" t="s">
        <v>112</v>
      </c>
    </row>
    <row r="23" spans="2:3" ht="30" x14ac:dyDescent="0.25">
      <c r="B23" s="77"/>
      <c r="C23" s="80" t="s">
        <v>113</v>
      </c>
    </row>
    <row r="24" spans="2:3" ht="30" x14ac:dyDescent="0.25">
      <c r="B24" s="78" t="s">
        <v>78</v>
      </c>
      <c r="C24" s="32" t="s">
        <v>79</v>
      </c>
    </row>
    <row r="25" spans="2:3" ht="30" x14ac:dyDescent="0.25">
      <c r="B25" s="77"/>
      <c r="C25" s="80" t="s">
        <v>114</v>
      </c>
    </row>
    <row r="26" spans="2:3" ht="30" x14ac:dyDescent="0.25">
      <c r="B26" s="79" t="s">
        <v>80</v>
      </c>
      <c r="C26" s="40" t="s">
        <v>115</v>
      </c>
    </row>
    <row r="27" spans="2:3" ht="30" x14ac:dyDescent="0.25">
      <c r="B27" s="71"/>
      <c r="C27" s="81" t="s">
        <v>116</v>
      </c>
    </row>
    <row r="38" spans="2:3" ht="15" x14ac:dyDescent="0.25">
      <c r="B38" s="43"/>
      <c r="C38" s="43"/>
    </row>
    <row r="39" spans="2:3" ht="15" x14ac:dyDescent="0.25">
      <c r="B39" s="43"/>
      <c r="C39" s="43"/>
    </row>
    <row r="40" spans="2:3" ht="15" x14ac:dyDescent="0.25">
      <c r="B40" s="43"/>
      <c r="C40" s="43"/>
    </row>
    <row r="41" spans="2:3" ht="15" x14ac:dyDescent="0.25">
      <c r="B41" s="43"/>
      <c r="C41" s="43"/>
    </row>
    <row r="42" spans="2:3" ht="15" x14ac:dyDescent="0.25">
      <c r="B42" s="43"/>
      <c r="C42" s="43"/>
    </row>
    <row r="43" spans="2:3" ht="15" x14ac:dyDescent="0.25">
      <c r="B43" s="43"/>
      <c r="C43" s="43"/>
    </row>
    <row r="44" spans="2:3" ht="15" x14ac:dyDescent="0.25">
      <c r="B44" s="43"/>
      <c r="C44" s="43"/>
    </row>
    <row r="45" spans="2:3" ht="15" x14ac:dyDescent="0.25">
      <c r="B45" s="43"/>
      <c r="C45" s="43"/>
    </row>
    <row r="46" spans="2:3" ht="15" x14ac:dyDescent="0.25">
      <c r="B46" s="43"/>
      <c r="C46" s="43"/>
    </row>
    <row r="47" spans="2:3" ht="15" x14ac:dyDescent="0.25">
      <c r="B47" s="43"/>
      <c r="C47" s="43"/>
    </row>
    <row r="48" spans="2:3" ht="15" x14ac:dyDescent="0.25">
      <c r="B48" s="43"/>
      <c r="C48" s="43"/>
    </row>
    <row r="49" spans="2:3" ht="15" x14ac:dyDescent="0.25">
      <c r="B49" s="43"/>
      <c r="C49" s="43"/>
    </row>
    <row r="50" spans="2:3" ht="15" x14ac:dyDescent="0.25">
      <c r="B50" s="43"/>
      <c r="C50" s="43"/>
    </row>
    <row r="51" spans="2:3" ht="15" x14ac:dyDescent="0.25">
      <c r="B51" s="43"/>
      <c r="C51" s="43"/>
    </row>
    <row r="52" spans="2:3" ht="15" x14ac:dyDescent="0.25">
      <c r="B52" s="43"/>
      <c r="C52" s="43"/>
    </row>
    <row r="53" spans="2:3" ht="15" x14ac:dyDescent="0.25">
      <c r="B53" s="43"/>
      <c r="C53" s="43"/>
    </row>
    <row r="54" spans="2:3" ht="15" x14ac:dyDescent="0.25">
      <c r="B54" s="43"/>
      <c r="C54" s="43"/>
    </row>
  </sheetData>
  <mergeCells count="2">
    <mergeCell ref="B2:C2"/>
    <mergeCell ref="B11:C11"/>
  </mergeCells>
  <hyperlinks>
    <hyperlink ref="C23" r:id="rId1" display="https://www.gov.uk/government/statistics/energy-trends-section-6-renewables"/>
    <hyperlink ref="C21" r:id="rId2" display="https://www.gov.uk/government/collections/feed-in-tariff-statistics"/>
    <hyperlink ref="C27" r:id="rId3" display="https://www.gov.uk/government/statistics/renewable-energy-planning-database-monthly-extract"/>
    <hyperlink ref="C17" r:id="rId4" display="https://www.gov.uk/government/statistics/energy-trends-september-2013-special-feature-articles-new-solar-photovoltaics-deployment-table"/>
    <hyperlink ref="C19" r:id="rId5" display="https://www.ofgem.gov.uk/environmental-programmes/feed-tariff-fit-scheme/feed-tariff-reports/installation-reports"/>
    <hyperlink ref="C25" r:id="rId6" display="https://www.renewablesandchp.ofgem.gov.uk/Public/ReportManager.aspx?ReportVisibility=1&amp;ReportCategory=0"/>
    <hyperlink ref="C4" r:id="rId7" display="https://www.ofgem.gov.uk/environmental-programmes/feed-tariff-fit-scheme"/>
    <hyperlink ref="C14" r:id="rId8"/>
  </hyperlinks>
  <pageMargins left="0.7" right="0.7" top="0.75" bottom="0.75" header="0.3" footer="0.3"/>
  <pageSetup paperSize="9" orientation="portrait" verticalDpi="4"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Contents</vt:lpstr>
      <vt:lpstr>Highlights</vt:lpstr>
      <vt:lpstr>Sheet2</vt:lpstr>
      <vt:lpstr>Sheet3</vt:lpstr>
      <vt:lpstr>Table 1</vt:lpstr>
      <vt:lpstr>Table 2</vt:lpstr>
      <vt:lpstr>Calculation (2)</vt:lpstr>
      <vt:lpstr>Calculation</vt:lpstr>
      <vt:lpstr>Notes</vt:lpstr>
      <vt:lpstr>Table 1 - Nov 15</vt:lpstr>
      <vt:lpstr>Table 1 - Oct 15</vt:lpstr>
      <vt:lpstr>Table 1 - Sept 15</vt:lpstr>
      <vt:lpstr>Table 2 - August 15</vt:lpstr>
      <vt:lpstr>Highlights!Print_Area</vt:lpstr>
      <vt:lpstr>'Table 2'!Print_Area</vt:lpstr>
      <vt:lpstr>'Table 2 - August 15'!Print_Area</vt:lpstr>
    </vt:vector>
  </TitlesOfParts>
  <Company>DTI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Janes</dc:creator>
  <cp:lastModifiedBy>Michaels Chris (Energy Statistics)</cp:lastModifiedBy>
  <cp:lastPrinted>2015-12-18T11:05:14Z</cp:lastPrinted>
  <dcterms:created xsi:type="dcterms:W3CDTF">2001-08-09T16:44:41Z</dcterms:created>
  <dcterms:modified xsi:type="dcterms:W3CDTF">2015-12-21T10:29:01Z</dcterms:modified>
</cp:coreProperties>
</file>