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2"/>
  <workbookPr/>
  <mc:AlternateContent xmlns:mc="http://schemas.openxmlformats.org/markup-compatibility/2006">
    <mc:Choice Requires="x15">
      <x15ac:absPath xmlns:x15ac="http://schemas.microsoft.com/office/spreadsheetml/2010/11/ac" url="D:\TFM Javier\Histórico\"/>
    </mc:Choice>
  </mc:AlternateContent>
  <xr:revisionPtr revIDLastSave="0" documentId="8_{9F60CA42-FF06-4246-91D2-A27840E05C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mana 1" sheetId="1" r:id="rId1"/>
    <sheet name="Semana 2" sheetId="2" r:id="rId2"/>
    <sheet name="Semana 3" sheetId="3" r:id="rId3"/>
  </sheets>
  <externalReferences>
    <externalReference r:id="rId4"/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E7" i="3"/>
  <c r="J7" i="3"/>
  <c r="L7" i="3"/>
  <c r="Q7" i="3"/>
  <c r="X7" i="3"/>
  <c r="AE7" i="3"/>
  <c r="AL7" i="3"/>
  <c r="S7" i="3"/>
  <c r="G18" i="2"/>
  <c r="F18" i="2"/>
  <c r="E18" i="2"/>
  <c r="D18" i="2"/>
  <c r="B18" i="2"/>
  <c r="G17" i="2"/>
  <c r="F17" i="2"/>
  <c r="E17" i="2"/>
  <c r="D17" i="2"/>
  <c r="B17" i="2"/>
  <c r="G16" i="2"/>
  <c r="F16" i="2"/>
  <c r="E16" i="2"/>
  <c r="D16" i="2"/>
  <c r="B16" i="2"/>
  <c r="G15" i="2"/>
  <c r="F15" i="2"/>
  <c r="E15" i="2"/>
  <c r="D15" i="2"/>
  <c r="B15" i="2"/>
  <c r="G14" i="2"/>
  <c r="F14" i="2"/>
  <c r="E14" i="2"/>
  <c r="D14" i="2"/>
  <c r="B14" i="2"/>
  <c r="G13" i="2"/>
  <c r="F13" i="2"/>
  <c r="E13" i="2"/>
  <c r="D13" i="2"/>
  <c r="B13" i="2"/>
  <c r="G12" i="2"/>
  <c r="F12" i="2"/>
  <c r="E12" i="2"/>
  <c r="D12" i="2"/>
  <c r="B12" i="2"/>
  <c r="G11" i="2"/>
  <c r="F11" i="2"/>
  <c r="E11" i="2"/>
  <c r="D11" i="2"/>
  <c r="B11" i="2"/>
  <c r="G10" i="2"/>
  <c r="F10" i="2"/>
  <c r="E10" i="2"/>
  <c r="D10" i="2"/>
  <c r="B10" i="2"/>
  <c r="G9" i="2"/>
  <c r="F9" i="2"/>
  <c r="E9" i="2"/>
  <c r="D9" i="2"/>
  <c r="B9" i="2"/>
  <c r="G8" i="2"/>
  <c r="F8" i="2"/>
  <c r="E8" i="2"/>
  <c r="D8" i="2"/>
  <c r="B8" i="2"/>
  <c r="G7" i="2"/>
  <c r="F7" i="2"/>
  <c r="E7" i="2"/>
  <c r="D7" i="2"/>
  <c r="B7" i="2"/>
  <c r="H6" i="2"/>
  <c r="O6" i="2" s="1"/>
  <c r="V6" i="2" s="1"/>
  <c r="AL5" i="2"/>
  <c r="AE5" i="2"/>
  <c r="X5" i="2"/>
  <c r="Q5" i="2"/>
  <c r="L5" i="2"/>
  <c r="J5" i="2"/>
  <c r="E5" i="2"/>
  <c r="C5" i="2"/>
  <c r="L29" i="1"/>
  <c r="AL29" i="1"/>
  <c r="AE29" i="1"/>
  <c r="X29" i="1"/>
  <c r="Q29" i="1"/>
  <c r="J29" i="1"/>
  <c r="E29" i="1"/>
  <c r="C29" i="1"/>
  <c r="AO18" i="1"/>
  <c r="AN18" i="1"/>
  <c r="AM18" i="1"/>
  <c r="AI18" i="1"/>
  <c r="AH18" i="1"/>
  <c r="AG18" i="1"/>
  <c r="AF18" i="1"/>
  <c r="AB18" i="1"/>
  <c r="AA18" i="1"/>
  <c r="Z18" i="1"/>
  <c r="Y18" i="1"/>
  <c r="U18" i="1"/>
  <c r="T18" i="1"/>
  <c r="S18" i="1"/>
  <c r="R18" i="1"/>
  <c r="P18" i="1"/>
  <c r="N18" i="1"/>
  <c r="M18" i="1"/>
  <c r="L18" i="1"/>
  <c r="K18" i="1"/>
  <c r="I18" i="1"/>
  <c r="G18" i="1"/>
  <c r="F18" i="1"/>
  <c r="E18" i="1"/>
  <c r="D18" i="1"/>
  <c r="B18" i="1"/>
  <c r="AO17" i="1"/>
  <c r="AN17" i="1"/>
  <c r="AM17" i="1"/>
  <c r="AI17" i="1"/>
  <c r="AH17" i="1"/>
  <c r="AG17" i="1"/>
  <c r="AF17" i="1"/>
  <c r="AB17" i="1"/>
  <c r="AA17" i="1"/>
  <c r="Z17" i="1"/>
  <c r="Y17" i="1"/>
  <c r="U17" i="1"/>
  <c r="T17" i="1"/>
  <c r="S17" i="1"/>
  <c r="R17" i="1"/>
  <c r="P17" i="1"/>
  <c r="N17" i="1"/>
  <c r="M17" i="1"/>
  <c r="L17" i="1"/>
  <c r="K17" i="1"/>
  <c r="I17" i="1"/>
  <c r="G17" i="1"/>
  <c r="F17" i="1"/>
  <c r="E17" i="1"/>
  <c r="D17" i="1"/>
  <c r="B17" i="1"/>
  <c r="AO16" i="1"/>
  <c r="AN16" i="1"/>
  <c r="AM16" i="1"/>
  <c r="AI16" i="1"/>
  <c r="AH16" i="1"/>
  <c r="AG16" i="1"/>
  <c r="AF16" i="1"/>
  <c r="AB16" i="1"/>
  <c r="AA16" i="1"/>
  <c r="Z16" i="1"/>
  <c r="Y16" i="1"/>
  <c r="U16" i="1"/>
  <c r="T16" i="1"/>
  <c r="S16" i="1"/>
  <c r="R16" i="1"/>
  <c r="P16" i="1"/>
  <c r="N16" i="1"/>
  <c r="M16" i="1"/>
  <c r="L16" i="1"/>
  <c r="K16" i="1"/>
  <c r="I16" i="1"/>
  <c r="G16" i="1"/>
  <c r="F16" i="1"/>
  <c r="E16" i="1"/>
  <c r="D16" i="1"/>
  <c r="B16" i="1"/>
  <c r="AO15" i="1"/>
  <c r="AN15" i="1"/>
  <c r="AM15" i="1"/>
  <c r="AI15" i="1"/>
  <c r="AH15" i="1"/>
  <c r="AG15" i="1"/>
  <c r="AF15" i="1"/>
  <c r="AB15" i="1"/>
  <c r="AA15" i="1"/>
  <c r="Z15" i="1"/>
  <c r="Y15" i="1"/>
  <c r="U15" i="1"/>
  <c r="T15" i="1"/>
  <c r="S15" i="1"/>
  <c r="R15" i="1"/>
  <c r="P15" i="1"/>
  <c r="N15" i="1"/>
  <c r="M15" i="1"/>
  <c r="L15" i="1"/>
  <c r="K15" i="1"/>
  <c r="I15" i="1"/>
  <c r="G15" i="1"/>
  <c r="F15" i="1"/>
  <c r="E15" i="1"/>
  <c r="D15" i="1"/>
  <c r="B15" i="1"/>
  <c r="AO14" i="1"/>
  <c r="AN14" i="1"/>
  <c r="AM14" i="1"/>
  <c r="AI14" i="1"/>
  <c r="AH14" i="1"/>
  <c r="AG14" i="1"/>
  <c r="AF14" i="1"/>
  <c r="AB14" i="1"/>
  <c r="AA14" i="1"/>
  <c r="Z14" i="1"/>
  <c r="Y14" i="1"/>
  <c r="U14" i="1"/>
  <c r="T14" i="1"/>
  <c r="S14" i="1"/>
  <c r="R14" i="1"/>
  <c r="P14" i="1"/>
  <c r="N14" i="1"/>
  <c r="M14" i="1"/>
  <c r="L14" i="1"/>
  <c r="K14" i="1"/>
  <c r="I14" i="1"/>
  <c r="G14" i="1"/>
  <c r="F14" i="1"/>
  <c r="E14" i="1"/>
  <c r="D14" i="1"/>
  <c r="B14" i="1"/>
  <c r="AO13" i="1"/>
  <c r="AN13" i="1"/>
  <c r="AM13" i="1"/>
  <c r="AI13" i="1"/>
  <c r="AH13" i="1"/>
  <c r="AG13" i="1"/>
  <c r="AF13" i="1"/>
  <c r="AB13" i="1"/>
  <c r="AA13" i="1"/>
  <c r="Z13" i="1"/>
  <c r="Y13" i="1"/>
  <c r="U13" i="1"/>
  <c r="T13" i="1"/>
  <c r="S13" i="1"/>
  <c r="R13" i="1"/>
  <c r="P13" i="1"/>
  <c r="N13" i="1"/>
  <c r="M13" i="1"/>
  <c r="L13" i="1"/>
  <c r="K13" i="1"/>
  <c r="I13" i="1"/>
  <c r="G13" i="1"/>
  <c r="F13" i="1"/>
  <c r="E13" i="1"/>
  <c r="D13" i="1"/>
  <c r="B13" i="1"/>
  <c r="AO12" i="1"/>
  <c r="AN12" i="1"/>
  <c r="AM12" i="1"/>
  <c r="AI12" i="1"/>
  <c r="AH12" i="1"/>
  <c r="AG12" i="1"/>
  <c r="AF12" i="1"/>
  <c r="AB12" i="1"/>
  <c r="AA12" i="1"/>
  <c r="Z12" i="1"/>
  <c r="Y12" i="1"/>
  <c r="U12" i="1"/>
  <c r="T12" i="1"/>
  <c r="S12" i="1"/>
  <c r="R12" i="1"/>
  <c r="P12" i="1"/>
  <c r="N12" i="1"/>
  <c r="M12" i="1"/>
  <c r="L12" i="1"/>
  <c r="K12" i="1"/>
  <c r="I12" i="1"/>
  <c r="G12" i="1"/>
  <c r="F12" i="1"/>
  <c r="E12" i="1"/>
  <c r="D12" i="1"/>
  <c r="AO11" i="1"/>
  <c r="AN11" i="1"/>
  <c r="AM11" i="1"/>
  <c r="AI11" i="1"/>
  <c r="AH11" i="1"/>
  <c r="AG11" i="1"/>
  <c r="AF11" i="1"/>
  <c r="AB11" i="1"/>
  <c r="AA11" i="1"/>
  <c r="Z11" i="1"/>
  <c r="Y11" i="1"/>
  <c r="U11" i="1"/>
  <c r="T11" i="1"/>
  <c r="S11" i="1"/>
  <c r="R11" i="1"/>
  <c r="P11" i="1"/>
  <c r="N11" i="1"/>
  <c r="M11" i="1"/>
  <c r="L11" i="1"/>
  <c r="K11" i="1"/>
  <c r="I11" i="1"/>
  <c r="G11" i="1"/>
  <c r="F11" i="1"/>
  <c r="E11" i="1"/>
  <c r="D11" i="1"/>
  <c r="AO10" i="1"/>
  <c r="AN10" i="1"/>
  <c r="AM10" i="1"/>
  <c r="AI10" i="1"/>
  <c r="AH10" i="1"/>
  <c r="AG10" i="1"/>
  <c r="AF10" i="1"/>
  <c r="AB10" i="1"/>
  <c r="AA10" i="1"/>
  <c r="Z10" i="1"/>
  <c r="Y10" i="1"/>
  <c r="U10" i="1"/>
  <c r="T10" i="1"/>
  <c r="S10" i="1"/>
  <c r="R10" i="1"/>
  <c r="P10" i="1"/>
  <c r="N10" i="1"/>
  <c r="M10" i="1"/>
  <c r="L10" i="1"/>
  <c r="K10" i="1"/>
  <c r="I10" i="1"/>
  <c r="G10" i="1"/>
  <c r="F10" i="1"/>
  <c r="E10" i="1"/>
  <c r="D10" i="1"/>
  <c r="AO9" i="1"/>
  <c r="AN9" i="1"/>
  <c r="AM9" i="1"/>
  <c r="AI9" i="1"/>
  <c r="AH9" i="1"/>
  <c r="AG9" i="1"/>
  <c r="AF9" i="1"/>
  <c r="AB9" i="1"/>
  <c r="AA9" i="1"/>
  <c r="Z9" i="1"/>
  <c r="Y9" i="1"/>
  <c r="U9" i="1"/>
  <c r="T9" i="1"/>
  <c r="S9" i="1"/>
  <c r="R9" i="1"/>
  <c r="P9" i="1"/>
  <c r="N9" i="1"/>
  <c r="M9" i="1"/>
  <c r="L9" i="1"/>
  <c r="K9" i="1"/>
  <c r="G9" i="1"/>
  <c r="F9" i="1"/>
  <c r="E9" i="1"/>
  <c r="D9" i="1"/>
  <c r="AO8" i="1"/>
  <c r="AN8" i="1"/>
  <c r="AM8" i="1"/>
  <c r="AI8" i="1"/>
  <c r="AH8" i="1"/>
  <c r="AG8" i="1"/>
  <c r="AF8" i="1"/>
  <c r="AB8" i="1"/>
  <c r="AA8" i="1"/>
  <c r="Z8" i="1"/>
  <c r="Y8" i="1"/>
  <c r="U8" i="1"/>
  <c r="T8" i="1"/>
  <c r="S8" i="1"/>
  <c r="R8" i="1"/>
  <c r="P8" i="1"/>
  <c r="N8" i="1"/>
  <c r="M8" i="1"/>
  <c r="L8" i="1"/>
  <c r="K8" i="1"/>
  <c r="G8" i="1"/>
  <c r="F8" i="1"/>
  <c r="E8" i="1"/>
  <c r="D8" i="1"/>
  <c r="AO7" i="1"/>
  <c r="AN7" i="1"/>
  <c r="AM7" i="1"/>
  <c r="AI7" i="1"/>
  <c r="AH7" i="1"/>
  <c r="AG7" i="1"/>
  <c r="AF7" i="1"/>
  <c r="AB7" i="1"/>
  <c r="AA7" i="1"/>
  <c r="Z7" i="1"/>
  <c r="Y7" i="1"/>
  <c r="U7" i="1"/>
  <c r="T7" i="1"/>
  <c r="S7" i="1"/>
  <c r="R7" i="1"/>
  <c r="P7" i="1"/>
  <c r="N7" i="1"/>
  <c r="M7" i="1"/>
  <c r="L7" i="1"/>
  <c r="K7" i="1"/>
  <c r="G7" i="1"/>
  <c r="F7" i="1"/>
  <c r="E7" i="1"/>
  <c r="D7" i="1"/>
  <c r="H6" i="1"/>
  <c r="L5" i="1" s="1"/>
  <c r="AL5" i="1"/>
  <c r="AE5" i="1"/>
  <c r="X5" i="1"/>
  <c r="Q5" i="1"/>
  <c r="J5" i="1"/>
  <c r="E5" i="1"/>
  <c r="C5" i="1"/>
  <c r="O6" i="1" l="1"/>
  <c r="V6" i="1" s="1"/>
  <c r="AC6" i="2"/>
  <c r="Z5" i="2"/>
  <c r="S5" i="2"/>
  <c r="AC6" i="1"/>
  <c r="Z5" i="1"/>
  <c r="S5" i="1"/>
  <c r="Z7" i="3" l="1"/>
  <c r="AJ6" i="2"/>
  <c r="AN5" i="2" s="1"/>
  <c r="AG5" i="2"/>
  <c r="S29" i="1"/>
  <c r="AG5" i="1"/>
  <c r="AJ6" i="1"/>
  <c r="AN5" i="1" s="1"/>
  <c r="AN7" i="3" l="1"/>
  <c r="AG7" i="3"/>
  <c r="Z29" i="1"/>
  <c r="AN29" i="1" l="1"/>
  <c r="AG29" i="1"/>
</calcChain>
</file>

<file path=xl/sharedStrings.xml><?xml version="1.0" encoding="utf-8"?>
<sst xmlns="http://schemas.openxmlformats.org/spreadsheetml/2006/main" count="2929" uniqueCount="105">
  <si>
    <t>versión 1</t>
  </si>
  <si>
    <t>Mecatherm</t>
  </si>
  <si>
    <t>Palets</t>
  </si>
  <si>
    <t>Lunes</t>
  </si>
  <si>
    <t>H</t>
  </si>
  <si>
    <t>CJ</t>
  </si>
  <si>
    <t>Cob</t>
  </si>
  <si>
    <t>Línea</t>
  </si>
  <si>
    <t>Fecha</t>
  </si>
  <si>
    <t>Martes</t>
  </si>
  <si>
    <t>Cj</t>
  </si>
  <si>
    <t>Miercoles</t>
  </si>
  <si>
    <t>Jueves</t>
  </si>
  <si>
    <t>Viernes</t>
  </si>
  <si>
    <t>Sábado</t>
  </si>
  <si>
    <t>453251</t>
  </si>
  <si>
    <t>Panecillo 100% Integral</t>
  </si>
  <si>
    <t>406002</t>
  </si>
  <si>
    <t>Panecito Integral 100% Ecológico Easy</t>
  </si>
  <si>
    <t>401881</t>
  </si>
  <si>
    <t>Bollo</t>
  </si>
  <si>
    <t>432421</t>
  </si>
  <si>
    <t>Pepito con Salvado Sin Sal Añadida Easy</t>
  </si>
  <si>
    <t/>
  </si>
  <si>
    <t>400233</t>
  </si>
  <si>
    <t>Pepito</t>
  </si>
  <si>
    <t>432821</t>
  </si>
  <si>
    <t>Bollo Easy</t>
  </si>
  <si>
    <t>430731</t>
  </si>
  <si>
    <t>Panecito Easy</t>
  </si>
  <si>
    <t>400231</t>
  </si>
  <si>
    <t>431610</t>
  </si>
  <si>
    <t>Bollito 100% Integral Easy Pack 8 unidades</t>
  </si>
  <si>
    <t>401423</t>
  </si>
  <si>
    <t>Barra Castellana</t>
  </si>
  <si>
    <t>402011</t>
  </si>
  <si>
    <t>Viena Mondat 145 gr</t>
  </si>
  <si>
    <t>423321</t>
  </si>
  <si>
    <t>Mollete</t>
  </si>
  <si>
    <t>434721</t>
  </si>
  <si>
    <t>Bollito Easy</t>
  </si>
  <si>
    <t>401421</t>
  </si>
  <si>
    <t>403341</t>
  </si>
  <si>
    <t>Barra de Viena</t>
  </si>
  <si>
    <t>425351</t>
  </si>
  <si>
    <t>Payesito Mondat</t>
  </si>
  <si>
    <t>430401</t>
  </si>
  <si>
    <t>Mini Panecillo Easy</t>
  </si>
  <si>
    <t>434011</t>
  </si>
  <si>
    <t>Panecito Sin Sal Añadida Easy</t>
  </si>
  <si>
    <t>401111</t>
  </si>
  <si>
    <t>Bocata</t>
  </si>
  <si>
    <t>432111</t>
  </si>
  <si>
    <t>Pepito Sin Sal Añadida Easy</t>
  </si>
  <si>
    <t>406401</t>
  </si>
  <si>
    <t>Viena con Salvado Pequeña</t>
  </si>
  <si>
    <t>432311</t>
  </si>
  <si>
    <t>432211</t>
  </si>
  <si>
    <t>Pepito con Salvado Easy</t>
  </si>
  <si>
    <t>432911</t>
  </si>
  <si>
    <t>Panecito con Salvado Easy</t>
  </si>
  <si>
    <t>5720811</t>
  </si>
  <si>
    <t>Baguetina Cereales</t>
  </si>
  <si>
    <t>430621</t>
  </si>
  <si>
    <t>Pepito Easy</t>
  </si>
  <si>
    <t>5718619</t>
  </si>
  <si>
    <t>5718540</t>
  </si>
  <si>
    <t>Panecillo con  Semillas</t>
  </si>
  <si>
    <t>423111</t>
  </si>
  <si>
    <t>Panecillo con Cereales y Semillas</t>
  </si>
  <si>
    <t>versión 2</t>
  </si>
  <si>
    <t>Actualizado 30-12-24</t>
  </si>
  <si>
    <t>VIME</t>
  </si>
  <si>
    <t xml:space="preserve">MEC </t>
  </si>
  <si>
    <t>Pan Bocadillo Easy</t>
  </si>
  <si>
    <t>Pulguita</t>
  </si>
  <si>
    <t>versión 3</t>
  </si>
  <si>
    <t>Actualizado 31-12-24</t>
  </si>
  <si>
    <t>433701</t>
  </si>
  <si>
    <t>versión 4</t>
  </si>
  <si>
    <t>Actualizado 02-01-25</t>
  </si>
  <si>
    <t>averia</t>
  </si>
  <si>
    <t>Bollito Easy Pack de 8 Uds</t>
  </si>
  <si>
    <t>421802</t>
  </si>
  <si>
    <t>Bollo Ecológico Easy</t>
  </si>
  <si>
    <t>434201</t>
  </si>
  <si>
    <t>Viena Easy</t>
  </si>
  <si>
    <t>400121</t>
  </si>
  <si>
    <t>Miniatura</t>
  </si>
  <si>
    <t>401301</t>
  </si>
  <si>
    <t>Baguette Plus</t>
  </si>
  <si>
    <t>desescarche</t>
  </si>
  <si>
    <t>406301</t>
  </si>
  <si>
    <t>Viena Mondat con Salvado 145 gr</t>
  </si>
  <si>
    <t>prueba vime 430401</t>
  </si>
  <si>
    <t>430702</t>
  </si>
  <si>
    <t>Panecito Ecológico Easy</t>
  </si>
  <si>
    <t>434111</t>
  </si>
  <si>
    <t>Panecito con Salvado Sin Sal Añadida Easy</t>
  </si>
  <si>
    <t>403801</t>
  </si>
  <si>
    <t>Mini Viena Andaluza</t>
  </si>
  <si>
    <t>453243</t>
  </si>
  <si>
    <t>version 3</t>
  </si>
  <si>
    <t>436701</t>
  </si>
  <si>
    <t>Mollete Multicereal con Quinoa (3%)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</si>
</sst>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\-m;@"/>
    <numFmt numFmtId="166" formatCode="d\-m\-yy\ h:mm;@"/>
  </numFmts>
  <fonts count="15">
    <font>
      <sz val="11"/>
      <color theme="1"/>
      <name val="Calibri"/>
      <family val="2"/>
      <scheme val="minor"/>
    </font>
    <font>
      <b/>
      <sz val="10"/>
      <name val="Segoe UI"/>
      <family val="2"/>
    </font>
    <font>
      <sz val="18"/>
      <color rgb="FF0070C0"/>
      <name val="Franklin Gothic Demi Cond"/>
      <family val="2"/>
    </font>
    <font>
      <b/>
      <sz val="11"/>
      <color rgb="FF0070C0"/>
      <name val="Segoe UI"/>
      <family val="2"/>
    </font>
    <font>
      <b/>
      <sz val="10"/>
      <color rgb="FFC00000"/>
      <name val="Segoe UI"/>
      <family val="2"/>
    </font>
    <font>
      <sz val="10"/>
      <color rgb="FFC00000"/>
      <name val="Calibri"/>
      <family val="2"/>
      <scheme val="minor"/>
    </font>
    <font>
      <b/>
      <sz val="9"/>
      <color theme="1"/>
      <name val="Segoe UI"/>
      <family val="2"/>
    </font>
    <font>
      <sz val="11"/>
      <color theme="1"/>
      <name val="Segoe UI"/>
      <family val="2"/>
    </font>
    <font>
      <b/>
      <sz val="14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name val="Segoe UI"/>
      <family val="2"/>
    </font>
    <font>
      <sz val="9"/>
      <name val="Calibri Light"/>
      <family val="2"/>
      <scheme val="major"/>
    </font>
    <font>
      <sz val="8"/>
      <color theme="1"/>
      <name val="Segoe UI"/>
      <family val="2"/>
    </font>
    <font>
      <b/>
      <sz val="12"/>
      <color rgb="FFFF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EFFFFB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2" fillId="0" borderId="0" xfId="0" applyFont="1"/>
    <xf numFmtId="164" fontId="3" fillId="0" borderId="0" xfId="0" applyNumberFormat="1" applyFont="1" applyAlignment="1">
      <alignment shrinkToFit="1"/>
    </xf>
    <xf numFmtId="1" fontId="4" fillId="0" borderId="0" xfId="0" applyNumberFormat="1" applyFont="1" applyAlignment="1">
      <alignment shrinkToFit="1"/>
    </xf>
    <xf numFmtId="0" fontId="5" fillId="0" borderId="0" xfId="0" applyFont="1"/>
    <xf numFmtId="164" fontId="6" fillId="0" borderId="0" xfId="0" applyNumberFormat="1" applyFont="1" applyAlignment="1">
      <alignment shrinkToFit="1"/>
    </xf>
    <xf numFmtId="0" fontId="7" fillId="0" borderId="0" xfId="0" applyFont="1"/>
    <xf numFmtId="165" fontId="1" fillId="2" borderId="1" xfId="0" applyNumberFormat="1" applyFont="1" applyFill="1" applyBorder="1" applyProtection="1">
      <protection locked="0"/>
    </xf>
    <xf numFmtId="0" fontId="8" fillId="3" borderId="2" xfId="0" applyFont="1" applyFill="1" applyBorder="1" applyAlignment="1">
      <alignment horizontal="center"/>
    </xf>
    <xf numFmtId="164" fontId="9" fillId="3" borderId="2" xfId="0" applyNumberFormat="1" applyFont="1" applyFill="1" applyBorder="1" applyAlignment="1">
      <alignment horizontal="center" vertical="center" shrinkToFit="1"/>
    </xf>
    <xf numFmtId="164" fontId="10" fillId="3" borderId="2" xfId="0" applyNumberFormat="1" applyFont="1" applyFill="1" applyBorder="1" applyAlignment="1">
      <alignment horizontal="center" vertical="center" shrinkToFit="1"/>
    </xf>
    <xf numFmtId="0" fontId="10" fillId="3" borderId="3" xfId="0" applyFont="1" applyFill="1" applyBorder="1" applyAlignment="1">
      <alignment horizontal="left" vertical="center" wrapText="1" shrinkToFit="1"/>
    </xf>
    <xf numFmtId="165" fontId="1" fillId="3" borderId="1" xfId="0" applyNumberFormat="1" applyFont="1" applyFill="1" applyBorder="1"/>
    <xf numFmtId="49" fontId="11" fillId="3" borderId="4" xfId="0" applyNumberFormat="1" applyFont="1" applyFill="1" applyBorder="1" applyAlignment="1" applyProtection="1">
      <alignment horizontal="right" vertical="center" shrinkToFit="1"/>
      <protection locked="0"/>
    </xf>
    <xf numFmtId="0" fontId="12" fillId="3" borderId="0" xfId="0" applyFont="1" applyFill="1" applyAlignment="1">
      <alignment horizontal="left" vertical="center" wrapText="1" shrinkToFit="1"/>
    </xf>
    <xf numFmtId="164" fontId="11" fillId="3" borderId="0" xfId="0" applyNumberFormat="1" applyFont="1" applyFill="1" applyAlignment="1" applyProtection="1">
      <alignment vertical="center" shrinkToFit="1"/>
      <protection locked="0"/>
    </xf>
    <xf numFmtId="3" fontId="11" fillId="3" borderId="0" xfId="0" applyNumberFormat="1" applyFont="1" applyFill="1" applyAlignment="1">
      <alignment vertical="center" shrinkToFit="1"/>
    </xf>
    <xf numFmtId="164" fontId="11" fillId="3" borderId="0" xfId="0" applyNumberFormat="1" applyFont="1" applyFill="1" applyAlignment="1">
      <alignment vertical="center" shrinkToFit="1"/>
    </xf>
    <xf numFmtId="164" fontId="10" fillId="3" borderId="0" xfId="0" applyNumberFormat="1" applyFont="1" applyFill="1" applyAlignment="1">
      <alignment horizontal="center" vertical="center" shrinkToFit="1"/>
    </xf>
    <xf numFmtId="165" fontId="11" fillId="3" borderId="5" xfId="0" applyNumberFormat="1" applyFont="1" applyFill="1" applyBorder="1" applyAlignment="1">
      <alignment vertical="center"/>
    </xf>
    <xf numFmtId="49" fontId="11" fillId="3" borderId="6" xfId="0" applyNumberFormat="1" applyFont="1" applyFill="1" applyBorder="1" applyAlignment="1" applyProtection="1">
      <alignment horizontal="right" vertical="center" shrinkToFit="1"/>
      <protection locked="0"/>
    </xf>
    <xf numFmtId="0" fontId="12" fillId="3" borderId="7" xfId="0" applyFont="1" applyFill="1" applyBorder="1" applyAlignment="1">
      <alignment horizontal="left" vertical="center" wrapText="1" shrinkToFit="1"/>
    </xf>
    <xf numFmtId="164" fontId="11" fillId="3" borderId="7" xfId="0" applyNumberFormat="1" applyFont="1" applyFill="1" applyBorder="1" applyAlignment="1" applyProtection="1">
      <alignment vertical="center" shrinkToFit="1"/>
      <protection locked="0"/>
    </xf>
    <xf numFmtId="3" fontId="11" fillId="3" borderId="7" xfId="0" applyNumberFormat="1" applyFont="1" applyFill="1" applyBorder="1" applyAlignment="1">
      <alignment vertical="center" shrinkToFit="1"/>
    </xf>
    <xf numFmtId="164" fontId="11" fillId="3" borderId="7" xfId="0" applyNumberFormat="1" applyFont="1" applyFill="1" applyBorder="1" applyAlignment="1">
      <alignment vertical="center" shrinkToFit="1"/>
    </xf>
    <xf numFmtId="164" fontId="10" fillId="3" borderId="7" xfId="0" applyNumberFormat="1" applyFont="1" applyFill="1" applyBorder="1" applyAlignment="1">
      <alignment horizontal="center" vertical="center" shrinkToFit="1"/>
    </xf>
    <xf numFmtId="165" fontId="11" fillId="3" borderId="8" xfId="0" applyNumberFormat="1" applyFont="1" applyFill="1" applyBorder="1" applyAlignment="1">
      <alignment vertical="center"/>
    </xf>
    <xf numFmtId="0" fontId="13" fillId="0" borderId="0" xfId="0" applyFont="1" applyAlignment="1">
      <alignment vertical="center" shrinkToFit="1"/>
    </xf>
    <xf numFmtId="0" fontId="13" fillId="0" borderId="0" xfId="0" applyFont="1" applyAlignment="1">
      <alignment horizontal="left" vertical="center" wrapText="1" shrinkToFit="1"/>
    </xf>
    <xf numFmtId="164" fontId="13" fillId="0" borderId="0" xfId="0" applyNumberFormat="1" applyFont="1" applyAlignment="1">
      <alignment vertical="center" shrinkToFit="1"/>
    </xf>
    <xf numFmtId="166" fontId="14" fillId="0" borderId="0" xfId="0" applyNumberFormat="1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ndat\(P21)%20Planificador%20Salidas\PS%20v11.1%20Sem%201.1-2025.xlsx" TargetMode="External"/><Relationship Id="rId1" Type="http://schemas.openxmlformats.org/officeDocument/2006/relationships/externalLinkPath" Target="file:///C:\Mondat\(P21)%20Planificador%20Salidas\PS%20v11.1%20Sem%201.1-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ndat\(P21)%20Planificador%20Salidas\PS%20v11.1%20Sem%202.1-2025.xlsx" TargetMode="External"/><Relationship Id="rId1" Type="http://schemas.openxmlformats.org/officeDocument/2006/relationships/externalLinkPath" Target="file:///C:\Mondat\(P21)%20Planificador%20Salidas\PS%20v11.1%20Sem%202.1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t_Dist"/>
      <sheetName val="Calendario"/>
      <sheetName val="Stock Min"/>
      <sheetName val="Semana"/>
      <sheetName val="Plan"/>
      <sheetName val="Producción"/>
      <sheetName val="Central"/>
      <sheetName val="Mejoras"/>
      <sheetName val="DIA-Merca"/>
      <sheetName val="Compatibles"/>
      <sheetName val="Previsión Artículo"/>
      <sheetName val="ST"/>
      <sheetName val="ST Envíos"/>
      <sheetName val="Distribuidores"/>
      <sheetName val="Envíos"/>
      <sheetName val="Surtidos"/>
      <sheetName val="Hoja1"/>
      <sheetName val="Stocks Previsión"/>
      <sheetName val="Previsión Stocks"/>
      <sheetName val="Palets"/>
      <sheetName val="Previsión PT"/>
      <sheetName val="Artículos"/>
      <sheetName val="Artículos HORECA"/>
      <sheetName val="Dias"/>
      <sheetName val="PS v11.1 Sem 1.1-20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t_Dist"/>
      <sheetName val="Calendario"/>
      <sheetName val="Stock Min"/>
      <sheetName val="Semana"/>
      <sheetName val="Plan"/>
      <sheetName val="Producción"/>
      <sheetName val="Central"/>
      <sheetName val="Mejoras"/>
      <sheetName val="DIA-Merca"/>
      <sheetName val="Compatibles"/>
      <sheetName val="Previsión Artículo"/>
      <sheetName val="ST"/>
      <sheetName val="ST Envíos"/>
      <sheetName val="Distribuidores"/>
      <sheetName val="Envíos"/>
      <sheetName val="Surtidos"/>
      <sheetName val="Hoja1"/>
      <sheetName val="Stocks Previsión"/>
      <sheetName val="Previsión Stocks"/>
      <sheetName val="Palets"/>
      <sheetName val="Previsión PT"/>
      <sheetName val="Artículos"/>
      <sheetName val="Artículos HORECA"/>
      <sheetName val="Dias"/>
      <sheetName val="PS v11.1 Sem 2.1-20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O88"/>
  <sheetViews>
    <sheetView tabSelected="1" topLeftCell="A79" workbookViewId="0">
      <selection activeCell="A94" sqref="A94"/>
    </sheetView>
  </sheetViews>
  <sheetFormatPr defaultColWidth="11.42578125" defaultRowHeight="14.45"/>
  <cols>
    <col min="1" max="1" width="12.85546875" customWidth="1"/>
    <col min="3" max="3" width="5.7109375" bestFit="1" customWidth="1"/>
    <col min="4" max="4" width="4.85546875" bestFit="1" customWidth="1"/>
    <col min="5" max="5" width="5.7109375" bestFit="1" customWidth="1"/>
    <col min="6" max="6" width="5.85546875" bestFit="1" customWidth="1"/>
    <col min="7" max="7" width="5.28515625" bestFit="1" customWidth="1"/>
    <col min="10" max="10" width="4.42578125" bestFit="1" customWidth="1"/>
    <col min="11" max="11" width="3.5703125" bestFit="1" customWidth="1"/>
    <col min="12" max="12" width="5.7109375" bestFit="1" customWidth="1"/>
    <col min="13" max="13" width="5.85546875" bestFit="1" customWidth="1"/>
    <col min="14" max="14" width="5.28515625" bestFit="1" customWidth="1"/>
    <col min="18" max="18" width="2.42578125" bestFit="1" customWidth="1"/>
    <col min="19" max="19" width="4" bestFit="1" customWidth="1"/>
    <col min="20" max="20" width="5.85546875" bestFit="1" customWidth="1"/>
    <col min="21" max="21" width="5.28515625" bestFit="1" customWidth="1"/>
    <col min="24" max="24" width="5.7109375" bestFit="1" customWidth="1"/>
    <col min="25" max="25" width="4.85546875" bestFit="1" customWidth="1"/>
    <col min="26" max="26" width="6.5703125" bestFit="1" customWidth="1"/>
    <col min="27" max="27" width="5.85546875" bestFit="1" customWidth="1"/>
    <col min="28" max="28" width="5.28515625" bestFit="1" customWidth="1"/>
    <col min="31" max="31" width="5.7109375" bestFit="1" customWidth="1"/>
    <col min="32" max="32" width="4.85546875" bestFit="1" customWidth="1"/>
    <col min="33" max="33" width="5.7109375" bestFit="1" customWidth="1"/>
    <col min="34" max="34" width="5.85546875" bestFit="1" customWidth="1"/>
    <col min="35" max="35" width="5.28515625" bestFit="1" customWidth="1"/>
    <col min="38" max="38" width="5.7109375" bestFit="1" customWidth="1"/>
    <col min="39" max="39" width="4.85546875" bestFit="1" customWidth="1"/>
    <col min="40" max="40" width="5.7109375" bestFit="1" customWidth="1"/>
    <col min="41" max="41" width="5.85546875" bestFit="1" customWidth="1"/>
  </cols>
  <sheetData>
    <row r="3" spans="1:41">
      <c r="A3" t="s">
        <v>0</v>
      </c>
    </row>
    <row r="4" spans="1:41">
      <c r="A4" s="1">
        <v>45652</v>
      </c>
    </row>
    <row r="5" spans="1:41" ht="24">
      <c r="A5" s="2" t="s">
        <v>1</v>
      </c>
      <c r="C5" s="3">
        <f>+SUM(C7:C18)</f>
        <v>22</v>
      </c>
      <c r="E5" s="4">
        <f>+SUMIF($BL$4:$BL$128,A6,$BO$4:$BO$128)</f>
        <v>0</v>
      </c>
      <c r="F5" s="5" t="s">
        <v>2</v>
      </c>
      <c r="G5" s="6"/>
      <c r="J5" s="3">
        <f>+SUM(J7:J18)</f>
        <v>8</v>
      </c>
      <c r="K5" s="7"/>
      <c r="L5" s="4">
        <f>+SUMIF($BL$4:$BL$128,H6,$BO$4:$BO$128)</f>
        <v>0</v>
      </c>
      <c r="M5" s="5" t="s">
        <v>2</v>
      </c>
      <c r="N5" s="6"/>
      <c r="O5" s="7"/>
      <c r="P5" s="7"/>
      <c r="Q5" s="3">
        <f>+SUM(Q7:Q18)</f>
        <v>0</v>
      </c>
      <c r="R5" s="7"/>
      <c r="S5" s="4">
        <f>+SUMIF($BL$4:$BL$128,O6,$BO$4:$BO$128)</f>
        <v>0</v>
      </c>
      <c r="T5" s="5" t="s">
        <v>2</v>
      </c>
      <c r="U5" s="6"/>
      <c r="V5" s="7"/>
      <c r="W5" s="7"/>
      <c r="X5" s="3">
        <f>+SUM(X7:X18)</f>
        <v>24</v>
      </c>
      <c r="Y5" s="7"/>
      <c r="Z5" s="4">
        <f>+SUMIF($BL$4:$BL$128,V6,$BO$4:$BO$128)</f>
        <v>0</v>
      </c>
      <c r="AA5" s="5" t="s">
        <v>2</v>
      </c>
      <c r="AB5" s="6"/>
      <c r="AC5" s="7"/>
      <c r="AD5" s="7"/>
      <c r="AE5" s="3">
        <f>+SUM(AE7:AE18)</f>
        <v>24</v>
      </c>
      <c r="AF5" s="7"/>
      <c r="AG5" s="4">
        <f>+SUMIF($BL$4:$BL$128,AC6,$BO$4:$BO$128)</f>
        <v>0</v>
      </c>
      <c r="AH5" s="5" t="s">
        <v>2</v>
      </c>
      <c r="AI5" s="6"/>
      <c r="AJ5" s="7"/>
      <c r="AK5" s="7"/>
      <c r="AL5" s="3">
        <f>+SUM(AL7:AL18)</f>
        <v>24</v>
      </c>
      <c r="AM5" s="7"/>
      <c r="AN5" s="4">
        <f>+SUMIF($BL$4:$BL$128,AJ6,$BO$4:$BO$128)</f>
        <v>0</v>
      </c>
      <c r="AO5" s="5" t="s">
        <v>2</v>
      </c>
    </row>
    <row r="6" spans="1:41" ht="20.45">
      <c r="A6" s="8">
        <v>45656</v>
      </c>
      <c r="B6" s="9" t="s">
        <v>3</v>
      </c>
      <c r="C6" s="10" t="s">
        <v>4</v>
      </c>
      <c r="D6" s="10" t="s">
        <v>5</v>
      </c>
      <c r="E6" s="10" t="s">
        <v>6</v>
      </c>
      <c r="F6" s="11" t="s">
        <v>7</v>
      </c>
      <c r="G6" s="12" t="s">
        <v>8</v>
      </c>
      <c r="H6" s="13">
        <f>+A6+1</f>
        <v>45657</v>
      </c>
      <c r="I6" s="9" t="s">
        <v>9</v>
      </c>
      <c r="J6" s="10" t="s">
        <v>4</v>
      </c>
      <c r="K6" s="10" t="s">
        <v>10</v>
      </c>
      <c r="L6" s="10" t="s">
        <v>6</v>
      </c>
      <c r="M6" s="11" t="s">
        <v>7</v>
      </c>
      <c r="N6" s="12" t="s">
        <v>8</v>
      </c>
      <c r="O6" s="13">
        <f>+H6+1</f>
        <v>45658</v>
      </c>
      <c r="P6" s="9" t="s">
        <v>11</v>
      </c>
      <c r="Q6" s="10" t="s">
        <v>4</v>
      </c>
      <c r="R6" s="10" t="s">
        <v>10</v>
      </c>
      <c r="S6" s="10" t="s">
        <v>6</v>
      </c>
      <c r="T6" s="11" t="s">
        <v>7</v>
      </c>
      <c r="U6" s="12" t="s">
        <v>8</v>
      </c>
      <c r="V6" s="13">
        <f>+O6+1</f>
        <v>45659</v>
      </c>
      <c r="W6" s="9" t="s">
        <v>12</v>
      </c>
      <c r="X6" s="10" t="s">
        <v>4</v>
      </c>
      <c r="Y6" s="10" t="s">
        <v>10</v>
      </c>
      <c r="Z6" s="10" t="s">
        <v>6</v>
      </c>
      <c r="AA6" s="11" t="s">
        <v>7</v>
      </c>
      <c r="AB6" s="12" t="s">
        <v>8</v>
      </c>
      <c r="AC6" s="13">
        <f>+V6+1</f>
        <v>45660</v>
      </c>
      <c r="AD6" s="9" t="s">
        <v>13</v>
      </c>
      <c r="AE6" s="10" t="s">
        <v>4</v>
      </c>
      <c r="AF6" s="10" t="s">
        <v>10</v>
      </c>
      <c r="AG6" s="10" t="s">
        <v>6</v>
      </c>
      <c r="AH6" s="11" t="s">
        <v>7</v>
      </c>
      <c r="AI6" s="12" t="s">
        <v>8</v>
      </c>
      <c r="AJ6" s="13">
        <f>+AC6+1</f>
        <v>45661</v>
      </c>
      <c r="AK6" s="9" t="s">
        <v>14</v>
      </c>
      <c r="AL6" s="10" t="s">
        <v>4</v>
      </c>
      <c r="AM6" s="10" t="s">
        <v>10</v>
      </c>
      <c r="AN6" s="10" t="s">
        <v>6</v>
      </c>
      <c r="AO6" s="11" t="s">
        <v>7</v>
      </c>
    </row>
    <row r="7" spans="1:41" ht="36">
      <c r="A7" s="14" t="s">
        <v>15</v>
      </c>
      <c r="B7" s="15" t="s">
        <v>16</v>
      </c>
      <c r="C7" s="16">
        <v>16</v>
      </c>
      <c r="D7" s="17" t="str">
        <f>IFERROR(+VLOOKUP(A7,[1]!_C108__Cobertura_Central[[COD_ART]:[Cj/H]],4,0)*C7,"")</f>
        <v/>
      </c>
      <c r="E7" s="18" t="str">
        <f>IFERROR(+VLOOKUP(A7,[1]!Plan[[Cod_ART]:[Cajas]],7,0),"")</f>
        <v/>
      </c>
      <c r="F7" s="19" t="str">
        <f>IFERROR(+VLOOKUP(A7,[1]!D01__SD_STO_ART[[COD_ART]:[COD_GRU]],3,0),"")</f>
        <v/>
      </c>
      <c r="G7" s="20">
        <f>IF(A7="","",+$C$4)</f>
        <v>0</v>
      </c>
      <c r="H7" s="14" t="s">
        <v>17</v>
      </c>
      <c r="I7" s="15" t="s">
        <v>18</v>
      </c>
      <c r="J7" s="16">
        <v>3</v>
      </c>
      <c r="K7" s="17" t="str">
        <f>IFERROR(+VLOOKUP(H7,[1]!_C108__Cobertura_Central[[COD_ART]:[Cj/H]],4,0)*J7,"")</f>
        <v/>
      </c>
      <c r="L7" s="18" t="str">
        <f>IFERROR(+VLOOKUP(H7,[1]!Plan[[Cod_ART]:[Cajas]],7,0),"")</f>
        <v/>
      </c>
      <c r="M7" s="19" t="str">
        <f>IFERROR(+VLOOKUP(H7,[1]!D01__SD_STO_ART[[COD_ART]:[COD_GRU]],3,0),"")</f>
        <v/>
      </c>
      <c r="N7" s="20">
        <f>IF(H7="","",+$J$4)</f>
        <v>0</v>
      </c>
      <c r="O7" s="14"/>
      <c r="P7" s="15" t="str">
        <f>IFERROR(+VLOOKUP(O7,[1]!D01__SD_STO_ART[[COD_ART]:[COD_GRU]],2,0),"")</f>
        <v/>
      </c>
      <c r="Q7" s="16"/>
      <c r="R7" s="17" t="str">
        <f>IFERROR(+VLOOKUP(O7,[1]!_C108__Cobertura_Central[[COD_ART]:[Cj/H]],4,0)*Q7,"")</f>
        <v/>
      </c>
      <c r="S7" s="18" t="str">
        <f>IFERROR(+VLOOKUP(O7,[1]!Plan[[Cod_ART]:[Cajas]],7,0),"")</f>
        <v/>
      </c>
      <c r="T7" s="19" t="str">
        <f>IFERROR(+VLOOKUP(O7,[1]!D01__SD_STO_ART[[COD_ART]:[COD_GRU]],3,0),"")</f>
        <v/>
      </c>
      <c r="U7" s="20" t="str">
        <f>IF(O7="","",+$Q$4)</f>
        <v/>
      </c>
      <c r="V7" s="14" t="s">
        <v>19</v>
      </c>
      <c r="W7" s="15" t="s">
        <v>20</v>
      </c>
      <c r="X7" s="16">
        <v>3</v>
      </c>
      <c r="Y7" s="17" t="str">
        <f>IFERROR(+VLOOKUP(V7,[1]!_C108__Cobertura_Central[[COD_ART]:[Cj/H]],4,0)*X7,"")</f>
        <v/>
      </c>
      <c r="Z7" s="18" t="str">
        <f>IFERROR(+VLOOKUP(V7,[1]!Plan[[Cod_ART]:[Cajas]],7,0),"")</f>
        <v/>
      </c>
      <c r="AA7" s="19" t="str">
        <f>IFERROR(+VLOOKUP(V7,[1]!D01__SD_STO_ART[[COD_ART]:[COD_GRU]],3,0),"")</f>
        <v/>
      </c>
      <c r="AB7" s="20">
        <f t="shared" ref="AB7:AB14" si="0">IF(V7="","",+$X$4)</f>
        <v>0</v>
      </c>
      <c r="AC7" s="14" t="s">
        <v>21</v>
      </c>
      <c r="AD7" s="15" t="s">
        <v>22</v>
      </c>
      <c r="AE7" s="16">
        <v>1</v>
      </c>
      <c r="AF7" s="17" t="str">
        <f>IFERROR(+VLOOKUP(AC7,[1]!_C108__Cobertura_Central[[COD_ART]:[Cj/H]],4,0)*AE7,"")</f>
        <v/>
      </c>
      <c r="AG7" s="18" t="str">
        <f>IFERROR(+VLOOKUP(AC7,[1]!Plan[[Cod_ART]:[Cajas]],7,0),"")</f>
        <v/>
      </c>
      <c r="AH7" s="19" t="str">
        <f>IFERROR(+VLOOKUP(AC7,[1]!D01__SD_STO_ART[[COD_ART]:[COD_GRU]],3,0),"")</f>
        <v/>
      </c>
      <c r="AI7" s="20">
        <f>IF(AC7="","",+$AE$4)</f>
        <v>0</v>
      </c>
      <c r="AJ7" s="14"/>
      <c r="AK7" s="15" t="s">
        <v>23</v>
      </c>
      <c r="AL7" s="16"/>
      <c r="AM7" s="17" t="str">
        <f>IFERROR(+VLOOKUP(AJ7,[1]!_C108__Cobertura_Central[[COD_ART]:[Cj/H]],4,0)*AL7,"")</f>
        <v/>
      </c>
      <c r="AN7" s="18" t="str">
        <f>IFERROR(+VLOOKUP(AJ7,[1]!Plan[[Cod_ART]:[Cajas]],7,0),"")</f>
        <v/>
      </c>
      <c r="AO7" s="19" t="str">
        <f>IFERROR(+VLOOKUP(AJ7,[1]!D01__SD_STO_ART[[COD_ART]:[COD_GRU]],3,0),"")</f>
        <v/>
      </c>
    </row>
    <row r="8" spans="1:41">
      <c r="A8" s="14"/>
      <c r="B8" s="15" t="s">
        <v>23</v>
      </c>
      <c r="C8" s="16"/>
      <c r="D8" s="17" t="str">
        <f>IFERROR(+VLOOKUP(A8,[1]!_C108__Cobertura_Central[[COD_ART]:[Cj/H]],4,0)*C8,"")</f>
        <v/>
      </c>
      <c r="E8" s="18" t="str">
        <f>IFERROR(+VLOOKUP(A8,[1]!Plan[[Cod_ART]:[Cajas]],7,0),"")</f>
        <v/>
      </c>
      <c r="F8" s="19" t="str">
        <f>IFERROR(+VLOOKUP(A8,[1]!D01__SD_STO_ART[[COD_ART]:[COD_GRU]],3,0),"")</f>
        <v/>
      </c>
      <c r="G8" s="20" t="str">
        <f>IF(A8="","",+$C$4)</f>
        <v/>
      </c>
      <c r="H8" s="14"/>
      <c r="I8" s="15" t="s">
        <v>23</v>
      </c>
      <c r="J8" s="16"/>
      <c r="K8" s="17" t="str">
        <f>IFERROR(+VLOOKUP(H8,[1]!_C108__Cobertura_Central[[COD_ART]:[Cj/H]],4,0)*J8,"")</f>
        <v/>
      </c>
      <c r="L8" s="18" t="str">
        <f>IFERROR(+VLOOKUP(H8,[1]!Plan[[Cod_ART]:[Cajas]],7,0),"")</f>
        <v/>
      </c>
      <c r="M8" s="19" t="str">
        <f>IFERROR(+VLOOKUP(H8,[1]!D01__SD_STO_ART[[COD_ART]:[COD_GRU]],3,0),"")</f>
        <v/>
      </c>
      <c r="N8" s="20" t="str">
        <f>IF(H8="","",+$J$4)</f>
        <v/>
      </c>
      <c r="O8" s="14"/>
      <c r="P8" s="15" t="str">
        <f>IFERROR(+VLOOKUP(O8,[1]!D01__SD_STO_ART[[COD_ART]:[COD_GRU]],2,0),"")</f>
        <v/>
      </c>
      <c r="Q8" s="16"/>
      <c r="R8" s="17" t="str">
        <f>IFERROR(+VLOOKUP(O8,[1]!_C108__Cobertura_Central[[COD_ART]:[Cj/H]],4,0)*Q8,"")</f>
        <v/>
      </c>
      <c r="S8" s="18" t="str">
        <f>IFERROR(+VLOOKUP(O8,[1]!Plan[[Cod_ART]:[Cajas]],7,0),"")</f>
        <v/>
      </c>
      <c r="T8" s="19" t="str">
        <f>IFERROR(+VLOOKUP(O8,[1]!D01__SD_STO_ART[[COD_ART]:[COD_GRU]],3,0),"")</f>
        <v/>
      </c>
      <c r="U8" s="20" t="str">
        <f t="shared" ref="U8:U16" si="1">IF(O8="","",+$Q$4)</f>
        <v/>
      </c>
      <c r="V8" s="14" t="s">
        <v>24</v>
      </c>
      <c r="W8" s="15" t="s">
        <v>25</v>
      </c>
      <c r="X8" s="16">
        <v>2.25</v>
      </c>
      <c r="Y8" s="17" t="str">
        <f>IFERROR(+VLOOKUP(V8,[1]!_C108__Cobertura_Central[[COD_ART]:[Cj/H]],4,0)*X8,"")</f>
        <v/>
      </c>
      <c r="Z8" s="18" t="str">
        <f>IFERROR(+VLOOKUP(V8,[1]!Plan[[Cod_ART]:[Cajas]],7,0),"")</f>
        <v/>
      </c>
      <c r="AA8" s="19" t="str">
        <f>IFERROR(+VLOOKUP(V8,[1]!D01__SD_STO_ART[[COD_ART]:[COD_GRU]],3,0),"")</f>
        <v/>
      </c>
      <c r="AB8" s="20">
        <f t="shared" si="0"/>
        <v>0</v>
      </c>
      <c r="AC8" s="14" t="s">
        <v>26</v>
      </c>
      <c r="AD8" s="15" t="s">
        <v>27</v>
      </c>
      <c r="AE8" s="16">
        <v>2</v>
      </c>
      <c r="AF8" s="17" t="str">
        <f>IFERROR(+VLOOKUP(AC8,[1]!_C108__Cobertura_Central[[COD_ART]:[Cj/H]],4,0)*AE8,"")</f>
        <v/>
      </c>
      <c r="AG8" s="18" t="str">
        <f>IFERROR(+VLOOKUP(AC8,[1]!Plan[[Cod_ART]:[Cajas]],7,0),"")</f>
        <v/>
      </c>
      <c r="AH8" s="19" t="str">
        <f>IFERROR(+VLOOKUP(AC8,[1]!D01__SD_STO_ART[[COD_ART]:[COD_GRU]],3,0),"")</f>
        <v/>
      </c>
      <c r="AI8" s="20">
        <f>IF(AC8="","",+$AE$4)</f>
        <v>0</v>
      </c>
      <c r="AJ8" s="14"/>
      <c r="AK8" s="15" t="s">
        <v>23</v>
      </c>
      <c r="AL8" s="16"/>
      <c r="AM8" s="17" t="str">
        <f>IFERROR(+VLOOKUP(AJ8,[1]!_C108__Cobertura_Central[[COD_ART]:[Cj/H]],4,0)*AL8,"")</f>
        <v/>
      </c>
      <c r="AN8" s="18" t="str">
        <f>IFERROR(+VLOOKUP(AJ8,[1]!Plan[[Cod_ART]:[Cajas]],7,0),"")</f>
        <v/>
      </c>
      <c r="AO8" s="19" t="str">
        <f>IFERROR(+VLOOKUP(AJ8,[1]!D01__SD_STO_ART[[COD_ART]:[COD_GRU]],3,0),"")</f>
        <v/>
      </c>
    </row>
    <row r="9" spans="1:41">
      <c r="A9" s="14"/>
      <c r="B9" s="15" t="s">
        <v>23</v>
      </c>
      <c r="C9" s="16"/>
      <c r="D9" s="17" t="str">
        <f>IFERROR(+VLOOKUP(A9,[1]!_C108__Cobertura_Central[[COD_ART]:[Cj/H]],4,0)*C9,"")</f>
        <v/>
      </c>
      <c r="E9" s="18" t="str">
        <f>IFERROR(+VLOOKUP(A9,[1]!Plan[[Cod_ART]:[Cajas]],7,0),"")</f>
        <v/>
      </c>
      <c r="F9" s="19" t="str">
        <f>IFERROR(+VLOOKUP(A9,[1]!D01__SD_STO_ART[[COD_ART]:[COD_GRU]],3,0),"")</f>
        <v/>
      </c>
      <c r="G9" s="20" t="str">
        <f>IF(A9="","",+$C$4)</f>
        <v/>
      </c>
      <c r="H9" s="14" t="s">
        <v>28</v>
      </c>
      <c r="I9" s="15" t="s">
        <v>29</v>
      </c>
      <c r="J9" s="16">
        <v>5</v>
      </c>
      <c r="K9" s="17" t="str">
        <f>IFERROR(+VLOOKUP(H9,[1]!_C108__Cobertura_Central[[COD_ART]:[Cj/H]],4,0)*J9,"")</f>
        <v/>
      </c>
      <c r="L9" s="18" t="str">
        <f>IFERROR(+VLOOKUP(H9,[1]!Plan[[Cod_ART]:[Cajas]],7,0),"")</f>
        <v/>
      </c>
      <c r="M9" s="19" t="str">
        <f>IFERROR(+VLOOKUP(H9,[1]!D01__SD_STO_ART[[COD_ART]:[COD_GRU]],3,0),"")</f>
        <v/>
      </c>
      <c r="N9" s="20">
        <f>IF(H9="","",+$J$4)</f>
        <v>0</v>
      </c>
      <c r="O9" s="14"/>
      <c r="P9" s="15" t="str">
        <f>IFERROR(+VLOOKUP(O9,[1]!D01__SD_STO_ART[[COD_ART]:[COD_GRU]],2,0),"")</f>
        <v/>
      </c>
      <c r="Q9" s="16"/>
      <c r="R9" s="17" t="str">
        <f>IFERROR(+VLOOKUP(O9,[1]!_C108__Cobertura_Central[[COD_ART]:[Cj/H]],4,0)*Q9,"")</f>
        <v/>
      </c>
      <c r="S9" s="18" t="str">
        <f>IFERROR(+VLOOKUP(O9,[1]!Plan[[Cod_ART]:[Cajas]],7,0),"")</f>
        <v/>
      </c>
      <c r="T9" s="19" t="str">
        <f>IFERROR(+VLOOKUP(O9,[1]!D01__SD_STO_ART[[COD_ART]:[COD_GRU]],3,0),"")</f>
        <v/>
      </c>
      <c r="U9" s="20" t="str">
        <f t="shared" si="1"/>
        <v/>
      </c>
      <c r="V9" s="14" t="s">
        <v>30</v>
      </c>
      <c r="W9" s="15" t="s">
        <v>25</v>
      </c>
      <c r="X9" s="16">
        <v>1.75</v>
      </c>
      <c r="Y9" s="17" t="str">
        <f>IFERROR(+VLOOKUP(V9,[1]!_C108__Cobertura_Central[[COD_ART]:[Cj/H]],4,0)*X9,"")</f>
        <v/>
      </c>
      <c r="Z9" s="18" t="str">
        <f>IFERROR(+VLOOKUP(V9,[1]!Plan[[Cod_ART]:[Cajas]],7,0),"")</f>
        <v/>
      </c>
      <c r="AA9" s="19" t="str">
        <f>IFERROR(+VLOOKUP(V9,[1]!D01__SD_STO_ART[[COD_ART]:[COD_GRU]],3,0),"")</f>
        <v/>
      </c>
      <c r="AB9" s="20">
        <f t="shared" si="0"/>
        <v>0</v>
      </c>
      <c r="AC9" s="14"/>
      <c r="AD9" s="15" t="s">
        <v>29</v>
      </c>
      <c r="AE9" s="16"/>
      <c r="AF9" s="17" t="str">
        <f>IFERROR(+VLOOKUP(AC9,[1]!_C108__Cobertura_Central[[COD_ART]:[Cj/H]],4,0)*AE9,"")</f>
        <v/>
      </c>
      <c r="AG9" s="18" t="str">
        <f>IFERROR(+VLOOKUP(AC9,[1]!Plan[[Cod_ART]:[Cajas]],7,0),"")</f>
        <v/>
      </c>
      <c r="AH9" s="19" t="str">
        <f>IFERROR(+VLOOKUP(AC9,[1]!D01__SD_STO_ART[[COD_ART]:[COD_GRU]],3,0),"")</f>
        <v/>
      </c>
      <c r="AI9" s="20" t="str">
        <f t="shared" ref="AI9:AI15" si="2">IF(AC9="","",+$AE$4)</f>
        <v/>
      </c>
      <c r="AJ9" s="14"/>
      <c r="AK9" s="15" t="s">
        <v>23</v>
      </c>
      <c r="AL9" s="16"/>
      <c r="AM9" s="17" t="str">
        <f>IFERROR(+VLOOKUP(AJ9,[1]!_C108__Cobertura_Central[[COD_ART]:[Cj/H]],4,0)*AL9,"")</f>
        <v/>
      </c>
      <c r="AN9" s="18" t="str">
        <f>IFERROR(+VLOOKUP(AJ9,[1]!Plan[[Cod_ART]:[Cajas]],7,0),"")</f>
        <v/>
      </c>
      <c r="AO9" s="19" t="str">
        <f>IFERROR(+VLOOKUP(AJ9,[1]!D01__SD_STO_ART[[COD_ART]:[COD_GRU]],3,0),"")</f>
        <v/>
      </c>
    </row>
    <row r="10" spans="1:41" ht="36">
      <c r="A10" s="14" t="s">
        <v>31</v>
      </c>
      <c r="B10" s="15" t="s">
        <v>32</v>
      </c>
      <c r="C10" s="16">
        <v>2</v>
      </c>
      <c r="D10" s="17" t="str">
        <f>IFERROR(+VLOOKUP(A10,[1]!_C108__Cobertura_Central[[COD_ART]:[Cj/H]],4,0)*C10,"")</f>
        <v/>
      </c>
      <c r="E10" s="18" t="str">
        <f>IFERROR(+VLOOKUP(A10,[1]!Plan[[Cod_ART]:[Cajas]],7,0),"")</f>
        <v/>
      </c>
      <c r="F10" s="19" t="str">
        <f>IFERROR(+VLOOKUP(A10,[1]!D01__SD_STO_ART[[COD_ART]:[COD_GRU]],3,0),"")</f>
        <v/>
      </c>
      <c r="G10" s="20">
        <f>IF(A10="","",+$C$4)</f>
        <v>0</v>
      </c>
      <c r="H10" s="14"/>
      <c r="I10" s="15" t="str">
        <f>IFERROR(+VLOOKUP(H10,[1]!D01__SD_STO_ART[[COD_ART]:[COD_GRU]],2,0),"")</f>
        <v/>
      </c>
      <c r="J10" s="16"/>
      <c r="K10" s="17" t="str">
        <f>IFERROR(+VLOOKUP(H10,[1]!_C108__Cobertura_Central[[COD_ART]:[Cj/H]],4,0)*J10,"")</f>
        <v/>
      </c>
      <c r="L10" s="18" t="str">
        <f>IFERROR(+VLOOKUP(H10,[1]!Plan[[Cod_ART]:[Cajas]],7,0),"")</f>
        <v/>
      </c>
      <c r="M10" s="19" t="str">
        <f>IFERROR(+VLOOKUP(H10,[1]!D01__SD_STO_ART[[COD_ART]:[COD_GRU]],3,0),"")</f>
        <v/>
      </c>
      <c r="N10" s="20" t="str">
        <f>IF(H10="","",+$J$4)</f>
        <v/>
      </c>
      <c r="O10" s="14"/>
      <c r="P10" s="15" t="str">
        <f>IFERROR(+VLOOKUP(O10,[1]!D01__SD_STO_ART[[COD_ART]:[COD_GRU]],2,0),"")</f>
        <v/>
      </c>
      <c r="Q10" s="16"/>
      <c r="R10" s="17" t="str">
        <f>IFERROR(+VLOOKUP(O10,[1]!_C108__Cobertura_Central[[COD_ART]:[Cj/H]],4,0)*Q10,"")</f>
        <v/>
      </c>
      <c r="S10" s="18" t="str">
        <f>IFERROR(+VLOOKUP(O10,[1]!Plan[[Cod_ART]:[Cajas]],7,0),"")</f>
        <v/>
      </c>
      <c r="T10" s="19" t="str">
        <f>IFERROR(+VLOOKUP(O10,[1]!D01__SD_STO_ART[[COD_ART]:[COD_GRU]],3,0),"")</f>
        <v/>
      </c>
      <c r="U10" s="20" t="str">
        <f t="shared" si="1"/>
        <v/>
      </c>
      <c r="V10" s="14" t="s">
        <v>33</v>
      </c>
      <c r="W10" s="15" t="s">
        <v>34</v>
      </c>
      <c r="X10" s="16">
        <v>0.8</v>
      </c>
      <c r="Y10" s="17" t="str">
        <f>IFERROR(+VLOOKUP(V10,[1]!_C108__Cobertura_Central[[COD_ART]:[Cj/H]],4,0)*X10,"")</f>
        <v/>
      </c>
      <c r="Z10" s="18" t="str">
        <f>IFERROR(+VLOOKUP(V10,[1]!Plan[[Cod_ART]:[Cajas]],7,0),"")</f>
        <v/>
      </c>
      <c r="AA10" s="19" t="str">
        <f>IFERROR(+VLOOKUP(V10,[1]!D01__SD_STO_ART[[COD_ART]:[COD_GRU]],3,0),"")</f>
        <v/>
      </c>
      <c r="AB10" s="20">
        <f t="shared" si="0"/>
        <v>0</v>
      </c>
      <c r="AC10" s="14" t="s">
        <v>35</v>
      </c>
      <c r="AD10" s="15" t="s">
        <v>36</v>
      </c>
      <c r="AE10" s="16">
        <v>3</v>
      </c>
      <c r="AF10" s="17" t="str">
        <f>IFERROR(+VLOOKUP(AC10,[1]!_C108__Cobertura_Central[[COD_ART]:[Cj/H]],4,0)*AE10,"")</f>
        <v/>
      </c>
      <c r="AG10" s="18" t="str">
        <f>IFERROR(+VLOOKUP(AC10,[1]!Plan[[Cod_ART]:[Cajas]],7,0),"")</f>
        <v/>
      </c>
      <c r="AH10" s="19" t="str">
        <f>IFERROR(+VLOOKUP(AC10,[1]!D01__SD_STO_ART[[COD_ART]:[COD_GRU]],3,0),"")</f>
        <v/>
      </c>
      <c r="AI10" s="20">
        <f t="shared" si="2"/>
        <v>0</v>
      </c>
      <c r="AJ10" s="14" t="s">
        <v>37</v>
      </c>
      <c r="AK10" s="15" t="s">
        <v>38</v>
      </c>
      <c r="AL10" s="16">
        <v>4</v>
      </c>
      <c r="AM10" s="17" t="str">
        <f>IFERROR(+VLOOKUP(AJ10,[1]!_C108__Cobertura_Central[[COD_ART]:[Cj/H]],4,0)*AL10,"")</f>
        <v/>
      </c>
      <c r="AN10" s="18" t="str">
        <f>IFERROR(+VLOOKUP(AJ10,[1]!Plan[[Cod_ART]:[Cajas]],7,0),"")</f>
        <v/>
      </c>
      <c r="AO10" s="19" t="str">
        <f>IFERROR(+VLOOKUP(AJ10,[1]!D01__SD_STO_ART[[COD_ART]:[COD_GRU]],3,0),"")</f>
        <v/>
      </c>
    </row>
    <row r="11" spans="1:41" ht="24">
      <c r="A11" s="14" t="s">
        <v>39</v>
      </c>
      <c r="B11" s="15" t="s">
        <v>40</v>
      </c>
      <c r="C11" s="16">
        <v>2</v>
      </c>
      <c r="D11" s="17" t="str">
        <f>IFERROR(+VLOOKUP(A11,[1]!_C108__Cobertura_Central[[COD_ART]:[Cj/H]],4,0)*C11,"")</f>
        <v/>
      </c>
      <c r="E11" s="18" t="str">
        <f>IFERROR(+VLOOKUP(A11,[1]!Plan[[Cod_ART]:[Cajas]],7,0),"")</f>
        <v/>
      </c>
      <c r="F11" s="19" t="str">
        <f>IFERROR(+VLOOKUP(A11,[1]!D01__SD_STO_ART[[COD_ART]:[COD_GRU]],3,0),"")</f>
        <v/>
      </c>
      <c r="G11" s="20">
        <f t="shared" ref="G11:G18" si="3">IF(A11="","",+$C$4)</f>
        <v>0</v>
      </c>
      <c r="H11" s="14"/>
      <c r="I11" s="15" t="str">
        <f>IFERROR(+VLOOKUP(H11,[1]!D01__SD_STO_ART[[COD_ART]:[COD_GRU]],2,0),"")</f>
        <v/>
      </c>
      <c r="J11" s="16"/>
      <c r="K11" s="17" t="str">
        <f>IFERROR(+VLOOKUP(H11,[1]!_C108__Cobertura_Central[[COD_ART]:[Cj/H]],4,0)*J11,"")</f>
        <v/>
      </c>
      <c r="L11" s="18" t="str">
        <f>IFERROR(+VLOOKUP(H11,[1]!Plan[[Cod_ART]:[Cajas]],7,0),"")</f>
        <v/>
      </c>
      <c r="M11" s="19" t="str">
        <f>IFERROR(+VLOOKUP(H11,[1]!D01__SD_STO_ART[[COD_ART]:[COD_GRU]],3,0),"")</f>
        <v/>
      </c>
      <c r="N11" s="20" t="str">
        <f>IF(H11="","",+$J$4)</f>
        <v/>
      </c>
      <c r="O11" s="14"/>
      <c r="P11" s="15" t="str">
        <f>IFERROR(+VLOOKUP(O11,[1]!D01__SD_STO_ART[[COD_ART]:[COD_GRU]],2,0),"")</f>
        <v/>
      </c>
      <c r="Q11" s="16"/>
      <c r="R11" s="17" t="str">
        <f>IFERROR(+VLOOKUP(O11,[1]!_C108__Cobertura_Central[[COD_ART]:[Cj/H]],4,0)*Q11,"")</f>
        <v/>
      </c>
      <c r="S11" s="18" t="str">
        <f>IFERROR(+VLOOKUP(O11,[1]!Plan[[Cod_ART]:[Cajas]],7,0),"")</f>
        <v/>
      </c>
      <c r="T11" s="19" t="str">
        <f>IFERROR(+VLOOKUP(O11,[1]!D01__SD_STO_ART[[COD_ART]:[COD_GRU]],3,0),"")</f>
        <v/>
      </c>
      <c r="U11" s="20" t="str">
        <f t="shared" si="1"/>
        <v/>
      </c>
      <c r="V11" s="14" t="s">
        <v>41</v>
      </c>
      <c r="W11" s="15" t="s">
        <v>34</v>
      </c>
      <c r="X11" s="16">
        <v>1.2</v>
      </c>
      <c r="Y11" s="17" t="str">
        <f>IFERROR(+VLOOKUP(V11,[1]!_C108__Cobertura_Central[[COD_ART]:[Cj/H]],4,0)*X11,"")</f>
        <v/>
      </c>
      <c r="Z11" s="18" t="str">
        <f>IFERROR(+VLOOKUP(V11,[1]!Plan[[Cod_ART]:[Cajas]],7,0),"")</f>
        <v/>
      </c>
      <c r="AA11" s="19" t="str">
        <f>IFERROR(+VLOOKUP(V11,[1]!D01__SD_STO_ART[[COD_ART]:[COD_GRU]],3,0),"")</f>
        <v/>
      </c>
      <c r="AB11" s="20">
        <f t="shared" si="0"/>
        <v>0</v>
      </c>
      <c r="AC11" s="14" t="s">
        <v>42</v>
      </c>
      <c r="AD11" s="15" t="s">
        <v>43</v>
      </c>
      <c r="AE11" s="16">
        <v>2</v>
      </c>
      <c r="AF11" s="17" t="str">
        <f>IFERROR(+VLOOKUP(AC11,[1]!_C108__Cobertura_Central[[COD_ART]:[Cj/H]],4,0)*AE11,"")</f>
        <v/>
      </c>
      <c r="AG11" s="18" t="str">
        <f>IFERROR(+VLOOKUP(AC11,[1]!Plan[[Cod_ART]:[Cajas]],7,0),"")</f>
        <v/>
      </c>
      <c r="AH11" s="19" t="str">
        <f>IFERROR(+VLOOKUP(AC11,[1]!D01__SD_STO_ART[[COD_ART]:[COD_GRU]],3,0),"")</f>
        <v/>
      </c>
      <c r="AI11" s="20">
        <f t="shared" si="2"/>
        <v>0</v>
      </c>
      <c r="AJ11" s="14" t="s">
        <v>44</v>
      </c>
      <c r="AK11" s="15" t="s">
        <v>45</v>
      </c>
      <c r="AL11" s="16">
        <v>2</v>
      </c>
      <c r="AM11" s="17" t="str">
        <f>IFERROR(+VLOOKUP(AJ11,[1]!_C108__Cobertura_Central[[COD_ART]:[Cj/H]],4,0)*AL11,"")</f>
        <v/>
      </c>
      <c r="AN11" s="18" t="str">
        <f>IFERROR(+VLOOKUP(AJ11,[1]!Plan[[Cod_ART]:[Cajas]],7,0),"")</f>
        <v/>
      </c>
      <c r="AO11" s="19" t="str">
        <f>IFERROR(+VLOOKUP(AJ11,[1]!D01__SD_STO_ART[[COD_ART]:[COD_GRU]],3,0),"")</f>
        <v/>
      </c>
    </row>
    <row r="12" spans="1:41" ht="24">
      <c r="A12" s="14" t="s">
        <v>46</v>
      </c>
      <c r="B12" s="15" t="s">
        <v>47</v>
      </c>
      <c r="C12" s="16">
        <v>2</v>
      </c>
      <c r="D12" s="17" t="str">
        <f>IFERROR(+VLOOKUP(A12,[1]!_C108__Cobertura_Central[[COD_ART]:[Cj/H]],4,0)*C12,"")</f>
        <v/>
      </c>
      <c r="E12" s="18" t="str">
        <f>IFERROR(+VLOOKUP(A12,[1]!Plan[[Cod_ART]:[Cajas]],7,0),"")</f>
        <v/>
      </c>
      <c r="F12" s="19" t="str">
        <f>IFERROR(+VLOOKUP(A12,[1]!D01__SD_STO_ART[[COD_ART]:[COD_GRU]],3,0),"")</f>
        <v/>
      </c>
      <c r="G12" s="20">
        <f t="shared" si="3"/>
        <v>0</v>
      </c>
      <c r="H12" s="14"/>
      <c r="I12" s="15" t="str">
        <f>IFERROR(+VLOOKUP(H12,[1]!D01__SD_STO_ART[[COD_ART]:[COD_GRU]],2,0),"")</f>
        <v/>
      </c>
      <c r="J12" s="16"/>
      <c r="K12" s="17" t="str">
        <f>IFERROR(+VLOOKUP(H12,[1]!_C108__Cobertura_Central[[COD_ART]:[Cj/H]],4,0)*J12,"")</f>
        <v/>
      </c>
      <c r="L12" s="18" t="str">
        <f>IFERROR(+VLOOKUP(H12,[1]!Plan[[Cod_ART]:[Cajas]],7,0),"")</f>
        <v/>
      </c>
      <c r="M12" s="19" t="str">
        <f>IFERROR(+VLOOKUP(H12,[1]!D01__SD_STO_ART[[COD_ART]:[COD_GRU]],3,0),"")</f>
        <v/>
      </c>
      <c r="N12" s="20" t="str">
        <f t="shared" ref="N12:N18" si="4">IF(H12="","",+$J$4)</f>
        <v/>
      </c>
      <c r="O12" s="14"/>
      <c r="P12" s="15" t="str">
        <f>IFERROR(+VLOOKUP(O12,[1]!D01__SD_STO_ART[[COD_ART]:[COD_GRU]],2,0),"")</f>
        <v/>
      </c>
      <c r="Q12" s="16"/>
      <c r="R12" s="17" t="str">
        <f>IFERROR(+VLOOKUP(O12,[1]!_C108__Cobertura_Central[[COD_ART]:[Cj/H]],4,0)*Q12,"")</f>
        <v/>
      </c>
      <c r="S12" s="18" t="str">
        <f>IFERROR(+VLOOKUP(O12,[1]!Plan[[Cod_ART]:[Cajas]],7,0),"")</f>
        <v/>
      </c>
      <c r="T12" s="19" t="str">
        <f>IFERROR(+VLOOKUP(O12,[1]!D01__SD_STO_ART[[COD_ART]:[COD_GRU]],3,0),"")</f>
        <v/>
      </c>
      <c r="U12" s="20" t="str">
        <f t="shared" si="1"/>
        <v/>
      </c>
      <c r="V12" s="14" t="s">
        <v>48</v>
      </c>
      <c r="W12" s="15" t="s">
        <v>49</v>
      </c>
      <c r="X12" s="16">
        <v>2</v>
      </c>
      <c r="Y12" s="17" t="str">
        <f>IFERROR(+VLOOKUP(V12,[1]!_C108__Cobertura_Central[[COD_ART]:[Cj/H]],4,0)*X12,"")</f>
        <v/>
      </c>
      <c r="Z12" s="18" t="str">
        <f>IFERROR(+VLOOKUP(V12,[1]!Plan[[Cod_ART]:[Cajas]],7,0),"")</f>
        <v/>
      </c>
      <c r="AA12" s="19" t="str">
        <f>IFERROR(+VLOOKUP(V12,[1]!D01__SD_STO_ART[[COD_ART]:[COD_GRU]],3,0),"")</f>
        <v/>
      </c>
      <c r="AB12" s="20">
        <f t="shared" si="0"/>
        <v>0</v>
      </c>
      <c r="AC12" s="14" t="s">
        <v>50</v>
      </c>
      <c r="AD12" s="15" t="s">
        <v>51</v>
      </c>
      <c r="AE12" s="16">
        <v>2</v>
      </c>
      <c r="AF12" s="17" t="str">
        <f>IFERROR(+VLOOKUP(AC12,[1]!_C108__Cobertura_Central[[COD_ART]:[Cj/H]],4,0)*AE12,"")</f>
        <v/>
      </c>
      <c r="AG12" s="18" t="str">
        <f>IFERROR(+VLOOKUP(AC12,[1]!Plan[[Cod_ART]:[Cajas]],7,0),"")</f>
        <v/>
      </c>
      <c r="AH12" s="19" t="str">
        <f>IFERROR(+VLOOKUP(AC12,[1]!D01__SD_STO_ART[[COD_ART]:[COD_GRU]],3,0),"")</f>
        <v/>
      </c>
      <c r="AI12" s="20">
        <f t="shared" si="2"/>
        <v>0</v>
      </c>
      <c r="AJ12" s="14"/>
      <c r="AK12" s="15" t="s">
        <v>23</v>
      </c>
      <c r="AL12" s="16"/>
      <c r="AM12" s="17" t="str">
        <f>IFERROR(+VLOOKUP(AJ12,[1]!_C108__Cobertura_Central[[COD_ART]:[Cj/H]],4,0)*AL12,"")</f>
        <v/>
      </c>
      <c r="AN12" s="18" t="str">
        <f>IFERROR(+VLOOKUP(AJ12,[1]!Plan[[Cod_ART]:[Cajas]],7,0),"")</f>
        <v/>
      </c>
      <c r="AO12" s="19" t="str">
        <f>IFERROR(+VLOOKUP(AJ12,[1]!D01__SD_STO_ART[[COD_ART]:[COD_GRU]],3,0),"")</f>
        <v/>
      </c>
    </row>
    <row r="13" spans="1:41" ht="36">
      <c r="A13" s="14"/>
      <c r="B13" s="15" t="str">
        <f>IFERROR(+VLOOKUP(A13,[1]!D01__SD_STO_ART[[COD_ART]:[COD_GRU]],2,0),"")</f>
        <v/>
      </c>
      <c r="C13" s="16"/>
      <c r="D13" s="17" t="str">
        <f>IFERROR(+VLOOKUP(A13,[1]!_C108__Cobertura_Central[[COD_ART]:[Cj/H]],4,0)*C13,"")</f>
        <v/>
      </c>
      <c r="E13" s="18" t="str">
        <f>IFERROR(+VLOOKUP(A13,[1]!Plan[[Cod_ART]:[Cajas]],7,0),"")</f>
        <v/>
      </c>
      <c r="F13" s="19" t="str">
        <f>IFERROR(+VLOOKUP(A13,[1]!D01__SD_STO_ART[[COD_ART]:[COD_GRU]],3,0),"")</f>
        <v/>
      </c>
      <c r="G13" s="20" t="str">
        <f t="shared" si="3"/>
        <v/>
      </c>
      <c r="H13" s="14"/>
      <c r="I13" s="15" t="str">
        <f>IFERROR(+VLOOKUP(H13,[1]!D01__SD_STO_ART[[COD_ART]:[COD_GRU]],2,0),"")</f>
        <v/>
      </c>
      <c r="J13" s="16"/>
      <c r="K13" s="17" t="str">
        <f>IFERROR(+VLOOKUP(H13,[1]!_C108__Cobertura_Central[[COD_ART]:[Cj/H]],4,0)*J13,"")</f>
        <v/>
      </c>
      <c r="L13" s="18" t="str">
        <f>IFERROR(+VLOOKUP(H13,[1]!Plan[[Cod_ART]:[Cajas]],7,0),"")</f>
        <v/>
      </c>
      <c r="M13" s="19" t="str">
        <f>IFERROR(+VLOOKUP(H13,[1]!D01__SD_STO_ART[[COD_ART]:[COD_GRU]],3,0),"")</f>
        <v/>
      </c>
      <c r="N13" s="20" t="str">
        <f t="shared" si="4"/>
        <v/>
      </c>
      <c r="O13" s="14"/>
      <c r="P13" s="15" t="str">
        <f>IFERROR(+VLOOKUP(O13,[1]!D01__SD_STO_ART[[COD_ART]:[COD_GRU]],2,0),"")</f>
        <v/>
      </c>
      <c r="Q13" s="16"/>
      <c r="R13" s="17" t="str">
        <f>IFERROR(+VLOOKUP(O13,[1]!_C108__Cobertura_Central[[COD_ART]:[Cj/H]],4,0)*Q13,"")</f>
        <v/>
      </c>
      <c r="S13" s="18" t="str">
        <f>IFERROR(+VLOOKUP(O13,[1]!Plan[[Cod_ART]:[Cajas]],7,0),"")</f>
        <v/>
      </c>
      <c r="T13" s="19" t="str">
        <f>IFERROR(+VLOOKUP(O13,[1]!D01__SD_STO_ART[[COD_ART]:[COD_GRU]],3,0),"")</f>
        <v/>
      </c>
      <c r="U13" s="20" t="str">
        <f t="shared" si="1"/>
        <v/>
      </c>
      <c r="V13" s="14" t="s">
        <v>52</v>
      </c>
      <c r="W13" s="15" t="s">
        <v>53</v>
      </c>
      <c r="X13" s="16">
        <v>2</v>
      </c>
      <c r="Y13" s="17" t="str">
        <f>IFERROR(+VLOOKUP(V13,[1]!_C108__Cobertura_Central[[COD_ART]:[Cj/H]],4,0)*X13,"")</f>
        <v/>
      </c>
      <c r="Z13" s="18" t="str">
        <f>IFERROR(+VLOOKUP(V13,[1]!Plan[[Cod_ART]:[Cajas]],7,0),"")</f>
        <v/>
      </c>
      <c r="AA13" s="19" t="str">
        <f>IFERROR(+VLOOKUP(V13,[1]!D01__SD_STO_ART[[COD_ART]:[COD_GRU]],3,0),"")</f>
        <v/>
      </c>
      <c r="AB13" s="20">
        <f t="shared" si="0"/>
        <v>0</v>
      </c>
      <c r="AC13" s="14" t="s">
        <v>54</v>
      </c>
      <c r="AD13" s="15" t="s">
        <v>55</v>
      </c>
      <c r="AE13" s="16">
        <v>2</v>
      </c>
      <c r="AF13" s="17" t="str">
        <f>IFERROR(+VLOOKUP(AC13,[1]!_C108__Cobertura_Central[[COD_ART]:[Cj/H]],4,0)*AE13,"")</f>
        <v/>
      </c>
      <c r="AG13" s="18" t="str">
        <f>IFERROR(+VLOOKUP(AC13,[1]!Plan[[Cod_ART]:[Cajas]],7,0),"")</f>
        <v/>
      </c>
      <c r="AH13" s="19" t="str">
        <f>IFERROR(+VLOOKUP(AC13,[1]!D01__SD_STO_ART[[COD_ART]:[COD_GRU]],3,0),"")</f>
        <v/>
      </c>
      <c r="AI13" s="20">
        <f t="shared" si="2"/>
        <v>0</v>
      </c>
      <c r="AJ13" s="14"/>
      <c r="AK13" s="15" t="s">
        <v>23</v>
      </c>
      <c r="AL13" s="16"/>
      <c r="AM13" s="17" t="str">
        <f>IFERROR(+VLOOKUP(AJ13,[1]!_C108__Cobertura_Central[[COD_ART]:[Cj/H]],4,0)*AL13,"")</f>
        <v/>
      </c>
      <c r="AN13" s="18" t="str">
        <f>IFERROR(+VLOOKUP(AJ13,[1]!Plan[[Cod_ART]:[Cajas]],7,0),"")</f>
        <v/>
      </c>
      <c r="AO13" s="19" t="str">
        <f>IFERROR(+VLOOKUP(AJ13,[1]!D01__SD_STO_ART[[COD_ART]:[COD_GRU]],3,0),"")</f>
        <v/>
      </c>
    </row>
    <row r="14" spans="1:41" ht="36">
      <c r="A14" s="14"/>
      <c r="B14" s="15" t="str">
        <f>IFERROR(+VLOOKUP(A14,[1]!D01__SD_STO_ART[[COD_ART]:[COD_GRU]],2,0),"")</f>
        <v/>
      </c>
      <c r="C14" s="16"/>
      <c r="D14" s="17" t="str">
        <f>IFERROR(+VLOOKUP(A14,[1]!_C108__Cobertura_Central[[COD_ART]:[Cj/H]],4,0)*C14,"")</f>
        <v/>
      </c>
      <c r="E14" s="18" t="str">
        <f>IFERROR(+VLOOKUP(A14,[1]!Plan[[Cod_ART]:[Cajas]],7,0),"")</f>
        <v/>
      </c>
      <c r="F14" s="19" t="str">
        <f>IFERROR(+VLOOKUP(A14,[1]!D01__SD_STO_ART[[COD_ART]:[COD_GRU]],3,0),"")</f>
        <v/>
      </c>
      <c r="G14" s="20" t="str">
        <f t="shared" si="3"/>
        <v/>
      </c>
      <c r="H14" s="14"/>
      <c r="I14" s="15" t="str">
        <f>IFERROR(+VLOOKUP(H14,[1]!D01__SD_STO_ART[[COD_ART]:[COD_GRU]],2,0),"")</f>
        <v/>
      </c>
      <c r="J14" s="16"/>
      <c r="K14" s="17" t="str">
        <f>IFERROR(+VLOOKUP(H14,[1]!_C108__Cobertura_Central[[COD_ART]:[Cj/H]],4,0)*J14,"")</f>
        <v/>
      </c>
      <c r="L14" s="18" t="str">
        <f>IFERROR(+VLOOKUP(H14,[1]!Plan[[Cod_ART]:[Cajas]],7,0),"")</f>
        <v/>
      </c>
      <c r="M14" s="19" t="str">
        <f>IFERROR(+VLOOKUP(H14,[1]!D01__SD_STO_ART[[COD_ART]:[COD_GRU]],3,0),"")</f>
        <v/>
      </c>
      <c r="N14" s="20" t="str">
        <f t="shared" si="4"/>
        <v/>
      </c>
      <c r="O14" s="14"/>
      <c r="P14" s="15" t="str">
        <f>IFERROR(+VLOOKUP(O14,[1]!D01__SD_STO_ART[[COD_ART]:[COD_GRU]],2,0),"")</f>
        <v/>
      </c>
      <c r="Q14" s="16"/>
      <c r="R14" s="17" t="str">
        <f>IFERROR(+VLOOKUP(O14,[1]!_C108__Cobertura_Central[[COD_ART]:[Cj/H]],4,0)*Q14,"")</f>
        <v/>
      </c>
      <c r="S14" s="18" t="str">
        <f>IFERROR(+VLOOKUP(O14,[1]!Plan[[Cod_ART]:[Cajas]],7,0),"")</f>
        <v/>
      </c>
      <c r="T14" s="19" t="str">
        <f>IFERROR(+VLOOKUP(O14,[1]!D01__SD_STO_ART[[COD_ART]:[COD_GRU]],3,0),"")</f>
        <v/>
      </c>
      <c r="U14" s="20" t="str">
        <f t="shared" si="1"/>
        <v/>
      </c>
      <c r="V14" s="14" t="s">
        <v>56</v>
      </c>
      <c r="W14" s="15" t="s">
        <v>22</v>
      </c>
      <c r="X14" s="16">
        <v>2</v>
      </c>
      <c r="Y14" s="17" t="str">
        <f>IFERROR(+VLOOKUP(V14,[1]!_C108__Cobertura_Central[[COD_ART]:[Cj/H]],4,0)*X14,"")</f>
        <v/>
      </c>
      <c r="Z14" s="18" t="str">
        <f>IFERROR(+VLOOKUP(V14,[1]!Plan[[Cod_ART]:[Cajas]],7,0),"")</f>
        <v/>
      </c>
      <c r="AA14" s="19" t="str">
        <f>IFERROR(+VLOOKUP(V14,[1]!D01__SD_STO_ART[[COD_ART]:[COD_GRU]],3,0),"")</f>
        <v/>
      </c>
      <c r="AB14" s="20">
        <f t="shared" si="0"/>
        <v>0</v>
      </c>
      <c r="AC14" s="14" t="s">
        <v>57</v>
      </c>
      <c r="AD14" s="15" t="s">
        <v>58</v>
      </c>
      <c r="AE14" s="16">
        <v>2</v>
      </c>
      <c r="AF14" s="17" t="str">
        <f>IFERROR(+VLOOKUP(AC14,[1]!_C108__Cobertura_Central[[COD_ART]:[Cj/H]],4,0)*AE14,"")</f>
        <v/>
      </c>
      <c r="AG14" s="18" t="str">
        <f>IFERROR(+VLOOKUP(AC14,[1]!Plan[[Cod_ART]:[Cajas]],7,0),"")</f>
        <v/>
      </c>
      <c r="AH14" s="19" t="str">
        <f>IFERROR(+VLOOKUP(AC14,[1]!D01__SD_STO_ART[[COD_ART]:[COD_GRU]],3,0),"")</f>
        <v/>
      </c>
      <c r="AI14" s="20">
        <f t="shared" si="2"/>
        <v>0</v>
      </c>
      <c r="AJ14" s="14"/>
      <c r="AK14" s="15" t="s">
        <v>23</v>
      </c>
      <c r="AL14" s="16"/>
      <c r="AM14" s="17" t="str">
        <f>IFERROR(+VLOOKUP(AJ14,[1]!_C108__Cobertura_Central[[COD_ART]:[Cj/H]],4,0)*AL14,"")</f>
        <v/>
      </c>
      <c r="AN14" s="18" t="str">
        <f>IFERROR(+VLOOKUP(AJ14,[1]!Plan[[Cod_ART]:[Cajas]],7,0),"")</f>
        <v/>
      </c>
      <c r="AO14" s="19" t="str">
        <f>IFERROR(+VLOOKUP(AJ14,[1]!D01__SD_STO_ART[[COD_ART]:[COD_GRU]],3,0),"")</f>
        <v/>
      </c>
    </row>
    <row r="15" spans="1:41" ht="24">
      <c r="A15" s="14"/>
      <c r="B15" s="15" t="str">
        <f>IFERROR(+VLOOKUP(A15,[1]!D01__SD_STO_ART[[COD_ART]:[COD_GRU]],2,0),"")</f>
        <v/>
      </c>
      <c r="C15" s="16"/>
      <c r="D15" s="17" t="str">
        <f>IFERROR(+VLOOKUP(A15,[1]!_C108__Cobertura_Central[[COD_ART]:[Cj/H]],4,0)*C15,"")</f>
        <v/>
      </c>
      <c r="E15" s="18" t="str">
        <f>IFERROR(+VLOOKUP(A15,[1]!Plan[[Cod_ART]:[Cajas]],7,0),"")</f>
        <v/>
      </c>
      <c r="F15" s="19" t="str">
        <f>IFERROR(+VLOOKUP(A15,[1]!D01__SD_STO_ART[[COD_ART]:[COD_GRU]],3,0),"")</f>
        <v/>
      </c>
      <c r="G15" s="20" t="str">
        <f t="shared" si="3"/>
        <v/>
      </c>
      <c r="H15" s="14"/>
      <c r="I15" s="15" t="str">
        <f>IFERROR(+VLOOKUP(H15,[1]!D01__SD_STO_ART[[COD_ART]:[COD_GRU]],2,0),"")</f>
        <v/>
      </c>
      <c r="J15" s="16"/>
      <c r="K15" s="17" t="str">
        <f>IFERROR(+VLOOKUP(H15,[1]!_C108__Cobertura_Central[[COD_ART]:[Cj/H]],4,0)*J15,"")</f>
        <v/>
      </c>
      <c r="L15" s="18" t="str">
        <f>IFERROR(+VLOOKUP(H15,[1]!Plan[[Cod_ART]:[Cajas]],7,0),"")</f>
        <v/>
      </c>
      <c r="M15" s="19" t="str">
        <f>IFERROR(+VLOOKUP(H15,[1]!D01__SD_STO_ART[[COD_ART]:[COD_GRU]],3,0),"")</f>
        <v/>
      </c>
      <c r="N15" s="20" t="str">
        <f>IF(H15="","",+$J$4)</f>
        <v/>
      </c>
      <c r="O15" s="14"/>
      <c r="P15" s="15" t="str">
        <f>IFERROR(+VLOOKUP(O15,[1]!D01__SD_STO_ART[[COD_ART]:[COD_GRU]],2,0),"")</f>
        <v/>
      </c>
      <c r="Q15" s="16"/>
      <c r="R15" s="17" t="str">
        <f>IFERROR(+VLOOKUP(O15,[1]!_C108__Cobertura_Central[[COD_ART]:[Cj/H]],4,0)*Q15,"")</f>
        <v/>
      </c>
      <c r="S15" s="18" t="str">
        <f>IFERROR(+VLOOKUP(O15,[1]!Plan[[Cod_ART]:[Cajas]],7,0),"")</f>
        <v/>
      </c>
      <c r="T15" s="19" t="str">
        <f>IFERROR(+VLOOKUP(O15,[1]!D01__SD_STO_ART[[COD_ART]:[COD_GRU]],3,0),"")</f>
        <v/>
      </c>
      <c r="U15" s="20" t="str">
        <f t="shared" si="1"/>
        <v/>
      </c>
      <c r="V15" s="14"/>
      <c r="W15" s="15" t="s">
        <v>23</v>
      </c>
      <c r="X15" s="16"/>
      <c r="Y15" s="17" t="str">
        <f>IFERROR(+VLOOKUP(V15,[1]!_C108__Cobertura_Central[[COD_ART]:[Cj/H]],4,0)*X15,"")</f>
        <v/>
      </c>
      <c r="Z15" s="18" t="str">
        <f>IFERROR(+VLOOKUP(V15,[1]!Plan[[Cod_ART]:[Cajas]],7,0),"")</f>
        <v/>
      </c>
      <c r="AA15" s="19" t="str">
        <f>IFERROR(+VLOOKUP(V15,[1]!D01__SD_STO_ART[[COD_ART]:[COD_GRU]],3,0),"")</f>
        <v/>
      </c>
      <c r="AB15" s="20" t="str">
        <f>IF(V15="","",+$X$4)</f>
        <v/>
      </c>
      <c r="AC15" s="14" t="s">
        <v>59</v>
      </c>
      <c r="AD15" s="15" t="s">
        <v>60</v>
      </c>
      <c r="AE15" s="16">
        <v>2</v>
      </c>
      <c r="AF15" s="17" t="str">
        <f>IFERROR(+VLOOKUP(AC15,[1]!_C108__Cobertura_Central[[COD_ART]:[Cj/H]],4,0)*AE15,"")</f>
        <v/>
      </c>
      <c r="AG15" s="18" t="str">
        <f>IFERROR(+VLOOKUP(AC15,[1]!Plan[[Cod_ART]:[Cajas]],7,0),"")</f>
        <v/>
      </c>
      <c r="AH15" s="19" t="str">
        <f>IFERROR(+VLOOKUP(AC15,[1]!D01__SD_STO_ART[[COD_ART]:[COD_GRU]],3,0),"")</f>
        <v/>
      </c>
      <c r="AI15" s="20">
        <f t="shared" si="2"/>
        <v>0</v>
      </c>
      <c r="AJ15" s="14" t="s">
        <v>61</v>
      </c>
      <c r="AK15" s="15" t="s">
        <v>62</v>
      </c>
      <c r="AL15" s="16">
        <v>8</v>
      </c>
      <c r="AM15" s="17" t="str">
        <f>IFERROR(+VLOOKUP(AJ15,[1]!_C108__Cobertura_Central[[COD_ART]:[Cj/H]],4,0)*AL15,"")</f>
        <v/>
      </c>
      <c r="AN15" s="18" t="str">
        <f>IFERROR(+VLOOKUP(AJ15,[1]!Plan[[Cod_ART]:[Cajas]],7,0),"")</f>
        <v/>
      </c>
      <c r="AO15" s="19" t="str">
        <f>IFERROR(+VLOOKUP(AJ15,[1]!D01__SD_STO_ART[[COD_ART]:[COD_GRU]],3,0),"")</f>
        <v/>
      </c>
    </row>
    <row r="16" spans="1:41" ht="24">
      <c r="A16" s="14"/>
      <c r="B16" s="15" t="str">
        <f>IFERROR(+VLOOKUP(A16,[1]!D01__SD_STO_ART[[COD_ART]:[COD_GRU]],2,0),"")</f>
        <v/>
      </c>
      <c r="C16" s="16"/>
      <c r="D16" s="17" t="str">
        <f>IFERROR(+VLOOKUP(A16,[1]!_C108__Cobertura_Central[[COD_ART]:[Cj/H]],4,0)*C16,"")</f>
        <v/>
      </c>
      <c r="E16" s="18" t="str">
        <f>IFERROR(+VLOOKUP(A16,[1]!Plan[[Cod_ART]:[Cajas]],7,0),"")</f>
        <v/>
      </c>
      <c r="F16" s="19" t="str">
        <f>IFERROR(+VLOOKUP(A16,[1]!D01__SD_STO_ART[[COD_ART]:[COD_GRU]],3,0),"")</f>
        <v/>
      </c>
      <c r="G16" s="20" t="str">
        <f t="shared" si="3"/>
        <v/>
      </c>
      <c r="H16" s="14"/>
      <c r="I16" s="15" t="str">
        <f>IFERROR(+VLOOKUP(H16,[1]!D01__SD_STO_ART[[COD_ART]:[COD_GRU]],2,0),"")</f>
        <v/>
      </c>
      <c r="J16" s="16"/>
      <c r="K16" s="17" t="str">
        <f>IFERROR(+VLOOKUP(H16,[1]!_C108__Cobertura_Central[[COD_ART]:[Cj/H]],4,0)*J16,"")</f>
        <v/>
      </c>
      <c r="L16" s="18" t="str">
        <f>IFERROR(+VLOOKUP(H16,[1]!Plan[[Cod_ART]:[Cajas]],7,0),"")</f>
        <v/>
      </c>
      <c r="M16" s="19" t="str">
        <f>IFERROR(+VLOOKUP(H16,[1]!D01__SD_STO_ART[[COD_ART]:[COD_GRU]],3,0),"")</f>
        <v/>
      </c>
      <c r="N16" s="20" t="str">
        <f t="shared" si="4"/>
        <v/>
      </c>
      <c r="O16" s="14"/>
      <c r="P16" s="15" t="str">
        <f>IFERROR(+VLOOKUP(O16,[1]!D01__SD_STO_ART[[COD_ART]:[COD_GRU]],2,0),"")</f>
        <v/>
      </c>
      <c r="Q16" s="16"/>
      <c r="R16" s="17" t="str">
        <f>IFERROR(+VLOOKUP(O16,[1]!_C108__Cobertura_Central[[COD_ART]:[Cj/H]],4,0)*Q16,"")</f>
        <v/>
      </c>
      <c r="S16" s="18" t="str">
        <f>IFERROR(+VLOOKUP(O16,[1]!Plan[[Cod_ART]:[Cajas]],7,0),"")</f>
        <v/>
      </c>
      <c r="T16" s="19" t="str">
        <f>IFERROR(+VLOOKUP(O16,[1]!D01__SD_STO_ART[[COD_ART]:[COD_GRU]],3,0),"")</f>
        <v/>
      </c>
      <c r="U16" s="20" t="str">
        <f t="shared" si="1"/>
        <v/>
      </c>
      <c r="V16" s="14" t="s">
        <v>63</v>
      </c>
      <c r="W16" s="15" t="s">
        <v>64</v>
      </c>
      <c r="X16" s="16">
        <v>8</v>
      </c>
      <c r="Y16" s="17" t="str">
        <f>IFERROR(+VLOOKUP(V16,[1]!_C108__Cobertura_Central[[COD_ART]:[Cj/H]],4,0)*X16,"")</f>
        <v/>
      </c>
      <c r="Z16" s="18" t="str">
        <f>IFERROR(+VLOOKUP(V16,[1]!Plan[[Cod_ART]:[Cajas]],7,0),"")</f>
        <v/>
      </c>
      <c r="AA16" s="19" t="str">
        <f>IFERROR(+VLOOKUP(V16,[1]!D01__SD_STO_ART[[COD_ART]:[COD_GRU]],3,0),"")</f>
        <v/>
      </c>
      <c r="AB16" s="20">
        <f>IF(V16="","",+$X$4)</f>
        <v>0</v>
      </c>
      <c r="AC16" s="14" t="s">
        <v>65</v>
      </c>
      <c r="AD16" s="15" t="s">
        <v>23</v>
      </c>
      <c r="AE16" s="16">
        <v>8</v>
      </c>
      <c r="AF16" s="17" t="str">
        <f>IFERROR(+VLOOKUP(AC16,[1]!_C108__Cobertura_Central[[COD_ART]:[Cj/H]],4,0)*AE16,"")</f>
        <v/>
      </c>
      <c r="AG16" s="18" t="str">
        <f>IFERROR(+VLOOKUP(AC16,[1]!Plan[[Cod_ART]:[Cajas]],7,0),"")</f>
        <v/>
      </c>
      <c r="AH16" s="19" t="str">
        <f>IFERROR(+VLOOKUP(AC16,[1]!D01__SD_STO_ART[[COD_ART]:[COD_GRU]],3,0),"")</f>
        <v/>
      </c>
      <c r="AI16" s="20">
        <f>IF(AC16="","",+$AE$4)</f>
        <v>0</v>
      </c>
      <c r="AJ16" s="14" t="s">
        <v>66</v>
      </c>
      <c r="AK16" s="15" t="s">
        <v>67</v>
      </c>
      <c r="AL16" s="16">
        <v>8</v>
      </c>
      <c r="AM16" s="17" t="str">
        <f>IFERROR(+VLOOKUP(AJ16,[1]!_C108__Cobertura_Central[[COD_ART]:[Cj/H]],4,0)*AL16,"")</f>
        <v/>
      </c>
      <c r="AN16" s="18" t="str">
        <f>IFERROR(+VLOOKUP(AJ16,[1]!Plan[[Cod_ART]:[Cajas]],7,0),"")</f>
        <v/>
      </c>
      <c r="AO16" s="19" t="str">
        <f>IFERROR(+VLOOKUP(AJ16,[1]!D01__SD_STO_ART[[COD_ART]:[COD_GRU]],3,0),"")</f>
        <v/>
      </c>
    </row>
    <row r="17" spans="1:41" ht="36">
      <c r="A17" s="14"/>
      <c r="B17" s="15" t="str">
        <f>IFERROR(+VLOOKUP(A17,[1]!D01__SD_STO_ART[[COD_ART]:[COD_GRU]],2,0),"")</f>
        <v/>
      </c>
      <c r="C17" s="16"/>
      <c r="D17" s="17" t="str">
        <f>IFERROR(+VLOOKUP(A17,[1]!_C108__Cobertura_Central[[COD_ART]:[Cj/H]],4,0)*C17,"")</f>
        <v/>
      </c>
      <c r="E17" s="18" t="str">
        <f>IFERROR(+VLOOKUP(A17,[1]!Plan[[Cod_ART]:[Cajas]],7,0),"")</f>
        <v/>
      </c>
      <c r="F17" s="19" t="str">
        <f>IFERROR(+VLOOKUP(A17,[1]!D01__SD_STO_ART[[COD_ART]:[COD_GRU]],3,0),"")</f>
        <v/>
      </c>
      <c r="G17" s="20" t="str">
        <f t="shared" si="3"/>
        <v/>
      </c>
      <c r="H17" s="14"/>
      <c r="I17" s="15" t="str">
        <f>IFERROR(+VLOOKUP(H17,[1]!D01__SD_STO_ART[[COD_ART]:[COD_GRU]],2,0),"")</f>
        <v/>
      </c>
      <c r="J17" s="16"/>
      <c r="K17" s="17" t="str">
        <f>IFERROR(+VLOOKUP(H17,[1]!_C108__Cobertura_Central[[COD_ART]:[Cj/H]],4,0)*J17,"")</f>
        <v/>
      </c>
      <c r="L17" s="18" t="str">
        <f>IFERROR(+VLOOKUP(H17,[1]!Plan[[Cod_ART]:[Cajas]],7,0),"")</f>
        <v/>
      </c>
      <c r="M17" s="19" t="str">
        <f>IFERROR(+VLOOKUP(H17,[1]!D01__SD_STO_ART[[COD_ART]:[COD_GRU]],3,0),"")</f>
        <v/>
      </c>
      <c r="N17" s="20" t="str">
        <f t="shared" si="4"/>
        <v/>
      </c>
      <c r="O17" s="14"/>
      <c r="P17" s="15" t="str">
        <f>IFERROR(+VLOOKUP(O17,[1]!D01__SD_STO_ART[[COD_ART]:[COD_GRU]],2,0),"")</f>
        <v/>
      </c>
      <c r="Q17" s="16"/>
      <c r="R17" s="17" t="str">
        <f>IFERROR(+VLOOKUP(O17,[1]!_C108__Cobertura_Central[[COD_ART]:[Cj/H]],4,0)*Q17,"")</f>
        <v/>
      </c>
      <c r="S17" s="18" t="str">
        <f>IFERROR(+VLOOKUP(O17,[1]!Plan[[Cod_ART]:[Cajas]],7,0),"")</f>
        <v/>
      </c>
      <c r="T17" s="19" t="str">
        <f>IFERROR(+VLOOKUP(O17,[1]!D01__SD_STO_ART[[COD_ART]:[COD_GRU]],3,0),"")</f>
        <v/>
      </c>
      <c r="U17" s="20" t="str">
        <f>IF(O17="","",+$Q$4)</f>
        <v/>
      </c>
      <c r="V17" s="14" t="s">
        <v>21</v>
      </c>
      <c r="W17" s="15" t="s">
        <v>27</v>
      </c>
      <c r="X17" s="16">
        <v>1</v>
      </c>
      <c r="Y17" s="17" t="str">
        <f>IFERROR(+VLOOKUP(V17,[1]!_C108__Cobertura_Central[[COD_ART]:[Cj/H]],4,0)*X17,"")</f>
        <v/>
      </c>
      <c r="Z17" s="18" t="str">
        <f>IFERROR(+VLOOKUP(V17,[1]!Plan[[Cod_ART]:[Cajas]],7,0),"")</f>
        <v/>
      </c>
      <c r="AA17" s="19" t="str">
        <f>IFERROR(+VLOOKUP(V17,[1]!D01__SD_STO_ART[[COD_ART]:[COD_GRU]],3,0),"")</f>
        <v/>
      </c>
      <c r="AB17" s="20">
        <f>IF(V17="","",+$X$4)</f>
        <v>0</v>
      </c>
      <c r="AC17" s="14"/>
      <c r="AD17" s="15" t="s">
        <v>23</v>
      </c>
      <c r="AE17" s="16"/>
      <c r="AF17" s="17" t="str">
        <f>IFERROR(+VLOOKUP(AC17,[1]!_C108__Cobertura_Central[[COD_ART]:[Cj/H]],4,0)*AE17,"")</f>
        <v/>
      </c>
      <c r="AG17" s="18" t="str">
        <f>IFERROR(+VLOOKUP(AC17,[1]!Plan[[Cod_ART]:[Cajas]],7,0),"")</f>
        <v/>
      </c>
      <c r="AH17" s="19" t="str">
        <f>IFERROR(+VLOOKUP(AC17,[1]!D01__SD_STO_ART[[COD_ART]:[COD_GRU]],3,0),"")</f>
        <v/>
      </c>
      <c r="AI17" s="20" t="str">
        <f>IF(AC17="","",+$AE$4)</f>
        <v/>
      </c>
      <c r="AJ17" s="14" t="s">
        <v>68</v>
      </c>
      <c r="AK17" s="15" t="s">
        <v>69</v>
      </c>
      <c r="AL17" s="16">
        <v>2</v>
      </c>
      <c r="AM17" s="17" t="str">
        <f>IFERROR(+VLOOKUP(AJ17,[1]!_C108__Cobertura_Central[[COD_ART]:[Cj/H]],4,0)*AL17,"")</f>
        <v/>
      </c>
      <c r="AN17" s="18" t="str">
        <f>IFERROR(+VLOOKUP(AJ17,[1]!Plan[[Cod_ART]:[Cajas]],7,0),"")</f>
        <v/>
      </c>
      <c r="AO17" s="19" t="str">
        <f>IFERROR(+VLOOKUP(AJ17,[1]!D01__SD_STO_ART[[COD_ART]:[COD_GRU]],3,0),"")</f>
        <v/>
      </c>
    </row>
    <row r="18" spans="1:41">
      <c r="A18" s="21"/>
      <c r="B18" s="22" t="str">
        <f>IFERROR(+VLOOKUP(A18,[1]!D01__SD_STO_ART[[COD_ART]:[COD_GRU]],2,0),"")</f>
        <v/>
      </c>
      <c r="C18" s="23"/>
      <c r="D18" s="24" t="str">
        <f>IFERROR(+VLOOKUP(A18,[1]!_C108__Cobertura_Central[[COD_ART]:[Cj/H]],4,0)*C18,"")</f>
        <v/>
      </c>
      <c r="E18" s="25" t="str">
        <f>IFERROR(+VLOOKUP(A18,[1]!Plan[[Cod_ART]:[Cajas]],7,0),"")</f>
        <v/>
      </c>
      <c r="F18" s="26" t="str">
        <f>IFERROR(+VLOOKUP(A18,[1]!D01__SD_STO_ART[[COD_ART]:[COD_GRU]],3,0),"")</f>
        <v/>
      </c>
      <c r="G18" s="27" t="str">
        <f t="shared" si="3"/>
        <v/>
      </c>
      <c r="H18" s="21"/>
      <c r="I18" s="22" t="str">
        <f>IFERROR(+VLOOKUP(H18,[1]!D01__SD_STO_ART[[COD_ART]:[COD_GRU]],2,0),"")</f>
        <v/>
      </c>
      <c r="J18" s="23"/>
      <c r="K18" s="24" t="str">
        <f>IFERROR(+VLOOKUP(H18,[1]!_C108__Cobertura_Central[[COD_ART]:[Cj/H]],4,0)*J18,"")</f>
        <v/>
      </c>
      <c r="L18" s="25" t="str">
        <f>IFERROR(+VLOOKUP(H18,[1]!Plan[[Cod_ART]:[Cajas]],7,0),"")</f>
        <v/>
      </c>
      <c r="M18" s="26" t="str">
        <f>IFERROR(+VLOOKUP(H18,[1]!D01__SD_STO_ART[[COD_ART]:[COD_GRU]],3,0),"")</f>
        <v/>
      </c>
      <c r="N18" s="27" t="str">
        <f t="shared" si="4"/>
        <v/>
      </c>
      <c r="O18" s="21"/>
      <c r="P18" s="22" t="str">
        <f>IFERROR(+VLOOKUP(O18,[1]!D01__SD_STO_ART[[COD_ART]:[COD_GRU]],2,0),"")</f>
        <v/>
      </c>
      <c r="Q18" s="23"/>
      <c r="R18" s="24" t="str">
        <f>IFERROR(+VLOOKUP(O18,[1]!_C108__Cobertura_Central[[COD_ART]:[Cj/H]],4,0)*Q18,"")</f>
        <v/>
      </c>
      <c r="S18" s="25" t="str">
        <f>IFERROR(+VLOOKUP(O18,[1]!Plan[[Cod_ART]:[Cajas]],7,0),"")</f>
        <v/>
      </c>
      <c r="T18" s="26" t="str">
        <f>IFERROR(+VLOOKUP(O18,[1]!D01__SD_STO_ART[[COD_ART]:[COD_GRU]],3,0),"")</f>
        <v/>
      </c>
      <c r="U18" s="27" t="str">
        <f>IF(O18="","",+$Q$4)</f>
        <v/>
      </c>
      <c r="V18" s="14"/>
      <c r="W18" s="22" t="s">
        <v>23</v>
      </c>
      <c r="X18" s="16"/>
      <c r="Y18" s="24" t="str">
        <f>IFERROR(+VLOOKUP(V18,[1]!_C108__Cobertura_Central[[COD_ART]:[Cj/H]],4,0)*X18,"")</f>
        <v/>
      </c>
      <c r="Z18" s="25" t="str">
        <f>IFERROR(+VLOOKUP(V18,[1]!Plan[[Cod_ART]:[Cajas]],7,0),"")</f>
        <v/>
      </c>
      <c r="AA18" s="26" t="str">
        <f>IFERROR(+VLOOKUP(V18,[1]!D01__SD_STO_ART[[COD_ART]:[COD_GRU]],3,0),"")</f>
        <v/>
      </c>
      <c r="AB18" s="27" t="str">
        <f>IF(V18="","",+$X$4)</f>
        <v/>
      </c>
      <c r="AC18" s="21"/>
      <c r="AD18" s="22" t="s">
        <v>23</v>
      </c>
      <c r="AE18" s="23"/>
      <c r="AF18" s="24" t="str">
        <f>IFERROR(+VLOOKUP(AC18,[1]!_C108__Cobertura_Central[[COD_ART]:[Cj/H]],4,0)*AE18,"")</f>
        <v/>
      </c>
      <c r="AG18" s="25" t="str">
        <f>IFERROR(+VLOOKUP(AC18,[1]!Plan[[Cod_ART]:[Cajas]],7,0),"")</f>
        <v/>
      </c>
      <c r="AH18" s="26" t="str">
        <f>IFERROR(+VLOOKUP(AC18,[1]!D01__SD_STO_ART[[COD_ART]:[COD_GRU]],3,0),"")</f>
        <v/>
      </c>
      <c r="AI18" s="27" t="str">
        <f>IF(AC18="","",+$AE$4)</f>
        <v/>
      </c>
      <c r="AJ18" s="21"/>
      <c r="AK18" s="22" t="s">
        <v>23</v>
      </c>
      <c r="AL18" s="23"/>
      <c r="AM18" s="24" t="str">
        <f>IFERROR(+VLOOKUP(AJ18,[1]!_C108__Cobertura_Central[[COD_ART]:[Cj/H]],4,0)*AL18,"")</f>
        <v/>
      </c>
      <c r="AN18" s="25" t="str">
        <f>IFERROR(+VLOOKUP(AJ18,[1]!Plan[[Cod_ART]:[Cajas]],7,0),"")</f>
        <v/>
      </c>
      <c r="AO18" s="26" t="str">
        <f>IFERROR(+VLOOKUP(AJ18,[1]!D01__SD_STO_ART[[COD_ART]:[COD_GRU]],3,0),"")</f>
        <v/>
      </c>
    </row>
    <row r="27" spans="1:41">
      <c r="A27" t="s">
        <v>70</v>
      </c>
    </row>
    <row r="28" spans="1:41">
      <c r="A28" t="s">
        <v>71</v>
      </c>
    </row>
    <row r="29" spans="1:41" ht="24">
      <c r="A29" s="2" t="s">
        <v>1</v>
      </c>
      <c r="C29" s="3">
        <f>+SUM(C31:C42)</f>
        <v>22</v>
      </c>
      <c r="E29" s="4">
        <f>+SUMIF($BL$20:$BL$144,A30,$BO$20:$BO$144)</f>
        <v>0</v>
      </c>
      <c r="F29" s="5" t="s">
        <v>2</v>
      </c>
      <c r="G29" s="6"/>
      <c r="J29" s="3">
        <f>+SUM(J31:J42)</f>
        <v>8</v>
      </c>
      <c r="K29" s="7"/>
      <c r="L29" s="4">
        <f>+SUMIF($BL$20:$BL$144,H30,$BO$20:$BO$144)</f>
        <v>0</v>
      </c>
      <c r="M29" s="5" t="s">
        <v>2</v>
      </c>
      <c r="N29" s="6"/>
      <c r="O29" s="7"/>
      <c r="P29" s="7"/>
      <c r="Q29" s="3">
        <f>+SUM(Q31:Q42)</f>
        <v>0</v>
      </c>
      <c r="R29" s="7"/>
      <c r="S29" s="4">
        <f>+SUMIF($BL$20:$BL$144,O30,$BO$20:$BO$144)</f>
        <v>0</v>
      </c>
      <c r="T29" s="5" t="s">
        <v>2</v>
      </c>
      <c r="U29" s="6"/>
      <c r="V29" s="7"/>
      <c r="W29" s="7"/>
      <c r="X29" s="3">
        <f>+SUM(X31:X42)</f>
        <v>24</v>
      </c>
      <c r="Y29" s="7"/>
      <c r="Z29" s="4">
        <f>+SUMIF($BL$20:$BL$144,V30,$BO$20:$BO$144)</f>
        <v>0</v>
      </c>
      <c r="AA29" s="5" t="s">
        <v>2</v>
      </c>
      <c r="AB29" s="6"/>
      <c r="AC29" s="7"/>
      <c r="AD29" s="7"/>
      <c r="AE29" s="3">
        <f>+SUM(AE31:AE42)</f>
        <v>24</v>
      </c>
      <c r="AF29" s="7"/>
      <c r="AG29" s="4">
        <f>+SUMIF($BL$20:$BL$144,AC30,$BO$20:$BO$144)</f>
        <v>0</v>
      </c>
      <c r="AH29" s="5" t="s">
        <v>2</v>
      </c>
      <c r="AI29" s="6"/>
      <c r="AJ29" s="7"/>
      <c r="AK29" s="7"/>
      <c r="AL29" s="3">
        <f>+SUM(AL31:AL42)</f>
        <v>24</v>
      </c>
      <c r="AM29" s="7"/>
      <c r="AN29" s="4">
        <f>+SUMIF($BL$20:$BL$144,AJ30,$BO$20:$BO$144)</f>
        <v>0</v>
      </c>
      <c r="AO29" s="5" t="s">
        <v>2</v>
      </c>
    </row>
    <row r="30" spans="1:41" ht="20.45">
      <c r="A30" s="8">
        <v>45656</v>
      </c>
      <c r="B30" s="9" t="s">
        <v>3</v>
      </c>
      <c r="C30" s="10" t="s">
        <v>4</v>
      </c>
      <c r="D30" s="10" t="s">
        <v>5</v>
      </c>
      <c r="E30" s="10" t="s">
        <v>6</v>
      </c>
      <c r="F30" s="11" t="s">
        <v>7</v>
      </c>
      <c r="G30" s="12" t="s">
        <v>8</v>
      </c>
      <c r="H30" s="13">
        <v>45657</v>
      </c>
      <c r="I30" s="9" t="s">
        <v>9</v>
      </c>
      <c r="J30" s="10" t="s">
        <v>4</v>
      </c>
      <c r="K30" s="10" t="s">
        <v>10</v>
      </c>
      <c r="L30" s="10" t="s">
        <v>6</v>
      </c>
      <c r="M30" s="11" t="s">
        <v>7</v>
      </c>
      <c r="N30" s="12" t="s">
        <v>8</v>
      </c>
      <c r="O30" s="13">
        <v>45658</v>
      </c>
      <c r="P30" s="9" t="s">
        <v>11</v>
      </c>
      <c r="Q30" s="10" t="s">
        <v>4</v>
      </c>
      <c r="R30" s="10" t="s">
        <v>10</v>
      </c>
      <c r="S30" s="10" t="s">
        <v>6</v>
      </c>
      <c r="T30" s="11" t="s">
        <v>7</v>
      </c>
      <c r="U30" s="12" t="s">
        <v>8</v>
      </c>
      <c r="V30" s="13">
        <v>45659</v>
      </c>
      <c r="W30" s="9" t="s">
        <v>12</v>
      </c>
      <c r="X30" s="10" t="s">
        <v>4</v>
      </c>
      <c r="Y30" s="10" t="s">
        <v>10</v>
      </c>
      <c r="Z30" s="10" t="s">
        <v>6</v>
      </c>
      <c r="AA30" s="11" t="s">
        <v>7</v>
      </c>
      <c r="AB30" s="12" t="s">
        <v>8</v>
      </c>
      <c r="AC30" s="13">
        <v>45660</v>
      </c>
      <c r="AD30" s="9" t="s">
        <v>13</v>
      </c>
      <c r="AE30" s="10" t="s">
        <v>4</v>
      </c>
      <c r="AF30" s="10" t="s">
        <v>10</v>
      </c>
      <c r="AG30" s="10" t="s">
        <v>6</v>
      </c>
      <c r="AH30" s="11" t="s">
        <v>7</v>
      </c>
      <c r="AI30" s="12" t="s">
        <v>8</v>
      </c>
      <c r="AJ30" s="13">
        <v>45661</v>
      </c>
      <c r="AK30" s="9" t="s">
        <v>14</v>
      </c>
      <c r="AL30" s="10" t="s">
        <v>4</v>
      </c>
      <c r="AM30" s="10" t="s">
        <v>10</v>
      </c>
      <c r="AN30" s="10" t="s">
        <v>6</v>
      </c>
      <c r="AO30" s="11" t="s">
        <v>7</v>
      </c>
    </row>
    <row r="31" spans="1:41" ht="36">
      <c r="A31" s="14" t="s">
        <v>15</v>
      </c>
      <c r="B31" s="15" t="s">
        <v>16</v>
      </c>
      <c r="C31" s="16">
        <v>16</v>
      </c>
      <c r="D31" s="17">
        <v>1899.13392</v>
      </c>
      <c r="E31" s="18" t="s">
        <v>23</v>
      </c>
      <c r="F31" s="19" t="s">
        <v>72</v>
      </c>
      <c r="G31" s="20">
        <v>0</v>
      </c>
      <c r="H31" s="14" t="s">
        <v>17</v>
      </c>
      <c r="I31" s="15" t="s">
        <v>18</v>
      </c>
      <c r="J31" s="16">
        <v>3</v>
      </c>
      <c r="K31" s="17">
        <v>410.40116999999998</v>
      </c>
      <c r="L31" s="18" t="s">
        <v>23</v>
      </c>
      <c r="M31" s="19" t="s">
        <v>73</v>
      </c>
      <c r="N31" s="20">
        <v>0</v>
      </c>
      <c r="O31" s="14"/>
      <c r="P31" s="15" t="s">
        <v>23</v>
      </c>
      <c r="Q31" s="16"/>
      <c r="R31" s="17" t="s">
        <v>23</v>
      </c>
      <c r="S31" s="18" t="s">
        <v>23</v>
      </c>
      <c r="T31" s="19" t="s">
        <v>23</v>
      </c>
      <c r="U31" s="20" t="s">
        <v>23</v>
      </c>
      <c r="V31" s="14" t="s">
        <v>19</v>
      </c>
      <c r="W31" s="15" t="s">
        <v>20</v>
      </c>
      <c r="X31" s="16">
        <v>3</v>
      </c>
      <c r="Y31" s="17">
        <v>616.75125000000003</v>
      </c>
      <c r="Z31" s="18" t="s">
        <v>23</v>
      </c>
      <c r="AA31" s="19" t="s">
        <v>73</v>
      </c>
      <c r="AB31" s="20">
        <v>0</v>
      </c>
      <c r="AC31" s="14" t="s">
        <v>21</v>
      </c>
      <c r="AD31" s="15" t="s">
        <v>27</v>
      </c>
      <c r="AE31" s="16">
        <v>1</v>
      </c>
      <c r="AF31" s="17">
        <v>149.60847000000001</v>
      </c>
      <c r="AG31" s="18" t="s">
        <v>23</v>
      </c>
      <c r="AH31" s="19" t="s">
        <v>73</v>
      </c>
      <c r="AI31" s="20">
        <v>0</v>
      </c>
      <c r="AJ31" s="14"/>
      <c r="AK31" s="15" t="s">
        <v>23</v>
      </c>
      <c r="AL31" s="16"/>
      <c r="AM31" s="17" t="s">
        <v>23</v>
      </c>
      <c r="AN31" s="18" t="s">
        <v>23</v>
      </c>
      <c r="AO31" s="19" t="s">
        <v>23</v>
      </c>
    </row>
    <row r="32" spans="1:41" ht="24">
      <c r="A32" s="14"/>
      <c r="B32" s="15" t="s">
        <v>23</v>
      </c>
      <c r="C32" s="16"/>
      <c r="D32" s="17" t="s">
        <v>23</v>
      </c>
      <c r="E32" s="18" t="s">
        <v>23</v>
      </c>
      <c r="F32" s="19" t="s">
        <v>23</v>
      </c>
      <c r="G32" s="20" t="s">
        <v>23</v>
      </c>
      <c r="H32" s="14"/>
      <c r="I32" s="15" t="s">
        <v>23</v>
      </c>
      <c r="J32" s="16"/>
      <c r="K32" s="17" t="s">
        <v>23</v>
      </c>
      <c r="L32" s="18" t="s">
        <v>23</v>
      </c>
      <c r="M32" s="19" t="s">
        <v>23</v>
      </c>
      <c r="N32" s="20" t="s">
        <v>23</v>
      </c>
      <c r="O32" s="14"/>
      <c r="P32" s="15" t="s">
        <v>23</v>
      </c>
      <c r="Q32" s="16"/>
      <c r="R32" s="17" t="s">
        <v>23</v>
      </c>
      <c r="S32" s="18" t="s">
        <v>23</v>
      </c>
      <c r="T32" s="19" t="s">
        <v>23</v>
      </c>
      <c r="U32" s="20" t="s">
        <v>23</v>
      </c>
      <c r="V32" s="14" t="s">
        <v>24</v>
      </c>
      <c r="W32" s="15" t="s">
        <v>25</v>
      </c>
      <c r="X32" s="16">
        <v>2.25</v>
      </c>
      <c r="Y32" s="17">
        <v>360.64829249999997</v>
      </c>
      <c r="Z32" s="18" t="s">
        <v>23</v>
      </c>
      <c r="AA32" s="19" t="s">
        <v>73</v>
      </c>
      <c r="AB32" s="20">
        <v>0</v>
      </c>
      <c r="AC32" s="14" t="s">
        <v>26</v>
      </c>
      <c r="AD32" s="15" t="s">
        <v>74</v>
      </c>
      <c r="AE32" s="16">
        <v>2</v>
      </c>
      <c r="AF32" s="17">
        <v>339.99286000000001</v>
      </c>
      <c r="AG32" s="18" t="s">
        <v>23</v>
      </c>
      <c r="AH32" s="19" t="s">
        <v>73</v>
      </c>
      <c r="AI32" s="20">
        <v>0</v>
      </c>
      <c r="AJ32" s="14"/>
      <c r="AK32" s="15" t="s">
        <v>23</v>
      </c>
      <c r="AL32" s="16"/>
      <c r="AM32" s="17" t="s">
        <v>23</v>
      </c>
      <c r="AN32" s="18" t="s">
        <v>23</v>
      </c>
      <c r="AO32" s="19" t="s">
        <v>23</v>
      </c>
    </row>
    <row r="33" spans="1:41">
      <c r="A33" s="14"/>
      <c r="B33" s="15" t="s">
        <v>23</v>
      </c>
      <c r="C33" s="16"/>
      <c r="D33" s="17" t="s">
        <v>23</v>
      </c>
      <c r="E33" s="18" t="s">
        <v>23</v>
      </c>
      <c r="F33" s="19" t="s">
        <v>23</v>
      </c>
      <c r="G33" s="20" t="s">
        <v>23</v>
      </c>
      <c r="H33" s="14" t="s">
        <v>28</v>
      </c>
      <c r="I33" s="15" t="s">
        <v>29</v>
      </c>
      <c r="J33" s="16">
        <v>5</v>
      </c>
      <c r="K33" s="17">
        <v>791.59660000000008</v>
      </c>
      <c r="L33" s="18" t="s">
        <v>23</v>
      </c>
      <c r="M33" s="19" t="s">
        <v>73</v>
      </c>
      <c r="N33" s="20">
        <v>0</v>
      </c>
      <c r="O33" s="14"/>
      <c r="P33" s="15" t="s">
        <v>23</v>
      </c>
      <c r="Q33" s="16"/>
      <c r="R33" s="17" t="s">
        <v>23</v>
      </c>
      <c r="S33" s="18" t="s">
        <v>23</v>
      </c>
      <c r="T33" s="19" t="s">
        <v>23</v>
      </c>
      <c r="U33" s="20" t="s">
        <v>23</v>
      </c>
      <c r="V33" s="14" t="s">
        <v>30</v>
      </c>
      <c r="W33" s="15" t="s">
        <v>25</v>
      </c>
      <c r="X33" s="16">
        <v>1.75</v>
      </c>
      <c r="Y33" s="17">
        <v>280.32863250000003</v>
      </c>
      <c r="Z33" s="18" t="s">
        <v>23</v>
      </c>
      <c r="AA33" s="19" t="s">
        <v>73</v>
      </c>
      <c r="AB33" s="20">
        <v>0</v>
      </c>
      <c r="AC33" s="14"/>
      <c r="AD33" s="15" t="s">
        <v>23</v>
      </c>
      <c r="AE33" s="16"/>
      <c r="AF33" s="17" t="s">
        <v>23</v>
      </c>
      <c r="AG33" s="18" t="s">
        <v>23</v>
      </c>
      <c r="AH33" s="19" t="s">
        <v>23</v>
      </c>
      <c r="AI33" s="20" t="s">
        <v>23</v>
      </c>
      <c r="AJ33" s="14"/>
      <c r="AK33" s="15" t="s">
        <v>23</v>
      </c>
      <c r="AL33" s="16"/>
      <c r="AM33" s="17" t="s">
        <v>23</v>
      </c>
      <c r="AN33" s="18" t="s">
        <v>23</v>
      </c>
      <c r="AO33" s="19" t="s">
        <v>23</v>
      </c>
    </row>
    <row r="34" spans="1:41" ht="36">
      <c r="A34" s="14" t="s">
        <v>65</v>
      </c>
      <c r="B34" s="15" t="s">
        <v>32</v>
      </c>
      <c r="C34" s="16">
        <v>2</v>
      </c>
      <c r="D34" s="17">
        <v>272.00171999999998</v>
      </c>
      <c r="E34" s="18" t="s">
        <v>23</v>
      </c>
      <c r="F34" s="19" t="s">
        <v>72</v>
      </c>
      <c r="G34" s="20">
        <v>0</v>
      </c>
      <c r="H34" s="14"/>
      <c r="I34" s="15" t="s">
        <v>23</v>
      </c>
      <c r="J34" s="16"/>
      <c r="K34" s="17" t="s">
        <v>23</v>
      </c>
      <c r="L34" s="18" t="s">
        <v>23</v>
      </c>
      <c r="M34" s="19" t="s">
        <v>23</v>
      </c>
      <c r="N34" s="20" t="s">
        <v>23</v>
      </c>
      <c r="O34" s="14"/>
      <c r="P34" s="15" t="s">
        <v>23</v>
      </c>
      <c r="Q34" s="16"/>
      <c r="R34" s="17" t="s">
        <v>23</v>
      </c>
      <c r="S34" s="18" t="s">
        <v>23</v>
      </c>
      <c r="T34" s="19" t="s">
        <v>23</v>
      </c>
      <c r="U34" s="20" t="s">
        <v>23</v>
      </c>
      <c r="V34" s="14" t="s">
        <v>33</v>
      </c>
      <c r="W34" s="15" t="s">
        <v>34</v>
      </c>
      <c r="X34" s="16">
        <v>0.8</v>
      </c>
      <c r="Y34" s="17">
        <v>96.733248000000003</v>
      </c>
      <c r="Z34" s="18" t="s">
        <v>23</v>
      </c>
      <c r="AA34" s="19" t="s">
        <v>73</v>
      </c>
      <c r="AB34" s="20">
        <v>0</v>
      </c>
      <c r="AC34" s="14" t="s">
        <v>35</v>
      </c>
      <c r="AD34" s="15" t="s">
        <v>36</v>
      </c>
      <c r="AE34" s="16">
        <v>3</v>
      </c>
      <c r="AF34" s="17">
        <v>740.24537999999995</v>
      </c>
      <c r="AG34" s="18" t="s">
        <v>23</v>
      </c>
      <c r="AH34" s="19" t="s">
        <v>73</v>
      </c>
      <c r="AI34" s="20">
        <v>0</v>
      </c>
      <c r="AJ34" s="14" t="s">
        <v>37</v>
      </c>
      <c r="AK34" s="15" t="s">
        <v>38</v>
      </c>
      <c r="AL34" s="16">
        <v>4</v>
      </c>
      <c r="AM34" s="17">
        <v>622.64148</v>
      </c>
      <c r="AN34" s="18" t="s">
        <v>23</v>
      </c>
      <c r="AO34" s="19" t="s">
        <v>73</v>
      </c>
    </row>
    <row r="35" spans="1:41" ht="24">
      <c r="A35" s="14"/>
      <c r="B35" s="15" t="s">
        <v>40</v>
      </c>
      <c r="C35" s="16">
        <v>2</v>
      </c>
      <c r="D35" s="17">
        <v>269.71118000000001</v>
      </c>
      <c r="E35" s="18" t="s">
        <v>23</v>
      </c>
      <c r="F35" s="19" t="s">
        <v>72</v>
      </c>
      <c r="G35" s="20">
        <v>0</v>
      </c>
      <c r="H35" s="14"/>
      <c r="I35" s="15" t="s">
        <v>23</v>
      </c>
      <c r="J35" s="16"/>
      <c r="K35" s="17" t="s">
        <v>23</v>
      </c>
      <c r="L35" s="18" t="s">
        <v>23</v>
      </c>
      <c r="M35" s="19" t="s">
        <v>23</v>
      </c>
      <c r="N35" s="20" t="s">
        <v>23</v>
      </c>
      <c r="O35" s="14"/>
      <c r="P35" s="15" t="s">
        <v>23</v>
      </c>
      <c r="Q35" s="16"/>
      <c r="R35" s="17" t="s">
        <v>23</v>
      </c>
      <c r="S35" s="18" t="s">
        <v>23</v>
      </c>
      <c r="T35" s="19" t="s">
        <v>23</v>
      </c>
      <c r="U35" s="20" t="s">
        <v>23</v>
      </c>
      <c r="V35" s="14" t="s">
        <v>41</v>
      </c>
      <c r="W35" s="15" t="s">
        <v>34</v>
      </c>
      <c r="X35" s="16">
        <v>1.2</v>
      </c>
      <c r="Y35" s="17">
        <v>164.47472400000001</v>
      </c>
      <c r="Z35" s="18" t="s">
        <v>23</v>
      </c>
      <c r="AA35" s="19" t="s">
        <v>73</v>
      </c>
      <c r="AB35" s="20">
        <v>0</v>
      </c>
      <c r="AC35" s="14" t="s">
        <v>42</v>
      </c>
      <c r="AD35" s="15" t="s">
        <v>43</v>
      </c>
      <c r="AE35" s="16">
        <v>2</v>
      </c>
      <c r="AF35" s="17">
        <v>484.22359999999998</v>
      </c>
      <c r="AG35" s="18" t="s">
        <v>23</v>
      </c>
      <c r="AH35" s="19" t="s">
        <v>73</v>
      </c>
      <c r="AI35" s="20">
        <v>0</v>
      </c>
      <c r="AJ35" s="14" t="s">
        <v>44</v>
      </c>
      <c r="AK35" s="15" t="s">
        <v>45</v>
      </c>
      <c r="AL35" s="16">
        <v>2</v>
      </c>
      <c r="AM35" s="17">
        <v>385.34544</v>
      </c>
      <c r="AN35" s="18" t="s">
        <v>23</v>
      </c>
      <c r="AO35" s="19" t="s">
        <v>73</v>
      </c>
    </row>
    <row r="36" spans="1:41" ht="24">
      <c r="A36" s="14"/>
      <c r="B36" s="15" t="s">
        <v>47</v>
      </c>
      <c r="C36" s="16">
        <v>2</v>
      </c>
      <c r="D36" s="17">
        <v>269.71118000000001</v>
      </c>
      <c r="E36" s="18" t="s">
        <v>23</v>
      </c>
      <c r="F36" s="19" t="s">
        <v>72</v>
      </c>
      <c r="G36" s="20">
        <v>0</v>
      </c>
      <c r="H36" s="14"/>
      <c r="I36" s="15" t="s">
        <v>23</v>
      </c>
      <c r="J36" s="16"/>
      <c r="K36" s="17" t="s">
        <v>23</v>
      </c>
      <c r="L36" s="18" t="s">
        <v>23</v>
      </c>
      <c r="M36" s="19" t="s">
        <v>23</v>
      </c>
      <c r="N36" s="20" t="s">
        <v>23</v>
      </c>
      <c r="O36" s="14"/>
      <c r="P36" s="15" t="s">
        <v>23</v>
      </c>
      <c r="Q36" s="16"/>
      <c r="R36" s="17" t="s">
        <v>23</v>
      </c>
      <c r="S36" s="18" t="s">
        <v>23</v>
      </c>
      <c r="T36" s="19" t="s">
        <v>23</v>
      </c>
      <c r="U36" s="20" t="s">
        <v>23</v>
      </c>
      <c r="V36" s="14" t="s">
        <v>48</v>
      </c>
      <c r="W36" s="15" t="s">
        <v>49</v>
      </c>
      <c r="X36" s="16">
        <v>2</v>
      </c>
      <c r="Y36" s="17">
        <v>316.78034000000002</v>
      </c>
      <c r="Z36" s="18" t="s">
        <v>23</v>
      </c>
      <c r="AA36" s="19" t="s">
        <v>73</v>
      </c>
      <c r="AB36" s="20">
        <v>0</v>
      </c>
      <c r="AC36" s="14" t="s">
        <v>50</v>
      </c>
      <c r="AD36" s="15" t="s">
        <v>51</v>
      </c>
      <c r="AE36" s="16">
        <v>2</v>
      </c>
      <c r="AF36" s="17">
        <v>448.91428000000002</v>
      </c>
      <c r="AG36" s="18" t="s">
        <v>23</v>
      </c>
      <c r="AH36" s="19" t="s">
        <v>73</v>
      </c>
      <c r="AI36" s="20">
        <v>0</v>
      </c>
      <c r="AJ36" s="14"/>
      <c r="AK36" s="15" t="s">
        <v>23</v>
      </c>
      <c r="AL36" s="16"/>
      <c r="AM36" s="17" t="s">
        <v>23</v>
      </c>
      <c r="AN36" s="18" t="s">
        <v>23</v>
      </c>
      <c r="AO36" s="19" t="s">
        <v>23</v>
      </c>
    </row>
    <row r="37" spans="1:41" ht="36">
      <c r="A37" s="14"/>
      <c r="B37" s="15" t="s">
        <v>23</v>
      </c>
      <c r="C37" s="16"/>
      <c r="D37" s="17" t="s">
        <v>23</v>
      </c>
      <c r="E37" s="18" t="s">
        <v>23</v>
      </c>
      <c r="F37" s="19" t="s">
        <v>23</v>
      </c>
      <c r="G37" s="20" t="s">
        <v>23</v>
      </c>
      <c r="H37" s="14"/>
      <c r="I37" s="15" t="s">
        <v>23</v>
      </c>
      <c r="J37" s="16"/>
      <c r="K37" s="17" t="s">
        <v>23</v>
      </c>
      <c r="L37" s="18" t="s">
        <v>23</v>
      </c>
      <c r="M37" s="19" t="s">
        <v>23</v>
      </c>
      <c r="N37" s="20" t="s">
        <v>23</v>
      </c>
      <c r="O37" s="14"/>
      <c r="P37" s="15" t="s">
        <v>23</v>
      </c>
      <c r="Q37" s="16"/>
      <c r="R37" s="17" t="s">
        <v>23</v>
      </c>
      <c r="S37" s="18" t="s">
        <v>23</v>
      </c>
      <c r="T37" s="19" t="s">
        <v>23</v>
      </c>
      <c r="U37" s="20" t="s">
        <v>23</v>
      </c>
      <c r="V37" s="14" t="s">
        <v>52</v>
      </c>
      <c r="W37" s="15" t="s">
        <v>53</v>
      </c>
      <c r="X37" s="16">
        <v>2</v>
      </c>
      <c r="Y37" s="17">
        <v>332.45256000000001</v>
      </c>
      <c r="Z37" s="18" t="s">
        <v>23</v>
      </c>
      <c r="AA37" s="19" t="s">
        <v>73</v>
      </c>
      <c r="AB37" s="20">
        <v>0</v>
      </c>
      <c r="AC37" s="14" t="s">
        <v>54</v>
      </c>
      <c r="AD37" s="15" t="s">
        <v>55</v>
      </c>
      <c r="AE37" s="16">
        <v>2</v>
      </c>
      <c r="AF37" s="17">
        <v>411.48579999999998</v>
      </c>
      <c r="AG37" s="18" t="s">
        <v>23</v>
      </c>
      <c r="AH37" s="19" t="s">
        <v>73</v>
      </c>
      <c r="AI37" s="20">
        <v>0</v>
      </c>
      <c r="AJ37" s="14"/>
      <c r="AK37" s="15" t="s">
        <v>23</v>
      </c>
      <c r="AL37" s="16"/>
      <c r="AM37" s="17" t="s">
        <v>23</v>
      </c>
      <c r="AN37" s="18" t="s">
        <v>23</v>
      </c>
      <c r="AO37" s="19" t="s">
        <v>23</v>
      </c>
    </row>
    <row r="38" spans="1:41" ht="36">
      <c r="A38" s="14"/>
      <c r="B38" s="15" t="s">
        <v>23</v>
      </c>
      <c r="C38" s="16"/>
      <c r="D38" s="17" t="s">
        <v>23</v>
      </c>
      <c r="E38" s="18" t="s">
        <v>23</v>
      </c>
      <c r="F38" s="19" t="s">
        <v>23</v>
      </c>
      <c r="G38" s="20" t="s">
        <v>23</v>
      </c>
      <c r="H38" s="14"/>
      <c r="I38" s="15" t="s">
        <v>23</v>
      </c>
      <c r="J38" s="16"/>
      <c r="K38" s="17" t="s">
        <v>23</v>
      </c>
      <c r="L38" s="18" t="s">
        <v>23</v>
      </c>
      <c r="M38" s="19" t="s">
        <v>23</v>
      </c>
      <c r="N38" s="20" t="s">
        <v>23</v>
      </c>
      <c r="O38" s="14"/>
      <c r="P38" s="15" t="s">
        <v>23</v>
      </c>
      <c r="Q38" s="16"/>
      <c r="R38" s="17" t="s">
        <v>23</v>
      </c>
      <c r="S38" s="18" t="s">
        <v>23</v>
      </c>
      <c r="T38" s="19" t="s">
        <v>23</v>
      </c>
      <c r="U38" s="20" t="s">
        <v>23</v>
      </c>
      <c r="V38" s="14" t="s">
        <v>56</v>
      </c>
      <c r="W38" s="15" t="s">
        <v>22</v>
      </c>
      <c r="X38" s="16">
        <v>2</v>
      </c>
      <c r="Y38" s="17">
        <v>332.42077999999998</v>
      </c>
      <c r="Z38" s="18" t="s">
        <v>23</v>
      </c>
      <c r="AA38" s="19" t="s">
        <v>73</v>
      </c>
      <c r="AB38" s="20">
        <v>0</v>
      </c>
      <c r="AC38" s="14" t="s">
        <v>57</v>
      </c>
      <c r="AD38" s="15" t="s">
        <v>58</v>
      </c>
      <c r="AE38" s="16">
        <v>2</v>
      </c>
      <c r="AF38" s="17">
        <v>332.43155999999999</v>
      </c>
      <c r="AG38" s="18" t="s">
        <v>23</v>
      </c>
      <c r="AH38" s="19" t="s">
        <v>73</v>
      </c>
      <c r="AI38" s="20">
        <v>0</v>
      </c>
      <c r="AJ38" s="14"/>
      <c r="AK38" s="15" t="s">
        <v>23</v>
      </c>
      <c r="AL38" s="16"/>
      <c r="AM38" s="17" t="s">
        <v>23</v>
      </c>
      <c r="AN38" s="18" t="s">
        <v>23</v>
      </c>
      <c r="AO38" s="19" t="s">
        <v>23</v>
      </c>
    </row>
    <row r="39" spans="1:41" ht="24">
      <c r="A39" s="14"/>
      <c r="B39" s="15" t="s">
        <v>23</v>
      </c>
      <c r="C39" s="16"/>
      <c r="D39" s="17" t="s">
        <v>23</v>
      </c>
      <c r="E39" s="18" t="s">
        <v>23</v>
      </c>
      <c r="F39" s="19" t="s">
        <v>23</v>
      </c>
      <c r="G39" s="20" t="s">
        <v>23</v>
      </c>
      <c r="H39" s="14"/>
      <c r="I39" s="15" t="s">
        <v>23</v>
      </c>
      <c r="J39" s="16"/>
      <c r="K39" s="17" t="s">
        <v>23</v>
      </c>
      <c r="L39" s="18" t="s">
        <v>23</v>
      </c>
      <c r="M39" s="19" t="s">
        <v>23</v>
      </c>
      <c r="N39" s="20" t="s">
        <v>23</v>
      </c>
      <c r="O39" s="14"/>
      <c r="P39" s="15" t="s">
        <v>23</v>
      </c>
      <c r="Q39" s="16"/>
      <c r="R39" s="17" t="s">
        <v>23</v>
      </c>
      <c r="S39" s="18" t="s">
        <v>23</v>
      </c>
      <c r="T39" s="19" t="s">
        <v>23</v>
      </c>
      <c r="U39" s="20" t="s">
        <v>23</v>
      </c>
      <c r="V39" s="14"/>
      <c r="W39" s="15" t="s">
        <v>23</v>
      </c>
      <c r="X39" s="16"/>
      <c r="Y39" s="17" t="s">
        <v>23</v>
      </c>
      <c r="Z39" s="18" t="s">
        <v>23</v>
      </c>
      <c r="AA39" s="19" t="s">
        <v>23</v>
      </c>
      <c r="AB39" s="20" t="s">
        <v>23</v>
      </c>
      <c r="AC39" s="14" t="s">
        <v>59</v>
      </c>
      <c r="AD39" s="15" t="s">
        <v>60</v>
      </c>
      <c r="AE39" s="16">
        <v>2</v>
      </c>
      <c r="AF39" s="17">
        <v>316.79286000000002</v>
      </c>
      <c r="AG39" s="18" t="s">
        <v>23</v>
      </c>
      <c r="AH39" s="19" t="s">
        <v>73</v>
      </c>
      <c r="AI39" s="20">
        <v>0</v>
      </c>
      <c r="AJ39" s="14" t="s">
        <v>61</v>
      </c>
      <c r="AK39" s="15" t="s">
        <v>62</v>
      </c>
      <c r="AL39" s="16">
        <v>8</v>
      </c>
      <c r="AM39" s="17">
        <v>856.76895999999999</v>
      </c>
      <c r="AN39" s="18" t="s">
        <v>23</v>
      </c>
      <c r="AO39" s="19" t="s">
        <v>72</v>
      </c>
    </row>
    <row r="40" spans="1:41" ht="24">
      <c r="A40" s="14"/>
      <c r="B40" s="15" t="s">
        <v>23</v>
      </c>
      <c r="C40" s="16"/>
      <c r="D40" s="17" t="s">
        <v>23</v>
      </c>
      <c r="E40" s="18" t="s">
        <v>23</v>
      </c>
      <c r="F40" s="19" t="s">
        <v>23</v>
      </c>
      <c r="G40" s="20" t="s">
        <v>23</v>
      </c>
      <c r="H40" s="14"/>
      <c r="I40" s="15" t="s">
        <v>23</v>
      </c>
      <c r="J40" s="16"/>
      <c r="K40" s="17" t="s">
        <v>23</v>
      </c>
      <c r="L40" s="18" t="s">
        <v>23</v>
      </c>
      <c r="M40" s="19" t="s">
        <v>23</v>
      </c>
      <c r="N40" s="20" t="s">
        <v>23</v>
      </c>
      <c r="O40" s="14"/>
      <c r="P40" s="15" t="s">
        <v>23</v>
      </c>
      <c r="Q40" s="16"/>
      <c r="R40" s="17" t="s">
        <v>23</v>
      </c>
      <c r="S40" s="18" t="s">
        <v>23</v>
      </c>
      <c r="T40" s="19" t="s">
        <v>23</v>
      </c>
      <c r="U40" s="20" t="s">
        <v>23</v>
      </c>
      <c r="V40" s="14" t="s">
        <v>63</v>
      </c>
      <c r="W40" s="15" t="s">
        <v>64</v>
      </c>
      <c r="X40" s="16">
        <v>8</v>
      </c>
      <c r="Y40" s="17">
        <v>1330.2208000000001</v>
      </c>
      <c r="Z40" s="18" t="s">
        <v>23</v>
      </c>
      <c r="AA40" s="19" t="s">
        <v>73</v>
      </c>
      <c r="AB40" s="20">
        <v>0</v>
      </c>
      <c r="AC40" s="14" t="s">
        <v>65</v>
      </c>
      <c r="AD40" s="15" t="s">
        <v>75</v>
      </c>
      <c r="AE40" s="16">
        <v>8</v>
      </c>
      <c r="AF40" s="17">
        <v>1282.328</v>
      </c>
      <c r="AG40" s="18" t="s">
        <v>23</v>
      </c>
      <c r="AH40" s="19" t="s">
        <v>73</v>
      </c>
      <c r="AI40" s="20">
        <v>0</v>
      </c>
      <c r="AJ40" s="14" t="s">
        <v>66</v>
      </c>
      <c r="AK40" s="15" t="s">
        <v>67</v>
      </c>
      <c r="AL40" s="16">
        <v>8</v>
      </c>
      <c r="AM40" s="17">
        <v>1110.8571199999999</v>
      </c>
      <c r="AN40" s="18" t="s">
        <v>23</v>
      </c>
      <c r="AO40" s="19" t="s">
        <v>72</v>
      </c>
    </row>
    <row r="41" spans="1:41" ht="36">
      <c r="A41" s="14"/>
      <c r="B41" s="15" t="s">
        <v>23</v>
      </c>
      <c r="C41" s="16"/>
      <c r="D41" s="17" t="s">
        <v>23</v>
      </c>
      <c r="E41" s="18" t="s">
        <v>23</v>
      </c>
      <c r="F41" s="19" t="s">
        <v>23</v>
      </c>
      <c r="G41" s="20" t="s">
        <v>23</v>
      </c>
      <c r="H41" s="14"/>
      <c r="I41" s="15" t="s">
        <v>23</v>
      </c>
      <c r="J41" s="16"/>
      <c r="K41" s="17" t="s">
        <v>23</v>
      </c>
      <c r="L41" s="18" t="s">
        <v>23</v>
      </c>
      <c r="M41" s="19" t="s">
        <v>23</v>
      </c>
      <c r="N41" s="20" t="s">
        <v>23</v>
      </c>
      <c r="O41" s="14"/>
      <c r="P41" s="15" t="s">
        <v>23</v>
      </c>
      <c r="Q41" s="16"/>
      <c r="R41" s="17" t="s">
        <v>23</v>
      </c>
      <c r="S41" s="18" t="s">
        <v>23</v>
      </c>
      <c r="T41" s="19" t="s">
        <v>23</v>
      </c>
      <c r="U41" s="20" t="s">
        <v>23</v>
      </c>
      <c r="V41" s="14" t="s">
        <v>21</v>
      </c>
      <c r="W41" s="15" t="s">
        <v>27</v>
      </c>
      <c r="X41" s="16">
        <v>1</v>
      </c>
      <c r="Y41" s="17">
        <v>149.60847000000001</v>
      </c>
      <c r="Z41" s="18" t="s">
        <v>23</v>
      </c>
      <c r="AA41" s="19" t="s">
        <v>73</v>
      </c>
      <c r="AB41" s="20">
        <v>0</v>
      </c>
      <c r="AC41" s="14"/>
      <c r="AD41" s="15" t="s">
        <v>23</v>
      </c>
      <c r="AE41" s="16"/>
      <c r="AF41" s="17" t="s">
        <v>23</v>
      </c>
      <c r="AG41" s="18" t="s">
        <v>23</v>
      </c>
      <c r="AH41" s="19" t="s">
        <v>23</v>
      </c>
      <c r="AI41" s="20" t="s">
        <v>23</v>
      </c>
      <c r="AJ41" s="14" t="s">
        <v>68</v>
      </c>
      <c r="AK41" s="15" t="s">
        <v>69</v>
      </c>
      <c r="AL41" s="16">
        <v>2</v>
      </c>
      <c r="AM41" s="17">
        <v>311.56342000000001</v>
      </c>
      <c r="AN41" s="18" t="s">
        <v>23</v>
      </c>
      <c r="AO41" s="19" t="s">
        <v>72</v>
      </c>
    </row>
    <row r="42" spans="1:41">
      <c r="A42" s="21"/>
      <c r="B42" s="22" t="s">
        <v>23</v>
      </c>
      <c r="C42" s="23"/>
      <c r="D42" s="24" t="s">
        <v>23</v>
      </c>
      <c r="E42" s="25" t="s">
        <v>23</v>
      </c>
      <c r="F42" s="26" t="s">
        <v>23</v>
      </c>
      <c r="G42" s="27" t="s">
        <v>23</v>
      </c>
      <c r="H42" s="21"/>
      <c r="I42" s="22" t="s">
        <v>23</v>
      </c>
      <c r="J42" s="23"/>
      <c r="K42" s="24" t="s">
        <v>23</v>
      </c>
      <c r="L42" s="25" t="s">
        <v>23</v>
      </c>
      <c r="M42" s="26" t="s">
        <v>23</v>
      </c>
      <c r="N42" s="27" t="s">
        <v>23</v>
      </c>
      <c r="O42" s="21"/>
      <c r="P42" s="22" t="s">
        <v>23</v>
      </c>
      <c r="Q42" s="23"/>
      <c r="R42" s="24" t="s">
        <v>23</v>
      </c>
      <c r="S42" s="25" t="s">
        <v>23</v>
      </c>
      <c r="T42" s="26" t="s">
        <v>23</v>
      </c>
      <c r="U42" s="27" t="s">
        <v>23</v>
      </c>
      <c r="V42" s="14"/>
      <c r="W42" s="22" t="s">
        <v>23</v>
      </c>
      <c r="X42" s="16"/>
      <c r="Y42" s="24" t="s">
        <v>23</v>
      </c>
      <c r="Z42" s="25" t="s">
        <v>23</v>
      </c>
      <c r="AA42" s="26" t="s">
        <v>23</v>
      </c>
      <c r="AB42" s="27" t="s">
        <v>23</v>
      </c>
      <c r="AC42" s="21"/>
      <c r="AD42" s="22" t="s">
        <v>23</v>
      </c>
      <c r="AE42" s="23"/>
      <c r="AF42" s="24" t="s">
        <v>23</v>
      </c>
      <c r="AG42" s="25" t="s">
        <v>23</v>
      </c>
      <c r="AH42" s="26" t="s">
        <v>23</v>
      </c>
      <c r="AI42" s="27" t="s">
        <v>23</v>
      </c>
      <c r="AJ42" s="21"/>
      <c r="AK42" s="22" t="s">
        <v>23</v>
      </c>
      <c r="AL42" s="23"/>
      <c r="AM42" s="24" t="s">
        <v>23</v>
      </c>
      <c r="AN42" s="25" t="s">
        <v>23</v>
      </c>
      <c r="AO42" s="26" t="s">
        <v>23</v>
      </c>
    </row>
    <row r="49" spans="1:41">
      <c r="A49" t="s">
        <v>76</v>
      </c>
    </row>
    <row r="50" spans="1:41">
      <c r="A50" t="s">
        <v>77</v>
      </c>
    </row>
    <row r="51" spans="1:41" ht="24">
      <c r="A51" s="2" t="s">
        <v>1</v>
      </c>
      <c r="C51" s="3"/>
      <c r="E51" s="4"/>
      <c r="F51" s="5"/>
      <c r="G51" s="6"/>
      <c r="J51" s="3"/>
      <c r="K51" s="7"/>
      <c r="L51" s="4"/>
      <c r="M51" s="5"/>
      <c r="N51" s="6"/>
      <c r="O51" s="7"/>
      <c r="P51" s="7"/>
      <c r="Q51" s="3"/>
      <c r="R51" s="7"/>
      <c r="S51" s="4"/>
      <c r="T51" s="5"/>
      <c r="U51" s="6"/>
      <c r="V51" s="7"/>
      <c r="W51" s="7"/>
      <c r="X51" s="3"/>
      <c r="Y51" s="7"/>
      <c r="Z51" s="4"/>
      <c r="AA51" s="5"/>
      <c r="AB51" s="6"/>
      <c r="AC51" s="7"/>
      <c r="AD51" s="7"/>
      <c r="AE51" s="3"/>
      <c r="AF51" s="7"/>
      <c r="AG51" s="4"/>
      <c r="AH51" s="5"/>
      <c r="AI51" s="6"/>
      <c r="AJ51" s="7"/>
      <c r="AK51" s="7"/>
      <c r="AL51" s="3"/>
      <c r="AM51" s="7"/>
      <c r="AN51" s="4"/>
      <c r="AO51" s="5"/>
    </row>
    <row r="52" spans="1:41" ht="20.45">
      <c r="A52" s="8">
        <v>45656</v>
      </c>
      <c r="B52" s="9"/>
      <c r="C52" s="10"/>
      <c r="D52" s="10"/>
      <c r="E52" s="10"/>
      <c r="F52" s="11"/>
      <c r="G52" s="12"/>
      <c r="H52" s="13"/>
      <c r="I52" s="9"/>
      <c r="J52" s="10"/>
      <c r="K52" s="10"/>
      <c r="L52" s="10"/>
      <c r="M52" s="11"/>
      <c r="N52" s="12"/>
      <c r="O52" s="13"/>
      <c r="P52" s="9"/>
      <c r="Q52" s="10"/>
      <c r="R52" s="10"/>
      <c r="S52" s="10"/>
      <c r="T52" s="11"/>
      <c r="U52" s="12"/>
      <c r="V52" s="13"/>
      <c r="W52" s="9"/>
      <c r="X52" s="10"/>
      <c r="Y52" s="10"/>
      <c r="Z52" s="10"/>
      <c r="AA52" s="11"/>
      <c r="AB52" s="12"/>
      <c r="AC52" s="13"/>
      <c r="AD52" s="9"/>
      <c r="AE52" s="10"/>
      <c r="AF52" s="10"/>
      <c r="AG52" s="10"/>
      <c r="AH52" s="11"/>
      <c r="AI52" s="12"/>
      <c r="AJ52" s="13"/>
      <c r="AK52" s="9"/>
      <c r="AL52" s="10"/>
      <c r="AM52" s="10"/>
      <c r="AN52" s="10"/>
      <c r="AO52" s="11"/>
    </row>
    <row r="53" spans="1:41">
      <c r="A53" s="14" t="s">
        <v>15</v>
      </c>
      <c r="B53" s="15"/>
      <c r="C53" s="16">
        <v>24</v>
      </c>
      <c r="D53" s="17"/>
      <c r="E53" s="18">
        <v>0</v>
      </c>
      <c r="F53" s="19" t="s">
        <v>2</v>
      </c>
      <c r="G53" s="20"/>
      <c r="H53" s="14"/>
      <c r="I53" s="15"/>
      <c r="J53" s="16">
        <v>8</v>
      </c>
      <c r="K53" s="17"/>
      <c r="L53" s="18">
        <v>0</v>
      </c>
      <c r="M53" s="19" t="s">
        <v>2</v>
      </c>
      <c r="N53" s="20"/>
      <c r="O53" s="14"/>
      <c r="P53" s="15"/>
      <c r="Q53" s="16">
        <v>0</v>
      </c>
      <c r="R53" s="17"/>
      <c r="S53" s="18">
        <v>0</v>
      </c>
      <c r="T53" s="19" t="s">
        <v>2</v>
      </c>
      <c r="U53" s="20"/>
      <c r="V53" s="14"/>
      <c r="W53" s="15"/>
      <c r="X53" s="16">
        <v>24</v>
      </c>
      <c r="Y53" s="17"/>
      <c r="Z53" s="18">
        <v>0</v>
      </c>
      <c r="AA53" s="19" t="s">
        <v>2</v>
      </c>
      <c r="AB53" s="20"/>
      <c r="AC53" s="14"/>
      <c r="AD53" s="15"/>
      <c r="AE53" s="16">
        <v>24</v>
      </c>
      <c r="AF53" s="17"/>
      <c r="AG53" s="18">
        <v>0</v>
      </c>
      <c r="AH53" s="19" t="s">
        <v>2</v>
      </c>
      <c r="AI53" s="20"/>
      <c r="AJ53" s="14"/>
      <c r="AK53" s="15"/>
      <c r="AL53" s="16">
        <v>24</v>
      </c>
      <c r="AM53" s="17"/>
      <c r="AN53" s="18">
        <v>0</v>
      </c>
      <c r="AO53" s="19" t="s">
        <v>2</v>
      </c>
    </row>
    <row r="54" spans="1:41">
      <c r="A54" s="14"/>
      <c r="B54" s="15" t="s">
        <v>3</v>
      </c>
      <c r="C54" s="16" t="s">
        <v>4</v>
      </c>
      <c r="D54" s="17" t="s">
        <v>5</v>
      </c>
      <c r="E54" s="18" t="s">
        <v>6</v>
      </c>
      <c r="F54" s="19" t="s">
        <v>7</v>
      </c>
      <c r="G54" s="20" t="s">
        <v>8</v>
      </c>
      <c r="H54" s="14">
        <v>45657</v>
      </c>
      <c r="I54" s="15" t="s">
        <v>9</v>
      </c>
      <c r="J54" s="16" t="s">
        <v>4</v>
      </c>
      <c r="K54" s="17" t="s">
        <v>10</v>
      </c>
      <c r="L54" s="18" t="s">
        <v>6</v>
      </c>
      <c r="M54" s="19" t="s">
        <v>7</v>
      </c>
      <c r="N54" s="20" t="s">
        <v>8</v>
      </c>
      <c r="O54" s="14">
        <v>45658</v>
      </c>
      <c r="P54" s="15" t="s">
        <v>11</v>
      </c>
      <c r="Q54" s="16" t="s">
        <v>4</v>
      </c>
      <c r="R54" s="17" t="s">
        <v>10</v>
      </c>
      <c r="S54" s="18" t="s">
        <v>6</v>
      </c>
      <c r="T54" s="19" t="s">
        <v>7</v>
      </c>
      <c r="U54" s="20" t="s">
        <v>8</v>
      </c>
      <c r="V54" s="14">
        <v>45659</v>
      </c>
      <c r="W54" s="15" t="s">
        <v>12</v>
      </c>
      <c r="X54" s="16" t="s">
        <v>4</v>
      </c>
      <c r="Y54" s="17" t="s">
        <v>10</v>
      </c>
      <c r="Z54" s="18" t="s">
        <v>6</v>
      </c>
      <c r="AA54" s="19" t="s">
        <v>7</v>
      </c>
      <c r="AB54" s="20" t="s">
        <v>8</v>
      </c>
      <c r="AC54" s="14">
        <v>45660</v>
      </c>
      <c r="AD54" s="15" t="s">
        <v>13</v>
      </c>
      <c r="AE54" s="16" t="s">
        <v>4</v>
      </c>
      <c r="AF54" s="17" t="s">
        <v>10</v>
      </c>
      <c r="AG54" s="18" t="s">
        <v>6</v>
      </c>
      <c r="AH54" s="19" t="s">
        <v>7</v>
      </c>
      <c r="AI54" s="20" t="s">
        <v>8</v>
      </c>
      <c r="AJ54" s="14">
        <v>45661</v>
      </c>
      <c r="AK54" s="15" t="s">
        <v>14</v>
      </c>
      <c r="AL54" s="16" t="s">
        <v>4</v>
      </c>
      <c r="AM54" s="17" t="s">
        <v>10</v>
      </c>
      <c r="AN54" s="18" t="s">
        <v>6</v>
      </c>
      <c r="AO54" s="19" t="s">
        <v>7</v>
      </c>
    </row>
    <row r="55" spans="1:41" ht="36">
      <c r="A55" s="14" t="s">
        <v>39</v>
      </c>
      <c r="B55" s="15" t="s">
        <v>16</v>
      </c>
      <c r="C55" s="16">
        <v>16</v>
      </c>
      <c r="D55" s="17">
        <v>1899.13392</v>
      </c>
      <c r="E55" s="18" t="s">
        <v>23</v>
      </c>
      <c r="F55" s="19" t="s">
        <v>72</v>
      </c>
      <c r="G55" s="20">
        <v>0</v>
      </c>
      <c r="H55" s="14" t="s">
        <v>65</v>
      </c>
      <c r="I55" s="15" t="s">
        <v>75</v>
      </c>
      <c r="J55" s="16">
        <v>1</v>
      </c>
      <c r="K55" s="17">
        <v>160.291</v>
      </c>
      <c r="L55" s="18" t="s">
        <v>23</v>
      </c>
      <c r="M55" s="19" t="s">
        <v>73</v>
      </c>
      <c r="N55" s="20">
        <v>0</v>
      </c>
      <c r="O55" s="14"/>
      <c r="P55" s="15" t="s">
        <v>23</v>
      </c>
      <c r="Q55" s="16"/>
      <c r="R55" s="17" t="s">
        <v>23</v>
      </c>
      <c r="S55" s="18" t="s">
        <v>23</v>
      </c>
      <c r="T55" s="19" t="s">
        <v>23</v>
      </c>
      <c r="U55" s="20" t="s">
        <v>23</v>
      </c>
      <c r="V55" s="14" t="s">
        <v>17</v>
      </c>
      <c r="W55" s="15" t="s">
        <v>18</v>
      </c>
      <c r="X55" s="16">
        <v>3</v>
      </c>
      <c r="Y55" s="17">
        <v>410.40116999999998</v>
      </c>
      <c r="Z55" s="18" t="s">
        <v>23</v>
      </c>
      <c r="AA55" s="19" t="s">
        <v>73</v>
      </c>
      <c r="AB55" s="20">
        <v>0</v>
      </c>
      <c r="AC55" s="14" t="s">
        <v>56</v>
      </c>
      <c r="AD55" s="15" t="s">
        <v>22</v>
      </c>
      <c r="AE55" s="16">
        <v>1</v>
      </c>
      <c r="AF55" s="17">
        <v>166.21038999999999</v>
      </c>
      <c r="AG55" s="18" t="s">
        <v>23</v>
      </c>
      <c r="AH55" s="19" t="s">
        <v>73</v>
      </c>
      <c r="AI55" s="20">
        <v>0</v>
      </c>
      <c r="AJ55" s="14"/>
      <c r="AK55" s="15" t="s">
        <v>23</v>
      </c>
      <c r="AL55" s="16"/>
      <c r="AM55" s="17" t="s">
        <v>23</v>
      </c>
      <c r="AN55" s="18" t="s">
        <v>23</v>
      </c>
      <c r="AO55" s="19" t="s">
        <v>23</v>
      </c>
    </row>
    <row r="56" spans="1:41" ht="24">
      <c r="A56" s="14" t="s">
        <v>78</v>
      </c>
      <c r="B56" s="15" t="s">
        <v>23</v>
      </c>
      <c r="C56" s="16"/>
      <c r="D56" s="17" t="s">
        <v>23</v>
      </c>
      <c r="E56" s="18" t="s">
        <v>23</v>
      </c>
      <c r="F56" s="19" t="s">
        <v>23</v>
      </c>
      <c r="G56" s="20" t="s">
        <v>23</v>
      </c>
      <c r="H56" s="14" t="s">
        <v>46</v>
      </c>
      <c r="I56" s="15" t="s">
        <v>47</v>
      </c>
      <c r="J56" s="16">
        <v>2</v>
      </c>
      <c r="K56" s="17">
        <v>269.71118000000001</v>
      </c>
      <c r="L56" s="18" t="s">
        <v>23</v>
      </c>
      <c r="M56" s="19" t="s">
        <v>72</v>
      </c>
      <c r="N56" s="20">
        <v>0</v>
      </c>
      <c r="O56" s="14"/>
      <c r="P56" s="15" t="s">
        <v>23</v>
      </c>
      <c r="Q56" s="16"/>
      <c r="R56" s="17" t="s">
        <v>23</v>
      </c>
      <c r="S56" s="18" t="s">
        <v>23</v>
      </c>
      <c r="T56" s="19" t="s">
        <v>23</v>
      </c>
      <c r="U56" s="20" t="s">
        <v>23</v>
      </c>
      <c r="V56" s="14" t="s">
        <v>63</v>
      </c>
      <c r="W56" s="15" t="s">
        <v>64</v>
      </c>
      <c r="X56" s="16">
        <v>10</v>
      </c>
      <c r="Y56" s="17">
        <v>1662.7760000000001</v>
      </c>
      <c r="Z56" s="18" t="s">
        <v>23</v>
      </c>
      <c r="AA56" s="19" t="s">
        <v>73</v>
      </c>
      <c r="AB56" s="20">
        <v>0</v>
      </c>
      <c r="AC56" s="14" t="s">
        <v>21</v>
      </c>
      <c r="AD56" s="15" t="s">
        <v>27</v>
      </c>
      <c r="AE56" s="16">
        <v>2</v>
      </c>
      <c r="AF56" s="17">
        <v>299.21694000000002</v>
      </c>
      <c r="AG56" s="18" t="s">
        <v>23</v>
      </c>
      <c r="AH56" s="19" t="s">
        <v>73</v>
      </c>
      <c r="AI56" s="20">
        <v>0</v>
      </c>
      <c r="AJ56" s="14"/>
      <c r="AK56" s="15" t="s">
        <v>23</v>
      </c>
      <c r="AL56" s="16"/>
      <c r="AM56" s="17" t="s">
        <v>23</v>
      </c>
      <c r="AN56" s="18" t="s">
        <v>23</v>
      </c>
      <c r="AO56" s="19" t="s">
        <v>23</v>
      </c>
    </row>
    <row r="57" spans="1:41">
      <c r="A57" s="14"/>
      <c r="B57" s="15" t="s">
        <v>23</v>
      </c>
      <c r="C57" s="16"/>
      <c r="D57" s="17" t="s">
        <v>23</v>
      </c>
      <c r="E57" s="18" t="s">
        <v>23</v>
      </c>
      <c r="F57" s="19" t="s">
        <v>23</v>
      </c>
      <c r="G57" s="20" t="s">
        <v>23</v>
      </c>
      <c r="H57" s="14" t="s">
        <v>39</v>
      </c>
      <c r="I57" s="15" t="s">
        <v>40</v>
      </c>
      <c r="J57" s="16">
        <v>2</v>
      </c>
      <c r="K57" s="17">
        <v>269.71118000000001</v>
      </c>
      <c r="L57" s="18" t="s">
        <v>23</v>
      </c>
      <c r="M57" s="19" t="s">
        <v>72</v>
      </c>
      <c r="N57" s="20">
        <v>0</v>
      </c>
      <c r="O57" s="14"/>
      <c r="P57" s="15" t="s">
        <v>23</v>
      </c>
      <c r="Q57" s="16"/>
      <c r="R57" s="17" t="s">
        <v>23</v>
      </c>
      <c r="S57" s="18" t="s">
        <v>23</v>
      </c>
      <c r="T57" s="19" t="s">
        <v>23</v>
      </c>
      <c r="U57" s="20" t="s">
        <v>23</v>
      </c>
      <c r="V57" s="14"/>
      <c r="W57" s="15" t="s">
        <v>23</v>
      </c>
      <c r="X57" s="16"/>
      <c r="Y57" s="17" t="s">
        <v>23</v>
      </c>
      <c r="Z57" s="18" t="s">
        <v>23</v>
      </c>
      <c r="AA57" s="19" t="s">
        <v>23</v>
      </c>
      <c r="AB57" s="20" t="s">
        <v>23</v>
      </c>
      <c r="AC57" s="14" t="s">
        <v>28</v>
      </c>
      <c r="AD57" s="15" t="s">
        <v>29</v>
      </c>
      <c r="AE57" s="16">
        <v>8</v>
      </c>
      <c r="AF57" s="17">
        <v>1266.55456</v>
      </c>
      <c r="AG57" s="18" t="s">
        <v>23</v>
      </c>
      <c r="AH57" s="19" t="s">
        <v>73</v>
      </c>
      <c r="AI57" s="20">
        <v>0</v>
      </c>
      <c r="AJ57" s="14"/>
      <c r="AK57" s="15" t="s">
        <v>23</v>
      </c>
      <c r="AL57" s="16"/>
      <c r="AM57" s="17" t="s">
        <v>23</v>
      </c>
      <c r="AN57" s="18" t="s">
        <v>23</v>
      </c>
      <c r="AO57" s="19" t="s">
        <v>23</v>
      </c>
    </row>
    <row r="58" spans="1:41" ht="24">
      <c r="A58" s="14"/>
      <c r="B58" s="15" t="s">
        <v>75</v>
      </c>
      <c r="C58" s="16">
        <v>8</v>
      </c>
      <c r="D58" s="17">
        <v>1282.328</v>
      </c>
      <c r="E58" s="18" t="s">
        <v>23</v>
      </c>
      <c r="F58" s="19" t="s">
        <v>73</v>
      </c>
      <c r="G58" s="20">
        <v>0</v>
      </c>
      <c r="H58" s="14" t="s">
        <v>26</v>
      </c>
      <c r="I58" s="15" t="s">
        <v>74</v>
      </c>
      <c r="J58" s="16">
        <v>3</v>
      </c>
      <c r="K58" s="17">
        <v>509.98928999999998</v>
      </c>
      <c r="L58" s="18" t="s">
        <v>23</v>
      </c>
      <c r="M58" s="19" t="s">
        <v>73</v>
      </c>
      <c r="N58" s="20">
        <v>0</v>
      </c>
      <c r="O58" s="14"/>
      <c r="P58" s="15" t="s">
        <v>23</v>
      </c>
      <c r="Q58" s="16"/>
      <c r="R58" s="17" t="s">
        <v>23</v>
      </c>
      <c r="S58" s="18" t="s">
        <v>23</v>
      </c>
      <c r="T58" s="19" t="s">
        <v>23</v>
      </c>
      <c r="U58" s="20" t="s">
        <v>23</v>
      </c>
      <c r="V58" s="14" t="s">
        <v>24</v>
      </c>
      <c r="W58" s="15" t="s">
        <v>25</v>
      </c>
      <c r="X58" s="16">
        <v>2.25</v>
      </c>
      <c r="Y58" s="17">
        <v>360.64829249999997</v>
      </c>
      <c r="Z58" s="18" t="s">
        <v>23</v>
      </c>
      <c r="AA58" s="19" t="s">
        <v>73</v>
      </c>
      <c r="AB58" s="20">
        <v>0</v>
      </c>
      <c r="AC58" s="14" t="s">
        <v>35</v>
      </c>
      <c r="AD58" s="15" t="s">
        <v>36</v>
      </c>
      <c r="AE58" s="16">
        <v>3</v>
      </c>
      <c r="AF58" s="17">
        <v>740.24537999999995</v>
      </c>
      <c r="AG58" s="18" t="s">
        <v>23</v>
      </c>
      <c r="AH58" s="19" t="s">
        <v>73</v>
      </c>
      <c r="AI58" s="20">
        <v>0</v>
      </c>
      <c r="AJ58" s="14" t="s">
        <v>37</v>
      </c>
      <c r="AK58" s="15" t="s">
        <v>38</v>
      </c>
      <c r="AL58" s="16">
        <v>4</v>
      </c>
      <c r="AM58" s="17">
        <v>622.64148</v>
      </c>
      <c r="AN58" s="18" t="s">
        <v>23</v>
      </c>
      <c r="AO58" s="19" t="s">
        <v>73</v>
      </c>
    </row>
    <row r="59" spans="1:41" ht="24">
      <c r="A59" s="14"/>
      <c r="B59" s="15" t="s">
        <v>23</v>
      </c>
      <c r="C59" s="16"/>
      <c r="D59" s="17" t="s">
        <v>23</v>
      </c>
      <c r="E59" s="18" t="s">
        <v>23</v>
      </c>
      <c r="F59" s="19" t="s">
        <v>23</v>
      </c>
      <c r="G59" s="20" t="s">
        <v>23</v>
      </c>
      <c r="H59" s="14"/>
      <c r="I59" s="15" t="s">
        <v>23</v>
      </c>
      <c r="J59" s="16"/>
      <c r="K59" s="17" t="s">
        <v>23</v>
      </c>
      <c r="L59" s="18" t="s">
        <v>23</v>
      </c>
      <c r="M59" s="19" t="s">
        <v>23</v>
      </c>
      <c r="N59" s="20" t="s">
        <v>23</v>
      </c>
      <c r="O59" s="14"/>
      <c r="P59" s="15" t="s">
        <v>23</v>
      </c>
      <c r="Q59" s="16"/>
      <c r="R59" s="17" t="s">
        <v>23</v>
      </c>
      <c r="S59" s="18" t="s">
        <v>23</v>
      </c>
      <c r="T59" s="19" t="s">
        <v>23</v>
      </c>
      <c r="U59" s="20" t="s">
        <v>23</v>
      </c>
      <c r="V59" s="14" t="s">
        <v>30</v>
      </c>
      <c r="W59" s="15" t="s">
        <v>25</v>
      </c>
      <c r="X59" s="16">
        <v>1.75</v>
      </c>
      <c r="Y59" s="17">
        <v>280.32863250000003</v>
      </c>
      <c r="Z59" s="18" t="s">
        <v>23</v>
      </c>
      <c r="AA59" s="19" t="s">
        <v>73</v>
      </c>
      <c r="AB59" s="20">
        <v>0</v>
      </c>
      <c r="AC59" s="14" t="s">
        <v>42</v>
      </c>
      <c r="AD59" s="15" t="s">
        <v>43</v>
      </c>
      <c r="AE59" s="16">
        <v>2</v>
      </c>
      <c r="AF59" s="17">
        <v>484.22359999999998</v>
      </c>
      <c r="AG59" s="18" t="s">
        <v>23</v>
      </c>
      <c r="AH59" s="19" t="s">
        <v>73</v>
      </c>
      <c r="AI59" s="20">
        <v>0</v>
      </c>
      <c r="AJ59" s="14" t="s">
        <v>44</v>
      </c>
      <c r="AK59" s="15" t="s">
        <v>45</v>
      </c>
      <c r="AL59" s="16">
        <v>2</v>
      </c>
      <c r="AM59" s="17">
        <v>385.34544</v>
      </c>
      <c r="AN59" s="18" t="s">
        <v>23</v>
      </c>
      <c r="AO59" s="19" t="s">
        <v>73</v>
      </c>
    </row>
    <row r="60" spans="1:41">
      <c r="A60" s="14"/>
      <c r="B60" s="15" t="s">
        <v>23</v>
      </c>
      <c r="C60" s="16"/>
      <c r="D60" s="17" t="s">
        <v>23</v>
      </c>
      <c r="E60" s="18" t="s">
        <v>23</v>
      </c>
      <c r="F60" s="19" t="s">
        <v>23</v>
      </c>
      <c r="G60" s="20" t="s">
        <v>23</v>
      </c>
      <c r="H60" s="14"/>
      <c r="I60" s="15" t="s">
        <v>23</v>
      </c>
      <c r="J60" s="16"/>
      <c r="K60" s="17" t="s">
        <v>23</v>
      </c>
      <c r="L60" s="18" t="s">
        <v>23</v>
      </c>
      <c r="M60" s="19" t="s">
        <v>23</v>
      </c>
      <c r="N60" s="20" t="s">
        <v>23</v>
      </c>
      <c r="O60" s="14"/>
      <c r="P60" s="15" t="s">
        <v>23</v>
      </c>
      <c r="Q60" s="16"/>
      <c r="R60" s="17" t="s">
        <v>23</v>
      </c>
      <c r="S60" s="18" t="s">
        <v>23</v>
      </c>
      <c r="T60" s="19" t="s">
        <v>23</v>
      </c>
      <c r="U60" s="20" t="s">
        <v>23</v>
      </c>
      <c r="V60" s="14" t="s">
        <v>33</v>
      </c>
      <c r="W60" s="15" t="s">
        <v>34</v>
      </c>
      <c r="X60" s="16">
        <v>0.8</v>
      </c>
      <c r="Y60" s="17">
        <v>96.733248000000003</v>
      </c>
      <c r="Z60" s="18" t="s">
        <v>23</v>
      </c>
      <c r="AA60" s="19" t="s">
        <v>73</v>
      </c>
      <c r="AB60" s="20">
        <v>0</v>
      </c>
      <c r="AC60" s="14" t="s">
        <v>50</v>
      </c>
      <c r="AD60" s="15" t="s">
        <v>51</v>
      </c>
      <c r="AE60" s="16">
        <v>2</v>
      </c>
      <c r="AF60" s="17">
        <v>448.91428000000002</v>
      </c>
      <c r="AG60" s="18" t="s">
        <v>23</v>
      </c>
      <c r="AH60" s="19" t="s">
        <v>73</v>
      </c>
      <c r="AI60" s="20">
        <v>0</v>
      </c>
      <c r="AJ60" s="14"/>
      <c r="AK60" s="15" t="s">
        <v>23</v>
      </c>
      <c r="AL60" s="16"/>
      <c r="AM60" s="17" t="s">
        <v>23</v>
      </c>
      <c r="AN60" s="18" t="s">
        <v>23</v>
      </c>
      <c r="AO60" s="19" t="s">
        <v>23</v>
      </c>
    </row>
    <row r="61" spans="1:41" ht="36">
      <c r="A61" s="14"/>
      <c r="B61" s="15" t="s">
        <v>23</v>
      </c>
      <c r="C61" s="16"/>
      <c r="D61" s="17" t="s">
        <v>23</v>
      </c>
      <c r="E61" s="18" t="s">
        <v>23</v>
      </c>
      <c r="F61" s="19" t="s">
        <v>23</v>
      </c>
      <c r="G61" s="20" t="s">
        <v>23</v>
      </c>
      <c r="H61" s="14"/>
      <c r="I61" s="15" t="s">
        <v>23</v>
      </c>
      <c r="J61" s="16"/>
      <c r="K61" s="17" t="s">
        <v>23</v>
      </c>
      <c r="L61" s="18" t="s">
        <v>23</v>
      </c>
      <c r="M61" s="19" t="s">
        <v>23</v>
      </c>
      <c r="N61" s="20" t="s">
        <v>23</v>
      </c>
      <c r="O61" s="14"/>
      <c r="P61" s="15" t="s">
        <v>23</v>
      </c>
      <c r="Q61" s="16"/>
      <c r="R61" s="17" t="s">
        <v>23</v>
      </c>
      <c r="S61" s="18" t="s">
        <v>23</v>
      </c>
      <c r="T61" s="19" t="s">
        <v>23</v>
      </c>
      <c r="U61" s="20" t="s">
        <v>23</v>
      </c>
      <c r="V61" s="14" t="s">
        <v>41</v>
      </c>
      <c r="W61" s="15" t="s">
        <v>34</v>
      </c>
      <c r="X61" s="16">
        <v>1.2</v>
      </c>
      <c r="Y61" s="17">
        <v>164.47472400000001</v>
      </c>
      <c r="Z61" s="18" t="s">
        <v>23</v>
      </c>
      <c r="AA61" s="19" t="s">
        <v>73</v>
      </c>
      <c r="AB61" s="20">
        <v>0</v>
      </c>
      <c r="AC61" s="14" t="s">
        <v>54</v>
      </c>
      <c r="AD61" s="15" t="s">
        <v>55</v>
      </c>
      <c r="AE61" s="16">
        <v>2</v>
      </c>
      <c r="AF61" s="17">
        <v>411.48579999999998</v>
      </c>
      <c r="AG61" s="18" t="s">
        <v>23</v>
      </c>
      <c r="AH61" s="19" t="s">
        <v>73</v>
      </c>
      <c r="AI61" s="20">
        <v>0</v>
      </c>
      <c r="AJ61" s="14"/>
      <c r="AK61" s="15" t="s">
        <v>23</v>
      </c>
      <c r="AL61" s="16"/>
      <c r="AM61" s="17" t="s">
        <v>23</v>
      </c>
      <c r="AN61" s="18" t="s">
        <v>23</v>
      </c>
      <c r="AO61" s="19" t="s">
        <v>23</v>
      </c>
    </row>
    <row r="62" spans="1:41" ht="24">
      <c r="A62" s="14"/>
      <c r="B62" s="15" t="s">
        <v>23</v>
      </c>
      <c r="C62" s="16"/>
      <c r="D62" s="17" t="s">
        <v>23</v>
      </c>
      <c r="E62" s="18" t="s">
        <v>23</v>
      </c>
      <c r="F62" s="19" t="s">
        <v>23</v>
      </c>
      <c r="G62" s="20" t="s">
        <v>23</v>
      </c>
      <c r="H62" s="14"/>
      <c r="I62" s="15" t="s">
        <v>23</v>
      </c>
      <c r="J62" s="16"/>
      <c r="K62" s="17" t="s">
        <v>23</v>
      </c>
      <c r="L62" s="18" t="s">
        <v>23</v>
      </c>
      <c r="M62" s="19" t="s">
        <v>23</v>
      </c>
      <c r="N62" s="20" t="s">
        <v>23</v>
      </c>
      <c r="O62" s="14"/>
      <c r="P62" s="15" t="s">
        <v>23</v>
      </c>
      <c r="Q62" s="16"/>
      <c r="R62" s="17" t="s">
        <v>23</v>
      </c>
      <c r="S62" s="18" t="s">
        <v>23</v>
      </c>
      <c r="T62" s="19" t="s">
        <v>23</v>
      </c>
      <c r="U62" s="20" t="s">
        <v>23</v>
      </c>
      <c r="V62" s="14"/>
      <c r="W62" s="15" t="s">
        <v>23</v>
      </c>
      <c r="X62" s="16"/>
      <c r="Y62" s="17" t="s">
        <v>23</v>
      </c>
      <c r="Z62" s="18" t="s">
        <v>23</v>
      </c>
      <c r="AA62" s="19" t="s">
        <v>23</v>
      </c>
      <c r="AB62" s="20" t="s">
        <v>23</v>
      </c>
      <c r="AC62" s="14" t="s">
        <v>57</v>
      </c>
      <c r="AD62" s="15" t="s">
        <v>58</v>
      </c>
      <c r="AE62" s="16">
        <v>2</v>
      </c>
      <c r="AF62" s="17">
        <v>332.43155999999999</v>
      </c>
      <c r="AG62" s="18" t="s">
        <v>23</v>
      </c>
      <c r="AH62" s="19" t="s">
        <v>73</v>
      </c>
      <c r="AI62" s="20">
        <v>0</v>
      </c>
      <c r="AJ62" s="14"/>
      <c r="AK62" s="15" t="s">
        <v>23</v>
      </c>
      <c r="AL62" s="16"/>
      <c r="AM62" s="17" t="s">
        <v>23</v>
      </c>
      <c r="AN62" s="18" t="s">
        <v>23</v>
      </c>
      <c r="AO62" s="19" t="s">
        <v>23</v>
      </c>
    </row>
    <row r="63" spans="1:41" ht="24">
      <c r="A63" s="14"/>
      <c r="B63" s="15" t="s">
        <v>23</v>
      </c>
      <c r="C63" s="16"/>
      <c r="D63" s="17" t="s">
        <v>23</v>
      </c>
      <c r="E63" s="18" t="s">
        <v>23</v>
      </c>
      <c r="F63" s="19" t="s">
        <v>23</v>
      </c>
      <c r="G63" s="20" t="s">
        <v>23</v>
      </c>
      <c r="H63" s="14"/>
      <c r="I63" s="15" t="s">
        <v>23</v>
      </c>
      <c r="J63" s="16"/>
      <c r="K63" s="17" t="s">
        <v>23</v>
      </c>
      <c r="L63" s="18" t="s">
        <v>23</v>
      </c>
      <c r="M63" s="19" t="s">
        <v>23</v>
      </c>
      <c r="N63" s="20" t="s">
        <v>23</v>
      </c>
      <c r="O63" s="14"/>
      <c r="P63" s="15" t="s">
        <v>23</v>
      </c>
      <c r="Q63" s="16"/>
      <c r="R63" s="17" t="s">
        <v>23</v>
      </c>
      <c r="S63" s="18" t="s">
        <v>23</v>
      </c>
      <c r="T63" s="19" t="s">
        <v>23</v>
      </c>
      <c r="U63" s="20" t="s">
        <v>23</v>
      </c>
      <c r="V63" s="14" t="s">
        <v>48</v>
      </c>
      <c r="W63" s="15" t="s">
        <v>49</v>
      </c>
      <c r="X63" s="16">
        <v>2</v>
      </c>
      <c r="Y63" s="17">
        <v>316.78034000000002</v>
      </c>
      <c r="Z63" s="18" t="s">
        <v>23</v>
      </c>
      <c r="AA63" s="19" t="s">
        <v>73</v>
      </c>
      <c r="AB63" s="20">
        <v>0</v>
      </c>
      <c r="AC63" s="14" t="s">
        <v>59</v>
      </c>
      <c r="AD63" s="15" t="s">
        <v>60</v>
      </c>
      <c r="AE63" s="16">
        <v>2</v>
      </c>
      <c r="AF63" s="17">
        <v>316.79286000000002</v>
      </c>
      <c r="AG63" s="18" t="s">
        <v>23</v>
      </c>
      <c r="AH63" s="19" t="s">
        <v>73</v>
      </c>
      <c r="AI63" s="20">
        <v>0</v>
      </c>
      <c r="AJ63" s="14" t="s">
        <v>61</v>
      </c>
      <c r="AK63" s="15" t="s">
        <v>62</v>
      </c>
      <c r="AL63" s="16">
        <v>8</v>
      </c>
      <c r="AM63" s="17">
        <v>856.76895999999999</v>
      </c>
      <c r="AN63" s="18" t="s">
        <v>23</v>
      </c>
      <c r="AO63" s="19" t="s">
        <v>72</v>
      </c>
    </row>
    <row r="64" spans="1:41" ht="24">
      <c r="A64" s="21"/>
      <c r="B64" s="22" t="s">
        <v>23</v>
      </c>
      <c r="C64" s="23"/>
      <c r="D64" s="24" t="s">
        <v>23</v>
      </c>
      <c r="E64" s="25" t="s">
        <v>23</v>
      </c>
      <c r="F64" s="26" t="s">
        <v>23</v>
      </c>
      <c r="G64" s="27" t="s">
        <v>23</v>
      </c>
      <c r="H64" s="21"/>
      <c r="I64" s="22" t="s">
        <v>23</v>
      </c>
      <c r="J64" s="23"/>
      <c r="K64" s="24" t="s">
        <v>23</v>
      </c>
      <c r="L64" s="25" t="s">
        <v>23</v>
      </c>
      <c r="M64" s="26" t="s">
        <v>23</v>
      </c>
      <c r="N64" s="27" t="s">
        <v>23</v>
      </c>
      <c r="O64" s="21"/>
      <c r="P64" s="22" t="s">
        <v>23</v>
      </c>
      <c r="Q64" s="23"/>
      <c r="R64" s="24" t="s">
        <v>23</v>
      </c>
      <c r="S64" s="25" t="s">
        <v>23</v>
      </c>
      <c r="T64" s="26" t="s">
        <v>23</v>
      </c>
      <c r="U64" s="27" t="s">
        <v>23</v>
      </c>
      <c r="V64" s="14" t="s">
        <v>52</v>
      </c>
      <c r="W64" s="22" t="s">
        <v>53</v>
      </c>
      <c r="X64" s="16">
        <v>2</v>
      </c>
      <c r="Y64" s="24">
        <v>332.45256000000001</v>
      </c>
      <c r="Z64" s="25" t="s">
        <v>23</v>
      </c>
      <c r="AA64" s="26" t="s">
        <v>73</v>
      </c>
      <c r="AB64" s="27">
        <v>0</v>
      </c>
      <c r="AC64" s="21"/>
      <c r="AD64" s="22" t="s">
        <v>23</v>
      </c>
      <c r="AE64" s="23"/>
      <c r="AF64" s="24" t="s">
        <v>23</v>
      </c>
      <c r="AG64" s="25" t="s">
        <v>23</v>
      </c>
      <c r="AH64" s="26" t="s">
        <v>23</v>
      </c>
      <c r="AI64" s="27" t="s">
        <v>23</v>
      </c>
      <c r="AJ64" s="21" t="s">
        <v>66</v>
      </c>
      <c r="AK64" s="22" t="s">
        <v>67</v>
      </c>
      <c r="AL64" s="23">
        <v>8</v>
      </c>
      <c r="AM64" s="24">
        <v>1110.8571199999999</v>
      </c>
      <c r="AN64" s="25" t="s">
        <v>23</v>
      </c>
      <c r="AO64" s="26" t="s">
        <v>72</v>
      </c>
    </row>
    <row r="65" spans="1:41">
      <c r="B65" t="s">
        <v>23</v>
      </c>
      <c r="D65" t="s">
        <v>23</v>
      </c>
      <c r="E65" t="s">
        <v>23</v>
      </c>
      <c r="F65" t="s">
        <v>23</v>
      </c>
      <c r="G65" t="s">
        <v>23</v>
      </c>
      <c r="I65" t="s">
        <v>23</v>
      </c>
      <c r="K65" t="s">
        <v>23</v>
      </c>
      <c r="L65" t="s">
        <v>23</v>
      </c>
      <c r="M65" t="s">
        <v>23</v>
      </c>
      <c r="N65" t="s">
        <v>23</v>
      </c>
      <c r="P65" t="s">
        <v>23</v>
      </c>
      <c r="R65" t="s">
        <v>23</v>
      </c>
      <c r="S65" t="s">
        <v>23</v>
      </c>
      <c r="T65" t="s">
        <v>23</v>
      </c>
      <c r="U65" t="s">
        <v>23</v>
      </c>
      <c r="V65" t="s">
        <v>56</v>
      </c>
      <c r="W65" t="s">
        <v>22</v>
      </c>
      <c r="X65">
        <v>1</v>
      </c>
      <c r="Y65">
        <v>166.21038999999999</v>
      </c>
      <c r="Z65" t="s">
        <v>23</v>
      </c>
      <c r="AA65" t="s">
        <v>73</v>
      </c>
      <c r="AB65">
        <v>0</v>
      </c>
      <c r="AD65" t="s">
        <v>23</v>
      </c>
      <c r="AF65" t="s">
        <v>23</v>
      </c>
      <c r="AG65" t="s">
        <v>23</v>
      </c>
      <c r="AH65" t="s">
        <v>23</v>
      </c>
      <c r="AI65" t="s">
        <v>23</v>
      </c>
      <c r="AJ65" t="s">
        <v>68</v>
      </c>
      <c r="AK65" t="s">
        <v>69</v>
      </c>
      <c r="AL65">
        <v>2</v>
      </c>
      <c r="AM65">
        <v>311.56342000000001</v>
      </c>
      <c r="AN65" t="s">
        <v>23</v>
      </c>
      <c r="AO65" t="s">
        <v>72</v>
      </c>
    </row>
    <row r="66" spans="1:41">
      <c r="B66" t="s">
        <v>23</v>
      </c>
      <c r="D66" t="s">
        <v>23</v>
      </c>
      <c r="E66" t="s">
        <v>23</v>
      </c>
      <c r="F66" t="s">
        <v>23</v>
      </c>
      <c r="G66" t="s">
        <v>23</v>
      </c>
      <c r="I66" t="s">
        <v>23</v>
      </c>
      <c r="K66" t="s">
        <v>23</v>
      </c>
      <c r="L66" t="s">
        <v>23</v>
      </c>
      <c r="M66" t="s">
        <v>23</v>
      </c>
      <c r="N66" t="s">
        <v>23</v>
      </c>
      <c r="P66" t="s">
        <v>23</v>
      </c>
      <c r="R66" t="s">
        <v>23</v>
      </c>
      <c r="S66" t="s">
        <v>23</v>
      </c>
      <c r="T66" t="s">
        <v>23</v>
      </c>
      <c r="U66" t="s">
        <v>23</v>
      </c>
      <c r="W66" t="s">
        <v>23</v>
      </c>
      <c r="Y66" t="s">
        <v>23</v>
      </c>
      <c r="Z66" t="s">
        <v>23</v>
      </c>
      <c r="AA66" t="s">
        <v>23</v>
      </c>
      <c r="AB66" t="s">
        <v>23</v>
      </c>
      <c r="AD66" t="s">
        <v>23</v>
      </c>
      <c r="AF66" t="s">
        <v>23</v>
      </c>
      <c r="AG66" t="s">
        <v>23</v>
      </c>
      <c r="AH66" t="s">
        <v>23</v>
      </c>
      <c r="AI66" t="s">
        <v>23</v>
      </c>
      <c r="AK66" t="s">
        <v>23</v>
      </c>
      <c r="AM66" t="s">
        <v>23</v>
      </c>
      <c r="AN66" t="s">
        <v>23</v>
      </c>
      <c r="AO66" t="s">
        <v>23</v>
      </c>
    </row>
    <row r="68" spans="1:41">
      <c r="A68" t="s">
        <v>79</v>
      </c>
    </row>
    <row r="69" spans="1:41">
      <c r="A69" t="s">
        <v>80</v>
      </c>
    </row>
    <row r="71" spans="1:41" ht="24">
      <c r="A71" s="2" t="s">
        <v>1</v>
      </c>
      <c r="C71" s="3"/>
      <c r="E71" s="4"/>
      <c r="F71" s="5"/>
      <c r="G71" s="6"/>
      <c r="J71" s="3"/>
      <c r="K71" s="7"/>
      <c r="L71" s="4"/>
      <c r="M71" s="5"/>
      <c r="N71" s="6"/>
      <c r="O71" s="7"/>
      <c r="P71" s="7"/>
      <c r="Q71" s="3"/>
      <c r="R71" s="7"/>
      <c r="S71" s="4"/>
      <c r="T71" s="5"/>
      <c r="U71" s="6"/>
      <c r="V71" s="7"/>
      <c r="W71" s="7"/>
      <c r="X71" s="3"/>
      <c r="Y71" s="7"/>
      <c r="Z71" s="4"/>
      <c r="AA71" s="5"/>
      <c r="AB71" s="6"/>
      <c r="AC71" s="7"/>
      <c r="AD71" s="7"/>
      <c r="AE71" s="3"/>
      <c r="AF71" s="7"/>
      <c r="AG71" s="4"/>
      <c r="AH71" s="5"/>
      <c r="AI71" s="6"/>
      <c r="AJ71" s="7"/>
      <c r="AK71" s="7"/>
      <c r="AL71" s="3"/>
      <c r="AM71" s="7"/>
      <c r="AN71" s="4"/>
      <c r="AO71" s="5"/>
    </row>
    <row r="72" spans="1:41" ht="20.45">
      <c r="A72" s="8">
        <v>45656</v>
      </c>
      <c r="B72" s="9"/>
      <c r="C72" s="10"/>
      <c r="D72" s="10"/>
      <c r="E72" s="10"/>
      <c r="F72" s="11"/>
      <c r="G72" s="12"/>
      <c r="H72" s="13"/>
      <c r="I72" s="9"/>
      <c r="J72" s="10"/>
      <c r="K72" s="10"/>
      <c r="L72" s="10"/>
      <c r="M72" s="11"/>
      <c r="N72" s="12"/>
      <c r="O72" s="13"/>
      <c r="P72" s="9"/>
      <c r="Q72" s="10"/>
      <c r="R72" s="10"/>
      <c r="S72" s="10"/>
      <c r="T72" s="11"/>
      <c r="U72" s="12"/>
      <c r="V72" s="13"/>
      <c r="W72" s="9"/>
      <c r="X72" s="10"/>
      <c r="Y72" s="10"/>
      <c r="Z72" s="10"/>
      <c r="AA72" s="11"/>
      <c r="AB72" s="12"/>
      <c r="AC72" s="13"/>
      <c r="AD72" s="9"/>
      <c r="AE72" s="10"/>
      <c r="AF72" s="10"/>
      <c r="AG72" s="10"/>
      <c r="AH72" s="11"/>
      <c r="AI72" s="12"/>
      <c r="AJ72" s="13"/>
      <c r="AK72" s="9"/>
      <c r="AL72" s="10"/>
      <c r="AM72" s="10"/>
      <c r="AN72" s="10"/>
      <c r="AO72" s="11"/>
    </row>
    <row r="73" spans="1:41">
      <c r="A73" s="14" t="s">
        <v>15</v>
      </c>
      <c r="B73" s="15"/>
      <c r="C73" s="16"/>
      <c r="D73" s="17"/>
      <c r="E73" s="18"/>
      <c r="F73" s="19"/>
      <c r="G73" s="20"/>
      <c r="H73" s="14"/>
      <c r="I73" s="15"/>
      <c r="J73" s="16"/>
      <c r="K73" s="17"/>
      <c r="L73" s="18"/>
      <c r="M73" s="19"/>
      <c r="N73" s="20"/>
      <c r="O73" s="14"/>
      <c r="P73" s="15"/>
      <c r="Q73" s="16"/>
      <c r="R73" s="17"/>
      <c r="S73" s="18"/>
      <c r="T73" s="19"/>
      <c r="U73" s="20"/>
      <c r="V73" s="14"/>
      <c r="W73" s="15"/>
      <c r="X73" s="16"/>
      <c r="Y73" s="17"/>
      <c r="Z73" s="18"/>
      <c r="AA73" s="19"/>
      <c r="AB73" s="20"/>
      <c r="AC73" s="14"/>
      <c r="AD73" s="15"/>
      <c r="AE73" s="16"/>
      <c r="AF73" s="17"/>
      <c r="AG73" s="18"/>
      <c r="AH73" s="19"/>
      <c r="AI73" s="20"/>
      <c r="AJ73" s="14"/>
      <c r="AK73" s="15"/>
      <c r="AL73" s="16"/>
      <c r="AM73" s="17"/>
      <c r="AN73" s="18"/>
      <c r="AO73" s="19"/>
    </row>
    <row r="74" spans="1:41">
      <c r="A74" s="14"/>
      <c r="B74" s="15"/>
      <c r="C74" s="16"/>
      <c r="D74" s="17"/>
      <c r="E74" s="18"/>
      <c r="F74" s="19"/>
      <c r="G74" s="20"/>
      <c r="H74" s="14"/>
      <c r="I74" s="15"/>
      <c r="J74" s="16"/>
      <c r="K74" s="17"/>
      <c r="L74" s="18"/>
      <c r="M74" s="19"/>
      <c r="N74" s="20"/>
      <c r="O74" s="14"/>
      <c r="P74" s="15"/>
      <c r="Q74" s="16"/>
      <c r="R74" s="17"/>
      <c r="S74" s="18"/>
      <c r="T74" s="19"/>
      <c r="U74" s="20"/>
      <c r="V74" s="14"/>
      <c r="W74" s="15"/>
      <c r="X74" s="16"/>
      <c r="Y74" s="17"/>
      <c r="Z74" s="18"/>
      <c r="AA74" s="19"/>
      <c r="AB74" s="20"/>
      <c r="AC74" s="14"/>
      <c r="AD74" s="15"/>
      <c r="AE74" s="16"/>
      <c r="AF74" s="17"/>
      <c r="AG74" s="18"/>
      <c r="AH74" s="19"/>
      <c r="AI74" s="20"/>
      <c r="AJ74" s="14"/>
      <c r="AK74" s="15"/>
      <c r="AL74" s="16"/>
      <c r="AM74" s="17"/>
      <c r="AN74" s="18"/>
      <c r="AO74" s="19"/>
    </row>
    <row r="75" spans="1:41">
      <c r="A75" s="14" t="s">
        <v>39</v>
      </c>
      <c r="B75" s="15"/>
      <c r="C75" s="16">
        <v>24</v>
      </c>
      <c r="D75" s="17"/>
      <c r="E75" s="18">
        <v>0</v>
      </c>
      <c r="F75" s="19" t="s">
        <v>2</v>
      </c>
      <c r="G75" s="20"/>
      <c r="H75" s="14"/>
      <c r="I75" s="15"/>
      <c r="J75" s="16">
        <v>8</v>
      </c>
      <c r="K75" s="17"/>
      <c r="L75" s="18">
        <v>0</v>
      </c>
      <c r="M75" s="19" t="s">
        <v>2</v>
      </c>
      <c r="N75" s="20"/>
      <c r="O75" s="14"/>
      <c r="P75" s="15"/>
      <c r="Q75" s="16">
        <v>0</v>
      </c>
      <c r="R75" s="17"/>
      <c r="S75" s="18">
        <v>0</v>
      </c>
      <c r="T75" s="19" t="s">
        <v>2</v>
      </c>
      <c r="U75" s="20"/>
      <c r="V75" s="14"/>
      <c r="W75" s="15"/>
      <c r="X75" s="16">
        <v>24</v>
      </c>
      <c r="Y75" s="17"/>
      <c r="Z75" s="18">
        <v>0</v>
      </c>
      <c r="AA75" s="19" t="s">
        <v>2</v>
      </c>
      <c r="AB75" s="20"/>
      <c r="AC75" s="14"/>
      <c r="AD75" s="15"/>
      <c r="AE75" s="16">
        <v>24</v>
      </c>
      <c r="AF75" s="17"/>
      <c r="AG75" s="18">
        <v>0</v>
      </c>
      <c r="AH75" s="19" t="s">
        <v>2</v>
      </c>
      <c r="AI75" s="20"/>
      <c r="AJ75" s="14"/>
      <c r="AK75" s="15"/>
      <c r="AL75" s="16">
        <v>24</v>
      </c>
      <c r="AM75" s="17"/>
      <c r="AN75" s="18">
        <v>0</v>
      </c>
      <c r="AO75" s="19" t="s">
        <v>2</v>
      </c>
    </row>
    <row r="76" spans="1:41">
      <c r="A76" s="14" t="s">
        <v>78</v>
      </c>
      <c r="B76" s="15" t="s">
        <v>3</v>
      </c>
      <c r="C76" s="16" t="s">
        <v>4</v>
      </c>
      <c r="D76" s="17" t="s">
        <v>5</v>
      </c>
      <c r="E76" s="18" t="s">
        <v>6</v>
      </c>
      <c r="F76" s="19" t="s">
        <v>7</v>
      </c>
      <c r="G76" s="20" t="s">
        <v>8</v>
      </c>
      <c r="H76" s="14">
        <v>45657</v>
      </c>
      <c r="I76" s="15" t="s">
        <v>9</v>
      </c>
      <c r="J76" s="16" t="s">
        <v>4</v>
      </c>
      <c r="K76" s="17" t="s">
        <v>10</v>
      </c>
      <c r="L76" s="18" t="s">
        <v>6</v>
      </c>
      <c r="M76" s="19" t="s">
        <v>7</v>
      </c>
      <c r="N76" s="20" t="s">
        <v>8</v>
      </c>
      <c r="O76" s="14">
        <v>45658</v>
      </c>
      <c r="P76" s="15" t="s">
        <v>11</v>
      </c>
      <c r="Q76" s="16" t="s">
        <v>4</v>
      </c>
      <c r="R76" s="17" t="s">
        <v>10</v>
      </c>
      <c r="S76" s="18" t="s">
        <v>6</v>
      </c>
      <c r="T76" s="19" t="s">
        <v>7</v>
      </c>
      <c r="U76" s="20" t="s">
        <v>8</v>
      </c>
      <c r="V76" s="14">
        <v>45659</v>
      </c>
      <c r="W76" s="15" t="s">
        <v>12</v>
      </c>
      <c r="X76" s="16" t="s">
        <v>4</v>
      </c>
      <c r="Y76" s="17" t="s">
        <v>10</v>
      </c>
      <c r="Z76" s="18" t="s">
        <v>6</v>
      </c>
      <c r="AA76" s="19" t="s">
        <v>7</v>
      </c>
      <c r="AB76" s="20" t="s">
        <v>8</v>
      </c>
      <c r="AC76" s="14">
        <v>45660</v>
      </c>
      <c r="AD76" s="15" t="s">
        <v>13</v>
      </c>
      <c r="AE76" s="16" t="s">
        <v>4</v>
      </c>
      <c r="AF76" s="17" t="s">
        <v>10</v>
      </c>
      <c r="AG76" s="18" t="s">
        <v>6</v>
      </c>
      <c r="AH76" s="19" t="s">
        <v>7</v>
      </c>
      <c r="AI76" s="20" t="s">
        <v>8</v>
      </c>
      <c r="AJ76" s="14">
        <v>45661</v>
      </c>
      <c r="AK76" s="15" t="s">
        <v>14</v>
      </c>
      <c r="AL76" s="16" t="s">
        <v>4</v>
      </c>
      <c r="AM76" s="17" t="s">
        <v>10</v>
      </c>
      <c r="AN76" s="18" t="s">
        <v>6</v>
      </c>
      <c r="AO76" s="19" t="s">
        <v>7</v>
      </c>
    </row>
    <row r="77" spans="1:41" ht="36">
      <c r="A77" s="14"/>
      <c r="B77" s="15" t="s">
        <v>16</v>
      </c>
      <c r="C77" s="16">
        <v>20</v>
      </c>
      <c r="D77" s="17">
        <v>2373.9173999999998</v>
      </c>
      <c r="E77" s="18" t="s">
        <v>23</v>
      </c>
      <c r="F77" s="19" t="s">
        <v>72</v>
      </c>
      <c r="G77" s="20">
        <v>0</v>
      </c>
      <c r="H77" s="14"/>
      <c r="I77" s="15" t="s">
        <v>23</v>
      </c>
      <c r="J77" s="16"/>
      <c r="K77" s="17" t="s">
        <v>23</v>
      </c>
      <c r="L77" s="18" t="s">
        <v>23</v>
      </c>
      <c r="M77" s="19" t="s">
        <v>23</v>
      </c>
      <c r="N77" s="20" t="s">
        <v>23</v>
      </c>
      <c r="O77" s="14"/>
      <c r="P77" s="15" t="s">
        <v>23</v>
      </c>
      <c r="Q77" s="16"/>
      <c r="R77" s="17" t="s">
        <v>23</v>
      </c>
      <c r="S77" s="18" t="s">
        <v>23</v>
      </c>
      <c r="T77" s="19" t="s">
        <v>23</v>
      </c>
      <c r="U77" s="20" t="s">
        <v>23</v>
      </c>
      <c r="V77" s="14" t="s">
        <v>17</v>
      </c>
      <c r="W77" s="15" t="s">
        <v>18</v>
      </c>
      <c r="X77" s="16">
        <v>3</v>
      </c>
      <c r="Y77" s="17">
        <v>410.40116999999998</v>
      </c>
      <c r="Z77" s="18" t="s">
        <v>23</v>
      </c>
      <c r="AA77" s="19" t="s">
        <v>73</v>
      </c>
      <c r="AB77" s="20">
        <v>0</v>
      </c>
      <c r="AC77" s="14" t="s">
        <v>56</v>
      </c>
      <c r="AD77" s="15" t="s">
        <v>22</v>
      </c>
      <c r="AE77" s="16">
        <v>1</v>
      </c>
      <c r="AF77" s="17">
        <v>166.21038999999999</v>
      </c>
      <c r="AG77" s="18" t="s">
        <v>23</v>
      </c>
      <c r="AH77" s="19" t="s">
        <v>73</v>
      </c>
      <c r="AI77" s="20">
        <v>0</v>
      </c>
      <c r="AJ77" s="14" t="s">
        <v>44</v>
      </c>
      <c r="AK77" s="15" t="s">
        <v>45</v>
      </c>
      <c r="AL77" s="16">
        <v>2</v>
      </c>
      <c r="AM77" s="17">
        <v>385.34544</v>
      </c>
      <c r="AN77" s="18" t="s">
        <v>23</v>
      </c>
      <c r="AO77" s="19" t="s">
        <v>73</v>
      </c>
    </row>
    <row r="78" spans="1:41" ht="24">
      <c r="A78" s="14"/>
      <c r="B78" s="15" t="s">
        <v>23</v>
      </c>
      <c r="C78" s="16"/>
      <c r="D78" s="17" t="s">
        <v>23</v>
      </c>
      <c r="E78" s="18" t="s">
        <v>23</v>
      </c>
      <c r="F78" s="19" t="s">
        <v>23</v>
      </c>
      <c r="G78" s="20" t="s">
        <v>23</v>
      </c>
      <c r="H78" s="14" t="s">
        <v>46</v>
      </c>
      <c r="I78" s="15" t="s">
        <v>47</v>
      </c>
      <c r="J78" s="16">
        <v>4</v>
      </c>
      <c r="K78" s="17">
        <v>539.42236000000003</v>
      </c>
      <c r="L78" s="18" t="s">
        <v>23</v>
      </c>
      <c r="M78" s="19" t="s">
        <v>72</v>
      </c>
      <c r="N78" s="20">
        <v>0</v>
      </c>
      <c r="O78" s="14"/>
      <c r="P78" s="15" t="s">
        <v>23</v>
      </c>
      <c r="Q78" s="16"/>
      <c r="R78" s="17" t="s">
        <v>23</v>
      </c>
      <c r="S78" s="18" t="s">
        <v>23</v>
      </c>
      <c r="T78" s="19" t="s">
        <v>23</v>
      </c>
      <c r="U78" s="20" t="s">
        <v>23</v>
      </c>
      <c r="V78" s="14" t="s">
        <v>63</v>
      </c>
      <c r="W78" s="15" t="s">
        <v>64</v>
      </c>
      <c r="X78" s="16">
        <v>10</v>
      </c>
      <c r="Y78" s="17">
        <v>1662.7760000000001</v>
      </c>
      <c r="Z78" s="18" t="s">
        <v>23</v>
      </c>
      <c r="AA78" s="19" t="s">
        <v>73</v>
      </c>
      <c r="AB78" s="20">
        <v>0</v>
      </c>
      <c r="AC78" s="14" t="s">
        <v>57</v>
      </c>
      <c r="AD78" s="15" t="s">
        <v>58</v>
      </c>
      <c r="AE78" s="16">
        <v>2</v>
      </c>
      <c r="AF78" s="17">
        <v>332.43155999999999</v>
      </c>
      <c r="AG78" s="18" t="s">
        <v>23</v>
      </c>
      <c r="AH78" s="19" t="s">
        <v>73</v>
      </c>
      <c r="AI78" s="20">
        <v>0</v>
      </c>
      <c r="AJ78" s="14" t="s">
        <v>37</v>
      </c>
      <c r="AK78" s="15" t="s">
        <v>38</v>
      </c>
      <c r="AL78" s="16">
        <v>4</v>
      </c>
      <c r="AM78" s="17">
        <v>622.64148</v>
      </c>
      <c r="AN78" s="18" t="s">
        <v>23</v>
      </c>
      <c r="AO78" s="19" t="s">
        <v>73</v>
      </c>
    </row>
    <row r="79" spans="1:41" ht="24">
      <c r="A79" s="14"/>
      <c r="B79" s="15" t="s">
        <v>40</v>
      </c>
      <c r="C79" s="16">
        <v>2</v>
      </c>
      <c r="D79" s="17">
        <v>269.71118000000001</v>
      </c>
      <c r="E79" s="18" t="s">
        <v>23</v>
      </c>
      <c r="F79" s="19" t="s">
        <v>72</v>
      </c>
      <c r="G79" s="20">
        <v>0</v>
      </c>
      <c r="H79" s="14" t="s">
        <v>81</v>
      </c>
      <c r="I79" s="15" t="s">
        <v>23</v>
      </c>
      <c r="J79" s="16">
        <v>4</v>
      </c>
      <c r="K79" s="17" t="s">
        <v>23</v>
      </c>
      <c r="L79" s="18" t="s">
        <v>23</v>
      </c>
      <c r="M79" s="19" t="s">
        <v>23</v>
      </c>
      <c r="N79" s="20">
        <v>0</v>
      </c>
      <c r="O79" s="14"/>
      <c r="P79" s="15" t="s">
        <v>23</v>
      </c>
      <c r="Q79" s="16"/>
      <c r="R79" s="17" t="s">
        <v>23</v>
      </c>
      <c r="S79" s="18" t="s">
        <v>23</v>
      </c>
      <c r="T79" s="19" t="s">
        <v>23</v>
      </c>
      <c r="U79" s="20" t="s">
        <v>23</v>
      </c>
      <c r="V79" s="14"/>
      <c r="W79" s="15" t="s">
        <v>23</v>
      </c>
      <c r="X79" s="16"/>
      <c r="Y79" s="17" t="s">
        <v>23</v>
      </c>
      <c r="Z79" s="18" t="s">
        <v>23</v>
      </c>
      <c r="AA79" s="19" t="s">
        <v>23</v>
      </c>
      <c r="AB79" s="20" t="s">
        <v>23</v>
      </c>
      <c r="AC79" s="14" t="s">
        <v>59</v>
      </c>
      <c r="AD79" s="15" t="s">
        <v>60</v>
      </c>
      <c r="AE79" s="16">
        <v>2</v>
      </c>
      <c r="AF79" s="17">
        <v>316.79286000000002</v>
      </c>
      <c r="AG79" s="18" t="s">
        <v>23</v>
      </c>
      <c r="AH79" s="19" t="s">
        <v>73</v>
      </c>
      <c r="AI79" s="20">
        <v>0</v>
      </c>
      <c r="AJ79" s="14"/>
      <c r="AK79" s="15" t="s">
        <v>23</v>
      </c>
      <c r="AL79" s="16"/>
      <c r="AM79" s="17" t="s">
        <v>23</v>
      </c>
      <c r="AN79" s="18" t="s">
        <v>23</v>
      </c>
      <c r="AO79" s="19" t="s">
        <v>23</v>
      </c>
    </row>
    <row r="80" spans="1:41" ht="24">
      <c r="A80" s="14"/>
      <c r="B80" s="15" t="s">
        <v>82</v>
      </c>
      <c r="C80" s="16">
        <v>2</v>
      </c>
      <c r="D80" s="17">
        <v>267.83825999999999</v>
      </c>
      <c r="E80" s="18" t="s">
        <v>23</v>
      </c>
      <c r="F80" s="19" t="s">
        <v>72</v>
      </c>
      <c r="G80" s="20">
        <v>0</v>
      </c>
      <c r="H80" s="14"/>
      <c r="I80" s="15" t="s">
        <v>23</v>
      </c>
      <c r="J80" s="16"/>
      <c r="K80" s="17" t="s">
        <v>23</v>
      </c>
      <c r="L80" s="18" t="s">
        <v>23</v>
      </c>
      <c r="M80" s="19" t="s">
        <v>23</v>
      </c>
      <c r="N80" s="20" t="s">
        <v>23</v>
      </c>
      <c r="O80" s="14"/>
      <c r="P80" s="15" t="s">
        <v>23</v>
      </c>
      <c r="Q80" s="16"/>
      <c r="R80" s="17" t="s">
        <v>23</v>
      </c>
      <c r="S80" s="18" t="s">
        <v>23</v>
      </c>
      <c r="T80" s="19" t="s">
        <v>23</v>
      </c>
      <c r="U80" s="20" t="s">
        <v>23</v>
      </c>
      <c r="V80" s="14" t="s">
        <v>24</v>
      </c>
      <c r="W80" s="15" t="s">
        <v>25</v>
      </c>
      <c r="X80" s="16">
        <v>2.25</v>
      </c>
      <c r="Y80" s="17">
        <v>360.64829249999997</v>
      </c>
      <c r="Z80" s="18" t="s">
        <v>23</v>
      </c>
      <c r="AA80" s="19" t="s">
        <v>73</v>
      </c>
      <c r="AB80" s="20">
        <v>0</v>
      </c>
      <c r="AC80" s="14" t="s">
        <v>28</v>
      </c>
      <c r="AD80" s="15" t="s">
        <v>29</v>
      </c>
      <c r="AE80" s="16">
        <v>8</v>
      </c>
      <c r="AF80" s="17">
        <v>1266.55456</v>
      </c>
      <c r="AG80" s="18" t="s">
        <v>23</v>
      </c>
      <c r="AH80" s="19" t="s">
        <v>73</v>
      </c>
      <c r="AI80" s="20">
        <v>0</v>
      </c>
      <c r="AJ80" s="14"/>
      <c r="AK80" s="15" t="s">
        <v>23</v>
      </c>
      <c r="AL80" s="16"/>
      <c r="AM80" s="17" t="s">
        <v>23</v>
      </c>
      <c r="AN80" s="18" t="s">
        <v>23</v>
      </c>
      <c r="AO80" s="19" t="s">
        <v>23</v>
      </c>
    </row>
    <row r="81" spans="1:41">
      <c r="A81" s="14"/>
      <c r="B81" s="15" t="s">
        <v>23</v>
      </c>
      <c r="C81" s="16"/>
      <c r="D81" s="17" t="s">
        <v>23</v>
      </c>
      <c r="E81" s="18" t="s">
        <v>23</v>
      </c>
      <c r="F81" s="19" t="s">
        <v>23</v>
      </c>
      <c r="G81" s="20" t="s">
        <v>23</v>
      </c>
      <c r="H81" s="14"/>
      <c r="I81" s="15" t="s">
        <v>23</v>
      </c>
      <c r="J81" s="16"/>
      <c r="K81" s="17" t="s">
        <v>23</v>
      </c>
      <c r="L81" s="18" t="s">
        <v>23</v>
      </c>
      <c r="M81" s="19" t="s">
        <v>23</v>
      </c>
      <c r="N81" s="20" t="s">
        <v>23</v>
      </c>
      <c r="O81" s="14"/>
      <c r="P81" s="15" t="s">
        <v>23</v>
      </c>
      <c r="Q81" s="16"/>
      <c r="R81" s="17" t="s">
        <v>23</v>
      </c>
      <c r="S81" s="18" t="s">
        <v>23</v>
      </c>
      <c r="T81" s="19" t="s">
        <v>23</v>
      </c>
      <c r="U81" s="20" t="s">
        <v>23</v>
      </c>
      <c r="V81" s="14" t="s">
        <v>30</v>
      </c>
      <c r="W81" s="15" t="s">
        <v>25</v>
      </c>
      <c r="X81" s="16">
        <v>1.75</v>
      </c>
      <c r="Y81" s="17">
        <v>280.32863250000003</v>
      </c>
      <c r="Z81" s="18" t="s">
        <v>23</v>
      </c>
      <c r="AA81" s="19" t="s">
        <v>73</v>
      </c>
      <c r="AB81" s="20">
        <v>0</v>
      </c>
      <c r="AC81" s="14" t="s">
        <v>21</v>
      </c>
      <c r="AD81" s="15" t="s">
        <v>27</v>
      </c>
      <c r="AE81" s="16">
        <v>2</v>
      </c>
      <c r="AF81" s="17">
        <v>299.21694000000002</v>
      </c>
      <c r="AG81" s="18" t="s">
        <v>23</v>
      </c>
      <c r="AH81" s="19" t="s">
        <v>73</v>
      </c>
      <c r="AI81" s="20">
        <v>0</v>
      </c>
      <c r="AJ81" s="14"/>
      <c r="AK81" s="15" t="s">
        <v>23</v>
      </c>
      <c r="AL81" s="16"/>
      <c r="AM81" s="17" t="s">
        <v>23</v>
      </c>
      <c r="AN81" s="18" t="s">
        <v>23</v>
      </c>
      <c r="AO81" s="19" t="s">
        <v>23</v>
      </c>
    </row>
    <row r="82" spans="1:41">
      <c r="A82" s="14"/>
      <c r="B82" s="15" t="s">
        <v>23</v>
      </c>
      <c r="C82" s="16"/>
      <c r="D82" s="17" t="s">
        <v>23</v>
      </c>
      <c r="E82" s="18" t="s">
        <v>23</v>
      </c>
      <c r="F82" s="19" t="s">
        <v>23</v>
      </c>
      <c r="G82" s="20" t="s">
        <v>23</v>
      </c>
      <c r="H82" s="14"/>
      <c r="I82" s="15" t="s">
        <v>23</v>
      </c>
      <c r="J82" s="16"/>
      <c r="K82" s="17" t="s">
        <v>23</v>
      </c>
      <c r="L82" s="18" t="s">
        <v>23</v>
      </c>
      <c r="M82" s="19" t="s">
        <v>23</v>
      </c>
      <c r="N82" s="20" t="s">
        <v>23</v>
      </c>
      <c r="O82" s="14"/>
      <c r="P82" s="15" t="s">
        <v>23</v>
      </c>
      <c r="Q82" s="16"/>
      <c r="R82" s="17" t="s">
        <v>23</v>
      </c>
      <c r="S82" s="18" t="s">
        <v>23</v>
      </c>
      <c r="T82" s="19" t="s">
        <v>23</v>
      </c>
      <c r="U82" s="20" t="s">
        <v>23</v>
      </c>
      <c r="V82" s="14" t="s">
        <v>33</v>
      </c>
      <c r="W82" s="15" t="s">
        <v>34</v>
      </c>
      <c r="X82" s="16">
        <v>0.8</v>
      </c>
      <c r="Y82" s="17">
        <v>96.733248000000003</v>
      </c>
      <c r="Z82" s="18" t="s">
        <v>23</v>
      </c>
      <c r="AA82" s="19" t="s">
        <v>73</v>
      </c>
      <c r="AB82" s="20">
        <v>0</v>
      </c>
      <c r="AC82" s="14"/>
      <c r="AD82" s="15" t="s">
        <v>23</v>
      </c>
      <c r="AE82" s="16"/>
      <c r="AF82" s="17" t="s">
        <v>23</v>
      </c>
      <c r="AG82" s="18" t="s">
        <v>23</v>
      </c>
      <c r="AH82" s="19" t="s">
        <v>23</v>
      </c>
      <c r="AI82" s="20" t="s">
        <v>23</v>
      </c>
      <c r="AJ82" s="14" t="s">
        <v>65</v>
      </c>
      <c r="AK82" s="15" t="s">
        <v>75</v>
      </c>
      <c r="AL82" s="16">
        <v>15</v>
      </c>
      <c r="AM82" s="17">
        <v>2404.3649999999998</v>
      </c>
      <c r="AN82" s="18" t="s">
        <v>23</v>
      </c>
      <c r="AO82" s="19" t="s">
        <v>73</v>
      </c>
    </row>
    <row r="83" spans="1:41" ht="24">
      <c r="A83" s="14"/>
      <c r="B83" s="15" t="s">
        <v>23</v>
      </c>
      <c r="C83" s="16"/>
      <c r="D83" s="17" t="s">
        <v>23</v>
      </c>
      <c r="E83" s="18" t="s">
        <v>23</v>
      </c>
      <c r="F83" s="19" t="s">
        <v>23</v>
      </c>
      <c r="G83" s="20" t="s">
        <v>23</v>
      </c>
      <c r="H83" s="14"/>
      <c r="I83" s="15" t="s">
        <v>23</v>
      </c>
      <c r="J83" s="16"/>
      <c r="K83" s="17" t="s">
        <v>23</v>
      </c>
      <c r="L83" s="18" t="s">
        <v>23</v>
      </c>
      <c r="M83" s="19" t="s">
        <v>23</v>
      </c>
      <c r="N83" s="20" t="s">
        <v>23</v>
      </c>
      <c r="O83" s="14"/>
      <c r="P83" s="15" t="s">
        <v>23</v>
      </c>
      <c r="Q83" s="16"/>
      <c r="R83" s="17" t="s">
        <v>23</v>
      </c>
      <c r="S83" s="18" t="s">
        <v>23</v>
      </c>
      <c r="T83" s="19" t="s">
        <v>23</v>
      </c>
      <c r="U83" s="20" t="s">
        <v>23</v>
      </c>
      <c r="V83" s="14" t="s">
        <v>41</v>
      </c>
      <c r="W83" s="15" t="s">
        <v>34</v>
      </c>
      <c r="X83" s="16">
        <v>1.2</v>
      </c>
      <c r="Y83" s="17">
        <v>164.47472400000001</v>
      </c>
      <c r="Z83" s="18" t="s">
        <v>23</v>
      </c>
      <c r="AA83" s="19" t="s">
        <v>73</v>
      </c>
      <c r="AB83" s="20">
        <v>0</v>
      </c>
      <c r="AC83" s="14" t="s">
        <v>26</v>
      </c>
      <c r="AD83" s="15" t="s">
        <v>74</v>
      </c>
      <c r="AE83" s="16">
        <v>2</v>
      </c>
      <c r="AF83" s="17">
        <v>339.99286000000001</v>
      </c>
      <c r="AG83" s="18" t="s">
        <v>23</v>
      </c>
      <c r="AH83" s="19" t="s">
        <v>73</v>
      </c>
      <c r="AI83" s="20">
        <v>0</v>
      </c>
      <c r="AJ83" s="14"/>
      <c r="AK83" s="15" t="s">
        <v>23</v>
      </c>
      <c r="AL83" s="16"/>
      <c r="AM83" s="17" t="s">
        <v>23</v>
      </c>
      <c r="AN83" s="18" t="s">
        <v>23</v>
      </c>
      <c r="AO83" s="19" t="s">
        <v>23</v>
      </c>
    </row>
    <row r="84" spans="1:41" ht="24">
      <c r="A84" s="21"/>
      <c r="B84" s="22" t="s">
        <v>23</v>
      </c>
      <c r="C84" s="23"/>
      <c r="D84" s="24" t="s">
        <v>23</v>
      </c>
      <c r="E84" s="25" t="s">
        <v>23</v>
      </c>
      <c r="F84" s="26" t="s">
        <v>23</v>
      </c>
      <c r="G84" s="27" t="s">
        <v>23</v>
      </c>
      <c r="H84" s="21"/>
      <c r="I84" s="22" t="s">
        <v>23</v>
      </c>
      <c r="J84" s="23"/>
      <c r="K84" s="24" t="s">
        <v>23</v>
      </c>
      <c r="L84" s="25" t="s">
        <v>23</v>
      </c>
      <c r="M84" s="26" t="s">
        <v>23</v>
      </c>
      <c r="N84" s="27" t="s">
        <v>23</v>
      </c>
      <c r="O84" s="21"/>
      <c r="P84" s="22" t="s">
        <v>23</v>
      </c>
      <c r="Q84" s="23"/>
      <c r="R84" s="24" t="s">
        <v>23</v>
      </c>
      <c r="S84" s="25" t="s">
        <v>23</v>
      </c>
      <c r="T84" s="26" t="s">
        <v>23</v>
      </c>
      <c r="U84" s="27" t="s">
        <v>23</v>
      </c>
      <c r="V84" s="14"/>
      <c r="W84" s="22" t="s">
        <v>23</v>
      </c>
      <c r="X84" s="16"/>
      <c r="Y84" s="24" t="s">
        <v>23</v>
      </c>
      <c r="Z84" s="25" t="s">
        <v>23</v>
      </c>
      <c r="AA84" s="26" t="s">
        <v>23</v>
      </c>
      <c r="AB84" s="27" t="s">
        <v>23</v>
      </c>
      <c r="AC84" s="21" t="s">
        <v>35</v>
      </c>
      <c r="AD84" s="22" t="s">
        <v>36</v>
      </c>
      <c r="AE84" s="23">
        <v>3</v>
      </c>
      <c r="AF84" s="24">
        <v>740.24537999999995</v>
      </c>
      <c r="AG84" s="25" t="s">
        <v>23</v>
      </c>
      <c r="AH84" s="26" t="s">
        <v>73</v>
      </c>
      <c r="AI84" s="27">
        <v>0</v>
      </c>
      <c r="AJ84" s="21"/>
      <c r="AK84" s="22" t="s">
        <v>23</v>
      </c>
      <c r="AL84" s="23"/>
      <c r="AM84" s="24" t="s">
        <v>23</v>
      </c>
      <c r="AN84" s="25" t="s">
        <v>23</v>
      </c>
      <c r="AO84" s="26" t="s">
        <v>23</v>
      </c>
    </row>
    <row r="85" spans="1:41" ht="19.149999999999999">
      <c r="A85" s="28"/>
      <c r="B85" s="29" t="s">
        <v>23</v>
      </c>
      <c r="C85" s="30"/>
      <c r="D85" s="30" t="s">
        <v>23</v>
      </c>
      <c r="E85" s="30" t="s">
        <v>23</v>
      </c>
      <c r="F85" s="30" t="s">
        <v>23</v>
      </c>
      <c r="G85" s="30" t="s">
        <v>23</v>
      </c>
      <c r="H85" s="30"/>
      <c r="I85" s="30" t="s">
        <v>23</v>
      </c>
      <c r="J85" s="30"/>
      <c r="K85" s="30" t="s">
        <v>23</v>
      </c>
      <c r="L85" s="30" t="s">
        <v>23</v>
      </c>
      <c r="M85" s="30" t="s">
        <v>23</v>
      </c>
      <c r="N85" s="30" t="s">
        <v>23</v>
      </c>
      <c r="O85" s="7"/>
      <c r="P85" s="31" t="s">
        <v>23</v>
      </c>
      <c r="Q85" s="7"/>
      <c r="R85" s="7" t="s">
        <v>23</v>
      </c>
      <c r="S85" s="7" t="s">
        <v>23</v>
      </c>
      <c r="T85" s="32" t="s">
        <v>23</v>
      </c>
      <c r="U85" s="7" t="s">
        <v>23</v>
      </c>
      <c r="V85" s="7" t="s">
        <v>48</v>
      </c>
      <c r="W85" s="31" t="s">
        <v>49</v>
      </c>
      <c r="X85" s="7">
        <v>2</v>
      </c>
      <c r="Y85" s="7">
        <v>316.78034000000002</v>
      </c>
      <c r="Z85" s="7" t="s">
        <v>23</v>
      </c>
      <c r="AA85" s="32" t="s">
        <v>73</v>
      </c>
      <c r="AB85" s="7">
        <v>0</v>
      </c>
      <c r="AC85" s="7" t="s">
        <v>42</v>
      </c>
      <c r="AD85" s="31" t="s">
        <v>43</v>
      </c>
      <c r="AE85" s="7">
        <v>2</v>
      </c>
      <c r="AF85" s="7">
        <v>484.22359999999998</v>
      </c>
      <c r="AG85" s="7" t="s">
        <v>23</v>
      </c>
      <c r="AH85" s="32" t="s">
        <v>73</v>
      </c>
      <c r="AI85" s="7">
        <v>0</v>
      </c>
      <c r="AJ85" s="7"/>
      <c r="AK85" s="31" t="s">
        <v>23</v>
      </c>
      <c r="AL85" s="7"/>
      <c r="AM85" s="7" t="s">
        <v>23</v>
      </c>
      <c r="AN85" s="7" t="s">
        <v>23</v>
      </c>
      <c r="AO85" s="32" t="s">
        <v>23</v>
      </c>
    </row>
    <row r="86" spans="1:41">
      <c r="B86" t="s">
        <v>23</v>
      </c>
      <c r="D86" t="s">
        <v>23</v>
      </c>
      <c r="E86" t="s">
        <v>23</v>
      </c>
      <c r="F86" t="s">
        <v>23</v>
      </c>
      <c r="G86" t="s">
        <v>23</v>
      </c>
      <c r="I86" t="s">
        <v>23</v>
      </c>
      <c r="K86" t="s">
        <v>23</v>
      </c>
      <c r="L86" t="s">
        <v>23</v>
      </c>
      <c r="M86" t="s">
        <v>23</v>
      </c>
      <c r="N86" t="s">
        <v>23</v>
      </c>
      <c r="P86" t="s">
        <v>23</v>
      </c>
      <c r="R86" t="s">
        <v>23</v>
      </c>
      <c r="S86" t="s">
        <v>23</v>
      </c>
      <c r="T86" t="s">
        <v>23</v>
      </c>
      <c r="U86" t="s">
        <v>23</v>
      </c>
      <c r="V86" t="s">
        <v>52</v>
      </c>
      <c r="W86" t="s">
        <v>53</v>
      </c>
      <c r="X86">
        <v>2</v>
      </c>
      <c r="Y86">
        <v>332.45256000000001</v>
      </c>
      <c r="Z86" t="s">
        <v>23</v>
      </c>
      <c r="AA86" t="s">
        <v>73</v>
      </c>
      <c r="AB86">
        <v>0</v>
      </c>
      <c r="AC86" t="s">
        <v>50</v>
      </c>
      <c r="AD86" t="s">
        <v>51</v>
      </c>
      <c r="AE86">
        <v>2</v>
      </c>
      <c r="AF86">
        <v>448.91428000000002</v>
      </c>
      <c r="AG86" t="s">
        <v>23</v>
      </c>
      <c r="AH86" t="s">
        <v>73</v>
      </c>
      <c r="AI86">
        <v>0</v>
      </c>
      <c r="AK86" t="s">
        <v>23</v>
      </c>
      <c r="AM86" t="s">
        <v>23</v>
      </c>
      <c r="AN86" t="s">
        <v>23</v>
      </c>
      <c r="AO86" t="s">
        <v>23</v>
      </c>
    </row>
    <row r="87" spans="1:41">
      <c r="B87" t="s">
        <v>23</v>
      </c>
      <c r="D87" t="s">
        <v>23</v>
      </c>
      <c r="E87" t="s">
        <v>23</v>
      </c>
      <c r="F87" t="s">
        <v>23</v>
      </c>
      <c r="G87" t="s">
        <v>23</v>
      </c>
      <c r="I87" t="s">
        <v>23</v>
      </c>
      <c r="K87" t="s">
        <v>23</v>
      </c>
      <c r="L87" t="s">
        <v>23</v>
      </c>
      <c r="M87" t="s">
        <v>23</v>
      </c>
      <c r="N87" t="s">
        <v>23</v>
      </c>
      <c r="P87" t="s">
        <v>23</v>
      </c>
      <c r="R87" t="s">
        <v>23</v>
      </c>
      <c r="S87" t="s">
        <v>23</v>
      </c>
      <c r="T87" t="s">
        <v>23</v>
      </c>
      <c r="U87" t="s">
        <v>23</v>
      </c>
      <c r="V87" t="s">
        <v>56</v>
      </c>
      <c r="W87" t="s">
        <v>22</v>
      </c>
      <c r="X87">
        <v>1</v>
      </c>
      <c r="Y87">
        <v>166.21038999999999</v>
      </c>
      <c r="Z87" t="s">
        <v>23</v>
      </c>
      <c r="AA87" t="s">
        <v>73</v>
      </c>
      <c r="AB87">
        <v>0</v>
      </c>
      <c r="AC87" t="s">
        <v>54</v>
      </c>
      <c r="AD87" t="s">
        <v>55</v>
      </c>
      <c r="AF87">
        <v>0</v>
      </c>
      <c r="AG87" t="s">
        <v>23</v>
      </c>
      <c r="AH87" t="s">
        <v>73</v>
      </c>
      <c r="AI87">
        <v>0</v>
      </c>
      <c r="AJ87" t="s">
        <v>68</v>
      </c>
      <c r="AK87" t="s">
        <v>69</v>
      </c>
      <c r="AL87">
        <v>3</v>
      </c>
      <c r="AM87">
        <v>467.34513000000004</v>
      </c>
      <c r="AN87" t="s">
        <v>23</v>
      </c>
      <c r="AO87" t="s">
        <v>72</v>
      </c>
    </row>
    <row r="88" spans="1:41">
      <c r="B88" t="s">
        <v>23</v>
      </c>
      <c r="D88" t="s">
        <v>23</v>
      </c>
      <c r="E88" t="s">
        <v>23</v>
      </c>
      <c r="F88" t="s">
        <v>23</v>
      </c>
      <c r="G88" t="s">
        <v>23</v>
      </c>
      <c r="I88" t="s">
        <v>23</v>
      </c>
      <c r="K88" t="s">
        <v>23</v>
      </c>
      <c r="L88" t="s">
        <v>23</v>
      </c>
      <c r="M88" t="s">
        <v>23</v>
      </c>
      <c r="N88" t="s">
        <v>23</v>
      </c>
      <c r="P88" t="s">
        <v>23</v>
      </c>
      <c r="R88" t="s">
        <v>23</v>
      </c>
      <c r="S88" t="s">
        <v>23</v>
      </c>
      <c r="T88" t="s">
        <v>23</v>
      </c>
      <c r="U88" t="s">
        <v>23</v>
      </c>
      <c r="W88" t="s">
        <v>23</v>
      </c>
      <c r="Y88" t="s">
        <v>23</v>
      </c>
      <c r="Z88" t="s">
        <v>23</v>
      </c>
      <c r="AA88" t="s">
        <v>23</v>
      </c>
      <c r="AB88" t="s">
        <v>23</v>
      </c>
      <c r="AD88" t="s">
        <v>23</v>
      </c>
      <c r="AF88" t="s">
        <v>23</v>
      </c>
      <c r="AG88" t="s">
        <v>23</v>
      </c>
      <c r="AH88" t="s">
        <v>23</v>
      </c>
      <c r="AI88" t="s">
        <v>23</v>
      </c>
      <c r="AK88" t="s">
        <v>23</v>
      </c>
      <c r="AM88" t="s">
        <v>23</v>
      </c>
      <c r="AN88" t="s">
        <v>23</v>
      </c>
      <c r="AO88" t="s">
        <v>23</v>
      </c>
    </row>
  </sheetData>
  <conditionalFormatting sqref="E7:E18 L7:L18 S7:S18 Z7:Z18 AG7:AG18 AN7:AN18">
    <cfRule type="iconSet" priority="2">
      <iconSet iconSet="3Symbols2">
        <cfvo type="percent" val="0"/>
        <cfvo type="num" val="7"/>
        <cfvo type="num" val="14"/>
      </iconSet>
    </cfRule>
  </conditionalFormatting>
  <conditionalFormatting sqref="E31:E42 L31:L42 S31:S42 Z31:Z42 AG31:AG42 AN31:AN42">
    <cfRule type="iconSet" priority="3">
      <iconSet iconSet="3Symbols2">
        <cfvo type="percent" val="0"/>
        <cfvo type="num" val="7"/>
        <cfvo type="num" val="14"/>
      </iconSet>
    </cfRule>
  </conditionalFormatting>
  <conditionalFormatting sqref="E53:E64 L53:L64 S53:S64 Z53:Z64 AG53:AG64 AN53:AN64">
    <cfRule type="iconSet" priority="1">
      <iconSet iconSet="3Symbols2">
        <cfvo type="percent" val="0"/>
        <cfvo type="num" val="7"/>
        <cfvo type="num" val="14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37DF-F9D2-45D2-811D-CDC799ABDE82}">
  <dimension ref="A1:AO38"/>
  <sheetViews>
    <sheetView workbookViewId="0">
      <selection activeCell="C1" sqref="C1"/>
    </sheetView>
  </sheetViews>
  <sheetFormatPr defaultColWidth="11.42578125" defaultRowHeight="14.45"/>
  <cols>
    <col min="2" max="2" width="8.140625" bestFit="1" customWidth="1"/>
    <col min="3" max="3" width="3.7109375" bestFit="1" customWidth="1"/>
    <col min="4" max="4" width="2.7109375" bestFit="1" customWidth="1"/>
    <col min="5" max="5" width="4" bestFit="1" customWidth="1"/>
    <col min="6" max="6" width="5.7109375" bestFit="1" customWidth="1"/>
    <col min="7" max="7" width="4.42578125" bestFit="1" customWidth="1"/>
    <col min="10" max="10" width="4.85546875" bestFit="1" customWidth="1"/>
    <col min="11" max="11" width="4.7109375" bestFit="1" customWidth="1"/>
    <col min="12" max="12" width="4.28515625" bestFit="1" customWidth="1"/>
    <col min="13" max="13" width="5.7109375" bestFit="1" customWidth="1"/>
    <col min="14" max="14" width="4.42578125" bestFit="1" customWidth="1"/>
    <col min="17" max="17" width="4.85546875" bestFit="1" customWidth="1"/>
    <col min="18" max="18" width="3.42578125" bestFit="1" customWidth="1"/>
    <col min="19" max="19" width="4.7109375" bestFit="1" customWidth="1"/>
    <col min="20" max="20" width="5.7109375" bestFit="1" customWidth="1"/>
    <col min="21" max="21" width="4.42578125" bestFit="1" customWidth="1"/>
    <col min="23" max="23" width="11.42578125" bestFit="1" customWidth="1"/>
    <col min="24" max="24" width="4.85546875" bestFit="1" customWidth="1"/>
    <col min="25" max="25" width="4.7109375" bestFit="1" customWidth="1"/>
    <col min="26" max="26" width="4.28515625" bestFit="1" customWidth="1"/>
    <col min="27" max="27" width="5.7109375" bestFit="1" customWidth="1"/>
    <col min="28" max="28" width="4.42578125" bestFit="1" customWidth="1"/>
    <col min="31" max="31" width="4.85546875" bestFit="1" customWidth="1"/>
    <col min="32" max="33" width="4.7109375" bestFit="1" customWidth="1"/>
    <col min="34" max="34" width="5.7109375" bestFit="1" customWidth="1"/>
    <col min="35" max="35" width="4.42578125" bestFit="1" customWidth="1"/>
    <col min="38" max="38" width="4.85546875" bestFit="1" customWidth="1"/>
    <col min="39" max="39" width="4.7109375" bestFit="1" customWidth="1"/>
    <col min="40" max="40" width="4.28515625" bestFit="1" customWidth="1"/>
    <col min="41" max="41" width="5.7109375" bestFit="1" customWidth="1"/>
  </cols>
  <sheetData>
    <row r="1" spans="1:41">
      <c r="A1" t="s">
        <v>0</v>
      </c>
    </row>
    <row r="2" spans="1:41">
      <c r="A2" s="1">
        <v>45660</v>
      </c>
    </row>
    <row r="5" spans="1:41" ht="24">
      <c r="A5" s="2" t="s">
        <v>1</v>
      </c>
      <c r="C5" s="3">
        <f>+SUM(C7:C18)</f>
        <v>0</v>
      </c>
      <c r="E5" s="4">
        <f>+SUMIF($BL$4:$BL$255,A6,$BO$4:$BO$255)</f>
        <v>0</v>
      </c>
      <c r="F5" s="5" t="s">
        <v>2</v>
      </c>
      <c r="G5" s="6"/>
      <c r="J5" s="3">
        <f>+SUM(J7:J18)</f>
        <v>24</v>
      </c>
      <c r="K5" s="7"/>
      <c r="L5" s="4">
        <f>+SUMIF($BL$4:$BL$255,H6,$BO$4:$BO$255)</f>
        <v>0</v>
      </c>
      <c r="M5" s="5" t="s">
        <v>2</v>
      </c>
      <c r="N5" s="6"/>
      <c r="O5" s="7"/>
      <c r="P5" s="7"/>
      <c r="Q5" s="3">
        <f>+SUM(Q7:Q18)</f>
        <v>24</v>
      </c>
      <c r="R5" s="7"/>
      <c r="S5" s="4">
        <f>+SUMIF($BL$4:$BL$255,O6,$BO$4:$BO$255)</f>
        <v>0</v>
      </c>
      <c r="T5" s="5" t="s">
        <v>2</v>
      </c>
      <c r="U5" s="6"/>
      <c r="V5" s="7"/>
      <c r="W5" s="7"/>
      <c r="X5" s="3">
        <f>+SUM(X7:X18)</f>
        <v>24</v>
      </c>
      <c r="Y5" s="7"/>
      <c r="Z5" s="4">
        <f>+SUMIF($BL$4:$BL$255,V6,$BO$4:$BO$255)</f>
        <v>0</v>
      </c>
      <c r="AA5" s="5" t="s">
        <v>2</v>
      </c>
      <c r="AB5" s="6"/>
      <c r="AC5" s="7"/>
      <c r="AD5" s="7"/>
      <c r="AE5" s="3">
        <f>+SUM(AE7:AE18)</f>
        <v>24</v>
      </c>
      <c r="AF5" s="7"/>
      <c r="AG5" s="4">
        <f>+SUMIF($BL$4:$BL$255,AC6,$BO$4:$BO$255)</f>
        <v>0</v>
      </c>
      <c r="AH5" s="5" t="s">
        <v>2</v>
      </c>
      <c r="AI5" s="6"/>
      <c r="AJ5" s="7"/>
      <c r="AK5" s="7"/>
      <c r="AL5" s="3">
        <f>+SUM(AL7:AL18)</f>
        <v>24</v>
      </c>
      <c r="AM5" s="7"/>
      <c r="AN5" s="4">
        <f>+SUMIF($BL$4:$BL$255,AJ6,$BO$4:$BO$255)</f>
        <v>0</v>
      </c>
      <c r="AO5" s="5" t="s">
        <v>2</v>
      </c>
    </row>
    <row r="6" spans="1:41" ht="20.45">
      <c r="A6" s="8">
        <v>45663</v>
      </c>
      <c r="B6" s="9" t="s">
        <v>3</v>
      </c>
      <c r="C6" s="10" t="s">
        <v>4</v>
      </c>
      <c r="D6" s="10" t="s">
        <v>5</v>
      </c>
      <c r="E6" s="10" t="s">
        <v>6</v>
      </c>
      <c r="F6" s="11" t="s">
        <v>7</v>
      </c>
      <c r="G6" s="12" t="s">
        <v>8</v>
      </c>
      <c r="H6" s="13">
        <f>+A6+1</f>
        <v>45664</v>
      </c>
      <c r="I6" s="9" t="s">
        <v>9</v>
      </c>
      <c r="J6" s="10" t="s">
        <v>4</v>
      </c>
      <c r="K6" s="10" t="s">
        <v>10</v>
      </c>
      <c r="L6" s="10" t="s">
        <v>6</v>
      </c>
      <c r="M6" s="11" t="s">
        <v>7</v>
      </c>
      <c r="N6" s="12" t="s">
        <v>8</v>
      </c>
      <c r="O6" s="13">
        <f>+H6+1</f>
        <v>45665</v>
      </c>
      <c r="P6" s="9" t="s">
        <v>11</v>
      </c>
      <c r="Q6" s="10" t="s">
        <v>4</v>
      </c>
      <c r="R6" s="10" t="s">
        <v>10</v>
      </c>
      <c r="S6" s="10" t="s">
        <v>6</v>
      </c>
      <c r="T6" s="11" t="s">
        <v>7</v>
      </c>
      <c r="U6" s="12" t="s">
        <v>8</v>
      </c>
      <c r="V6" s="13">
        <f>+O6+1</f>
        <v>45666</v>
      </c>
      <c r="W6" s="9" t="s">
        <v>12</v>
      </c>
      <c r="X6" s="10" t="s">
        <v>4</v>
      </c>
      <c r="Y6" s="10" t="s">
        <v>10</v>
      </c>
      <c r="Z6" s="10" t="s">
        <v>6</v>
      </c>
      <c r="AA6" s="11" t="s">
        <v>7</v>
      </c>
      <c r="AB6" s="12" t="s">
        <v>8</v>
      </c>
      <c r="AC6" s="13">
        <f>+V6+1</f>
        <v>45667</v>
      </c>
      <c r="AD6" s="9" t="s">
        <v>13</v>
      </c>
      <c r="AE6" s="10" t="s">
        <v>4</v>
      </c>
      <c r="AF6" s="10" t="s">
        <v>10</v>
      </c>
      <c r="AG6" s="10" t="s">
        <v>6</v>
      </c>
      <c r="AH6" s="11" t="s">
        <v>7</v>
      </c>
      <c r="AI6" s="12" t="s">
        <v>8</v>
      </c>
      <c r="AJ6" s="13">
        <f>+AC6+1</f>
        <v>45668</v>
      </c>
      <c r="AK6" s="9" t="s">
        <v>14</v>
      </c>
      <c r="AL6" s="10" t="s">
        <v>4</v>
      </c>
      <c r="AM6" s="10" t="s">
        <v>10</v>
      </c>
      <c r="AN6" s="10" t="s">
        <v>6</v>
      </c>
      <c r="AO6" s="11" t="s">
        <v>7</v>
      </c>
    </row>
    <row r="7" spans="1:41" ht="36">
      <c r="A7" s="14"/>
      <c r="B7" s="15" t="str">
        <f>IFERROR(+VLOOKUP(A7,[2]!D01__SD_STO_ART[[COD_ART]:[COD_GRU]],2,0),"")</f>
        <v/>
      </c>
      <c r="C7" s="16"/>
      <c r="D7" s="17" t="str">
        <f>IFERROR(+VLOOKUP(A7,[2]!_C108__Cobertura_Central[[COD_ART]:[Cj/H]],4,0)*C7,"")</f>
        <v/>
      </c>
      <c r="E7" s="18" t="str">
        <f>IFERROR(+VLOOKUP(A7,[2]!Plan[[Cod_ART]:[Cajas]],7,0),"")</f>
        <v/>
      </c>
      <c r="F7" s="19" t="str">
        <f>IFERROR(+VLOOKUP(A7,[2]!D01__SD_STO_ART[[COD_ART]:[COD_GRU]],3,0),"")</f>
        <v/>
      </c>
      <c r="G7" s="20" t="str">
        <f>IF(A7="","",+$C$4)</f>
        <v/>
      </c>
      <c r="H7" s="14" t="s">
        <v>48</v>
      </c>
      <c r="I7" s="15" t="s">
        <v>49</v>
      </c>
      <c r="J7" s="16">
        <v>2</v>
      </c>
      <c r="K7" s="17">
        <v>316.78034000000002</v>
      </c>
      <c r="L7" s="18" t="s">
        <v>23</v>
      </c>
      <c r="M7" s="19" t="s">
        <v>73</v>
      </c>
      <c r="N7" s="20">
        <v>0</v>
      </c>
      <c r="O7" s="14" t="s">
        <v>28</v>
      </c>
      <c r="P7" s="15" t="s">
        <v>29</v>
      </c>
      <c r="Q7" s="16">
        <v>4</v>
      </c>
      <c r="R7" s="17">
        <v>633.27728000000002</v>
      </c>
      <c r="S7" s="18" t="s">
        <v>23</v>
      </c>
      <c r="T7" s="19" t="s">
        <v>73</v>
      </c>
      <c r="U7" s="20">
        <v>0</v>
      </c>
      <c r="V7" s="14" t="s">
        <v>50</v>
      </c>
      <c r="W7" s="15" t="s">
        <v>51</v>
      </c>
      <c r="X7" s="16">
        <v>2</v>
      </c>
      <c r="Y7" s="17">
        <v>448.91428000000002</v>
      </c>
      <c r="Z7" s="18" t="s">
        <v>23</v>
      </c>
      <c r="AA7" s="19" t="s">
        <v>73</v>
      </c>
      <c r="AB7" s="20">
        <v>0</v>
      </c>
      <c r="AC7" s="14" t="s">
        <v>17</v>
      </c>
      <c r="AD7" s="15" t="s">
        <v>18</v>
      </c>
      <c r="AE7" s="16">
        <v>3</v>
      </c>
      <c r="AF7" s="17">
        <v>410.40116999999998</v>
      </c>
      <c r="AG7" s="18" t="s">
        <v>23</v>
      </c>
      <c r="AH7" s="19" t="s">
        <v>73</v>
      </c>
      <c r="AI7" s="20">
        <v>0</v>
      </c>
      <c r="AJ7" s="14" t="s">
        <v>44</v>
      </c>
      <c r="AK7" s="15" t="s">
        <v>45</v>
      </c>
      <c r="AL7" s="16">
        <v>2</v>
      </c>
      <c r="AM7" s="17">
        <v>385.34544</v>
      </c>
      <c r="AN7" s="18" t="s">
        <v>23</v>
      </c>
      <c r="AO7" s="19" t="s">
        <v>73</v>
      </c>
    </row>
    <row r="8" spans="1:41" ht="24">
      <c r="A8" s="14"/>
      <c r="B8" s="15" t="str">
        <f>IFERROR(+VLOOKUP(A8,[2]!D01__SD_STO_ART[[COD_ART]:[COD_GRU]],2,0),"")</f>
        <v/>
      </c>
      <c r="C8" s="16"/>
      <c r="D8" s="17" t="str">
        <f>IFERROR(+VLOOKUP(A8,[2]!_C108__Cobertura_Central[[COD_ART]:[Cj/H]],4,0)*C8,"")</f>
        <v/>
      </c>
      <c r="E8" s="18" t="str">
        <f>IFERROR(+VLOOKUP(A8,[2]!Plan[[Cod_ART]:[Cajas]],7,0),"")</f>
        <v/>
      </c>
      <c r="F8" s="19" t="str">
        <f>IFERROR(+VLOOKUP(A8,[2]!D01__SD_STO_ART[[COD_ART]:[COD_GRU]],3,0),"")</f>
        <v/>
      </c>
      <c r="G8" s="20" t="str">
        <f>IF(A8="","",+$C$4)</f>
        <v/>
      </c>
      <c r="H8" s="14" t="s">
        <v>52</v>
      </c>
      <c r="I8" s="15" t="s">
        <v>53</v>
      </c>
      <c r="J8" s="16">
        <v>3</v>
      </c>
      <c r="K8" s="17">
        <v>498.67884000000004</v>
      </c>
      <c r="L8" s="18" t="s">
        <v>23</v>
      </c>
      <c r="M8" s="19" t="s">
        <v>73</v>
      </c>
      <c r="N8" s="20">
        <v>0</v>
      </c>
      <c r="O8" s="14" t="s">
        <v>26</v>
      </c>
      <c r="P8" s="15" t="s">
        <v>74</v>
      </c>
      <c r="Q8" s="16">
        <v>3</v>
      </c>
      <c r="R8" s="17">
        <v>509.98928999999998</v>
      </c>
      <c r="S8" s="18" t="s">
        <v>23</v>
      </c>
      <c r="T8" s="19" t="s">
        <v>73</v>
      </c>
      <c r="U8" s="20">
        <v>0</v>
      </c>
      <c r="V8" s="14" t="s">
        <v>35</v>
      </c>
      <c r="W8" s="15" t="s">
        <v>36</v>
      </c>
      <c r="X8" s="16">
        <v>3</v>
      </c>
      <c r="Y8" s="17">
        <v>740.24537999999995</v>
      </c>
      <c r="Z8" s="18" t="s">
        <v>23</v>
      </c>
      <c r="AA8" s="19" t="s">
        <v>73</v>
      </c>
      <c r="AB8" s="20">
        <v>0</v>
      </c>
      <c r="AC8" s="14" t="s">
        <v>83</v>
      </c>
      <c r="AD8" s="15" t="s">
        <v>84</v>
      </c>
      <c r="AE8" s="16">
        <v>3</v>
      </c>
      <c r="AF8" s="17">
        <v>489.61212</v>
      </c>
      <c r="AG8" s="18" t="s">
        <v>23</v>
      </c>
      <c r="AH8" s="19" t="s">
        <v>73</v>
      </c>
      <c r="AI8" s="20">
        <v>0</v>
      </c>
      <c r="AJ8" s="14" t="s">
        <v>37</v>
      </c>
      <c r="AK8" s="15" t="s">
        <v>38</v>
      </c>
      <c r="AL8" s="16">
        <v>6</v>
      </c>
      <c r="AM8" s="17">
        <v>933.96222</v>
      </c>
      <c r="AN8" s="18" t="s">
        <v>23</v>
      </c>
      <c r="AO8" s="19" t="s">
        <v>73</v>
      </c>
    </row>
    <row r="9" spans="1:41" ht="24">
      <c r="A9" s="14"/>
      <c r="B9" s="15" t="str">
        <f>IFERROR(+VLOOKUP(A9,[2]!D01__SD_STO_ART[[COD_ART]:[COD_GRU]],2,0),"")</f>
        <v/>
      </c>
      <c r="C9" s="16"/>
      <c r="D9" s="17" t="str">
        <f>IFERROR(+VLOOKUP(A9,[2]!_C108__Cobertura_Central[[COD_ART]:[Cj/H]],4,0)*C9,"")</f>
        <v/>
      </c>
      <c r="E9" s="18" t="str">
        <f>IFERROR(+VLOOKUP(A9,[2]!Plan[[Cod_ART]:[Cajas]],7,0),"")</f>
        <v/>
      </c>
      <c r="F9" s="19" t="str">
        <f>IFERROR(+VLOOKUP(A9,[2]!D01__SD_STO_ART[[COD_ART]:[COD_GRU]],3,0),"")</f>
        <v/>
      </c>
      <c r="G9" s="20" t="str">
        <f>IF(A9="","",+$C$4)</f>
        <v/>
      </c>
      <c r="H9" s="14"/>
      <c r="I9" s="15" t="s">
        <v>23</v>
      </c>
      <c r="J9" s="16"/>
      <c r="K9" s="17" t="s">
        <v>23</v>
      </c>
      <c r="L9" s="18" t="s">
        <v>23</v>
      </c>
      <c r="M9" s="19" t="s">
        <v>23</v>
      </c>
      <c r="N9" s="20" t="s">
        <v>23</v>
      </c>
      <c r="O9" s="14" t="s">
        <v>85</v>
      </c>
      <c r="P9" s="15" t="s">
        <v>86</v>
      </c>
      <c r="Q9" s="16">
        <v>2</v>
      </c>
      <c r="R9" s="17">
        <v>370.91928000000001</v>
      </c>
      <c r="S9" s="18" t="s">
        <v>23</v>
      </c>
      <c r="T9" s="19" t="s">
        <v>73</v>
      </c>
      <c r="U9" s="20">
        <v>0</v>
      </c>
      <c r="V9" s="14" t="s">
        <v>42</v>
      </c>
      <c r="W9" s="15" t="s">
        <v>43</v>
      </c>
      <c r="X9" s="16">
        <v>2</v>
      </c>
      <c r="Y9" s="17">
        <v>484.22359999999998</v>
      </c>
      <c r="Z9" s="18" t="s">
        <v>23</v>
      </c>
      <c r="AA9" s="19" t="s">
        <v>73</v>
      </c>
      <c r="AB9" s="20">
        <v>0</v>
      </c>
      <c r="AC9" s="14" t="s">
        <v>87</v>
      </c>
      <c r="AD9" s="15" t="s">
        <v>88</v>
      </c>
      <c r="AE9" s="16">
        <v>3</v>
      </c>
      <c r="AF9" s="17">
        <v>589.05408</v>
      </c>
      <c r="AG9" s="18" t="s">
        <v>23</v>
      </c>
      <c r="AH9" s="19" t="s">
        <v>73</v>
      </c>
      <c r="AI9" s="20">
        <v>0</v>
      </c>
      <c r="AJ9" s="14" t="s">
        <v>61</v>
      </c>
      <c r="AK9" s="15" t="s">
        <v>62</v>
      </c>
      <c r="AL9" s="16">
        <v>8</v>
      </c>
      <c r="AM9" s="17">
        <v>856.76895999999999</v>
      </c>
      <c r="AN9" s="18" t="s">
        <v>23</v>
      </c>
      <c r="AO9" s="19" t="s">
        <v>72</v>
      </c>
    </row>
    <row r="10" spans="1:41" ht="24">
      <c r="A10" s="14"/>
      <c r="B10" s="15" t="str">
        <f>IFERROR(+VLOOKUP(A10,[2]!D01__SD_STO_ART[[COD_ART]:[COD_GRU]],2,0),"")</f>
        <v/>
      </c>
      <c r="C10" s="16"/>
      <c r="D10" s="17" t="str">
        <f>IFERROR(+VLOOKUP(A10,[2]!_C108__Cobertura_Central[[COD_ART]:[Cj/H]],4,0)*C10,"")</f>
        <v/>
      </c>
      <c r="E10" s="18" t="str">
        <f>IFERROR(+VLOOKUP(A10,[2]!Plan[[Cod_ART]:[Cajas]],7,0),"")</f>
        <v/>
      </c>
      <c r="F10" s="19" t="str">
        <f>IFERROR(+VLOOKUP(A10,[2]!D01__SD_STO_ART[[COD_ART]:[COD_GRU]],3,0),"")</f>
        <v/>
      </c>
      <c r="G10" s="20" t="str">
        <f>IF(A10="","",+$C$4)</f>
        <v/>
      </c>
      <c r="H10" s="14" t="s">
        <v>63</v>
      </c>
      <c r="I10" s="15" t="s">
        <v>64</v>
      </c>
      <c r="J10" s="16">
        <v>12</v>
      </c>
      <c r="K10" s="17">
        <v>1995.3312000000001</v>
      </c>
      <c r="L10" s="18" t="s">
        <v>23</v>
      </c>
      <c r="M10" s="19" t="s">
        <v>73</v>
      </c>
      <c r="N10" s="20">
        <v>0</v>
      </c>
      <c r="O10" s="14" t="s">
        <v>59</v>
      </c>
      <c r="P10" s="15" t="s">
        <v>60</v>
      </c>
      <c r="Q10" s="16">
        <v>3</v>
      </c>
      <c r="R10" s="17">
        <v>475.18929000000003</v>
      </c>
      <c r="S10" s="18" t="s">
        <v>23</v>
      </c>
      <c r="T10" s="19" t="s">
        <v>73</v>
      </c>
      <c r="U10" s="20">
        <v>0</v>
      </c>
      <c r="V10" s="14" t="s">
        <v>65</v>
      </c>
      <c r="W10" s="15" t="s">
        <v>75</v>
      </c>
      <c r="X10" s="16">
        <v>13</v>
      </c>
      <c r="Y10" s="17">
        <v>2083.7829999999999</v>
      </c>
      <c r="Z10" s="18" t="s">
        <v>23</v>
      </c>
      <c r="AA10" s="19" t="s">
        <v>73</v>
      </c>
      <c r="AB10" s="20">
        <v>0</v>
      </c>
      <c r="AC10" s="14" t="s">
        <v>89</v>
      </c>
      <c r="AD10" s="15" t="s">
        <v>90</v>
      </c>
      <c r="AE10" s="16">
        <v>4</v>
      </c>
      <c r="AF10" s="17">
        <v>641.37927999999999</v>
      </c>
      <c r="AG10" s="18" t="s">
        <v>23</v>
      </c>
      <c r="AH10" s="19" t="s">
        <v>73</v>
      </c>
      <c r="AI10" s="20">
        <v>0</v>
      </c>
      <c r="AJ10" s="14" t="s">
        <v>66</v>
      </c>
      <c r="AK10" s="15" t="s">
        <v>67</v>
      </c>
      <c r="AL10" s="16">
        <v>8</v>
      </c>
      <c r="AM10" s="17">
        <v>1110.8571199999999</v>
      </c>
      <c r="AN10" s="18" t="s">
        <v>23</v>
      </c>
      <c r="AO10" s="19" t="s">
        <v>72</v>
      </c>
    </row>
    <row r="11" spans="1:41" ht="24">
      <c r="A11" s="14"/>
      <c r="B11" s="15" t="str">
        <f>IFERROR(+VLOOKUP(A11,[2]!D01__SD_STO_ART[[COD_ART]:[COD_GRU]],2,0),"")</f>
        <v/>
      </c>
      <c r="C11" s="16"/>
      <c r="D11" s="17" t="str">
        <f>IFERROR(+VLOOKUP(A11,[2]!_C108__Cobertura_Central[[COD_ART]:[Cj/H]],4,0)*C11,"")</f>
        <v/>
      </c>
      <c r="E11" s="18" t="str">
        <f>IFERROR(+VLOOKUP(A11,[2]!Plan[[Cod_ART]:[Cajas]],7,0),"")</f>
        <v/>
      </c>
      <c r="F11" s="19" t="str">
        <f>IFERROR(+VLOOKUP(A11,[2]!D01__SD_STO_ART[[COD_ART]:[COD_GRU]],3,0),"")</f>
        <v/>
      </c>
      <c r="G11" s="20" t="str">
        <f t="shared" ref="G11:G18" si="0">IF(A11="","",+$C$4)</f>
        <v/>
      </c>
      <c r="H11" s="14" t="s">
        <v>21</v>
      </c>
      <c r="I11" s="15" t="s">
        <v>27</v>
      </c>
      <c r="J11" s="16">
        <v>3</v>
      </c>
      <c r="K11" s="17">
        <v>448.82541000000003</v>
      </c>
      <c r="L11" s="18" t="s">
        <v>23</v>
      </c>
      <c r="M11" s="19" t="s">
        <v>73</v>
      </c>
      <c r="N11" s="20">
        <v>0</v>
      </c>
      <c r="O11" s="14" t="s">
        <v>57</v>
      </c>
      <c r="P11" s="15" t="s">
        <v>58</v>
      </c>
      <c r="Q11" s="16">
        <v>5</v>
      </c>
      <c r="R11" s="17">
        <v>831.07889999999998</v>
      </c>
      <c r="S11" s="18" t="s">
        <v>23</v>
      </c>
      <c r="T11" s="19" t="s">
        <v>73</v>
      </c>
      <c r="U11" s="20">
        <v>0</v>
      </c>
      <c r="V11" s="14"/>
      <c r="W11" s="15" t="s">
        <v>23</v>
      </c>
      <c r="X11" s="16"/>
      <c r="Y11" s="17" t="s">
        <v>23</v>
      </c>
      <c r="Z11" s="18" t="s">
        <v>23</v>
      </c>
      <c r="AA11" s="19" t="s">
        <v>23</v>
      </c>
      <c r="AB11" s="20" t="s">
        <v>23</v>
      </c>
      <c r="AC11" s="14" t="s">
        <v>30</v>
      </c>
      <c r="AD11" s="15" t="s">
        <v>25</v>
      </c>
      <c r="AE11" s="16">
        <v>2</v>
      </c>
      <c r="AF11" s="17">
        <v>320.37558000000001</v>
      </c>
      <c r="AG11" s="18" t="s">
        <v>23</v>
      </c>
      <c r="AH11" s="19" t="s">
        <v>73</v>
      </c>
      <c r="AI11" s="20">
        <v>0</v>
      </c>
      <c r="AJ11" s="14"/>
      <c r="AK11" s="15" t="s">
        <v>23</v>
      </c>
      <c r="AL11" s="16"/>
      <c r="AM11" s="17" t="s">
        <v>23</v>
      </c>
      <c r="AN11" s="18" t="s">
        <v>23</v>
      </c>
      <c r="AO11" s="19" t="s">
        <v>23</v>
      </c>
    </row>
    <row r="12" spans="1:41">
      <c r="A12" s="14"/>
      <c r="B12" s="15" t="str">
        <f>IFERROR(+VLOOKUP(A12,[2]!D01__SD_STO_ART[[COD_ART]:[COD_GRU]],2,0),"")</f>
        <v/>
      </c>
      <c r="C12" s="16"/>
      <c r="D12" s="17" t="str">
        <f>IFERROR(+VLOOKUP(A12,[2]!_C108__Cobertura_Central[[COD_ART]:[Cj/H]],4,0)*C12,"")</f>
        <v/>
      </c>
      <c r="E12" s="18" t="str">
        <f>IFERROR(+VLOOKUP(A12,[2]!Plan[[Cod_ART]:[Cajas]],7,0),"")</f>
        <v/>
      </c>
      <c r="F12" s="19" t="str">
        <f>IFERROR(+VLOOKUP(A12,[2]!D01__SD_STO_ART[[COD_ART]:[COD_GRU]],3,0),"")</f>
        <v/>
      </c>
      <c r="G12" s="20" t="str">
        <f t="shared" si="0"/>
        <v/>
      </c>
      <c r="H12" s="14" t="s">
        <v>28</v>
      </c>
      <c r="I12" s="15" t="s">
        <v>29</v>
      </c>
      <c r="J12" s="16">
        <v>4</v>
      </c>
      <c r="K12" s="17">
        <v>633.27728000000002</v>
      </c>
      <c r="L12" s="18" t="s">
        <v>23</v>
      </c>
      <c r="M12" s="19" t="s">
        <v>73</v>
      </c>
      <c r="N12" s="20">
        <v>0</v>
      </c>
      <c r="O12" s="14"/>
      <c r="P12" s="15" t="s">
        <v>23</v>
      </c>
      <c r="Q12" s="16"/>
      <c r="R12" s="17" t="s">
        <v>23</v>
      </c>
      <c r="S12" s="18" t="s">
        <v>23</v>
      </c>
      <c r="T12" s="19" t="s">
        <v>23</v>
      </c>
      <c r="U12" s="20" t="s">
        <v>23</v>
      </c>
      <c r="V12" s="14"/>
      <c r="W12" s="15" t="s">
        <v>23</v>
      </c>
      <c r="X12" s="16"/>
      <c r="Y12" s="17" t="s">
        <v>23</v>
      </c>
      <c r="Z12" s="18" t="s">
        <v>23</v>
      </c>
      <c r="AA12" s="19" t="s">
        <v>23</v>
      </c>
      <c r="AB12" s="20" t="s">
        <v>23</v>
      </c>
      <c r="AC12" s="14" t="s">
        <v>19</v>
      </c>
      <c r="AD12" s="15" t="s">
        <v>20</v>
      </c>
      <c r="AE12" s="16">
        <v>2</v>
      </c>
      <c r="AF12" s="17">
        <v>411.16750000000002</v>
      </c>
      <c r="AG12" s="18" t="s">
        <v>23</v>
      </c>
      <c r="AH12" s="19" t="s">
        <v>73</v>
      </c>
      <c r="AI12" s="20">
        <v>0</v>
      </c>
      <c r="AJ12" s="14"/>
      <c r="AK12" s="15" t="s">
        <v>23</v>
      </c>
      <c r="AL12" s="16"/>
      <c r="AM12" s="17" t="s">
        <v>23</v>
      </c>
      <c r="AN12" s="18" t="s">
        <v>23</v>
      </c>
      <c r="AO12" s="19" t="s">
        <v>23</v>
      </c>
    </row>
    <row r="13" spans="1:41" ht="36">
      <c r="A13" s="14"/>
      <c r="B13" s="15" t="str">
        <f>IFERROR(+VLOOKUP(A13,[2]!D01__SD_STO_ART[[COD_ART]:[COD_GRU]],2,0),"")</f>
        <v/>
      </c>
      <c r="C13" s="16"/>
      <c r="D13" s="17" t="str">
        <f>IFERROR(+VLOOKUP(A13,[2]!_C108__Cobertura_Central[[COD_ART]:[Cj/H]],4,0)*C13,"")</f>
        <v/>
      </c>
      <c r="E13" s="18" t="str">
        <f>IFERROR(+VLOOKUP(A13,[2]!Plan[[Cod_ART]:[Cajas]],7,0),"")</f>
        <v/>
      </c>
      <c r="F13" s="19" t="str">
        <f>IFERROR(+VLOOKUP(A13,[2]!D01__SD_STO_ART[[COD_ART]:[COD_GRU]],3,0),"")</f>
        <v/>
      </c>
      <c r="G13" s="20" t="str">
        <f t="shared" si="0"/>
        <v/>
      </c>
      <c r="H13" s="14"/>
      <c r="I13" s="15" t="s">
        <v>23</v>
      </c>
      <c r="J13" s="16"/>
      <c r="K13" s="17" t="s">
        <v>23</v>
      </c>
      <c r="L13" s="18" t="s">
        <v>23</v>
      </c>
      <c r="M13" s="19" t="s">
        <v>23</v>
      </c>
      <c r="N13" s="20" t="s">
        <v>23</v>
      </c>
      <c r="O13" s="14" t="s">
        <v>56</v>
      </c>
      <c r="P13" s="15" t="s">
        <v>22</v>
      </c>
      <c r="Q13" s="16">
        <v>3</v>
      </c>
      <c r="R13" s="17">
        <v>498.63117</v>
      </c>
      <c r="S13" s="18" t="s">
        <v>23</v>
      </c>
      <c r="T13" s="19" t="s">
        <v>73</v>
      </c>
      <c r="U13" s="20">
        <v>0</v>
      </c>
      <c r="V13" s="14"/>
      <c r="W13" s="15" t="s">
        <v>23</v>
      </c>
      <c r="X13" s="16"/>
      <c r="Y13" s="17" t="s">
        <v>23</v>
      </c>
      <c r="Z13" s="18" t="s">
        <v>23</v>
      </c>
      <c r="AA13" s="19" t="s">
        <v>23</v>
      </c>
      <c r="AB13" s="20" t="s">
        <v>23</v>
      </c>
      <c r="AC13" s="14"/>
      <c r="AD13" s="15" t="s">
        <v>23</v>
      </c>
      <c r="AE13" s="16"/>
      <c r="AF13" s="17" t="s">
        <v>23</v>
      </c>
      <c r="AG13" s="18" t="s">
        <v>23</v>
      </c>
      <c r="AH13" s="19" t="s">
        <v>23</v>
      </c>
      <c r="AI13" s="20" t="s">
        <v>23</v>
      </c>
      <c r="AJ13" s="14"/>
      <c r="AK13" s="15" t="s">
        <v>23</v>
      </c>
      <c r="AL13" s="16"/>
      <c r="AM13" s="17" t="s">
        <v>23</v>
      </c>
      <c r="AN13" s="18" t="s">
        <v>23</v>
      </c>
      <c r="AO13" s="19" t="s">
        <v>23</v>
      </c>
    </row>
    <row r="14" spans="1:41">
      <c r="A14" s="14"/>
      <c r="B14" s="15" t="str">
        <f>IFERROR(+VLOOKUP(A14,[2]!D01__SD_STO_ART[[COD_ART]:[COD_GRU]],2,0),"")</f>
        <v/>
      </c>
      <c r="C14" s="16"/>
      <c r="D14" s="17" t="str">
        <f>IFERROR(+VLOOKUP(A14,[2]!_C108__Cobertura_Central[[COD_ART]:[Cj/H]],4,0)*C14,"")</f>
        <v/>
      </c>
      <c r="E14" s="18" t="str">
        <f>IFERROR(+VLOOKUP(A14,[2]!Plan[[Cod_ART]:[Cajas]],7,0),"")</f>
        <v/>
      </c>
      <c r="F14" s="19" t="str">
        <f>IFERROR(+VLOOKUP(A14,[2]!D01__SD_STO_ART[[COD_ART]:[COD_GRU]],3,0),"")</f>
        <v/>
      </c>
      <c r="G14" s="20" t="str">
        <f t="shared" si="0"/>
        <v/>
      </c>
      <c r="H14" s="14"/>
      <c r="I14" s="15" t="s">
        <v>23</v>
      </c>
      <c r="J14" s="16"/>
      <c r="K14" s="17" t="s">
        <v>23</v>
      </c>
      <c r="L14" s="18" t="s">
        <v>23</v>
      </c>
      <c r="M14" s="19" t="s">
        <v>23</v>
      </c>
      <c r="N14" s="20" t="s">
        <v>23</v>
      </c>
      <c r="O14" s="14"/>
      <c r="P14" s="15" t="s">
        <v>23</v>
      </c>
      <c r="Q14" s="16"/>
      <c r="R14" s="17" t="s">
        <v>23</v>
      </c>
      <c r="S14" s="18" t="s">
        <v>23</v>
      </c>
      <c r="T14" s="19" t="s">
        <v>23</v>
      </c>
      <c r="U14" s="20" t="s">
        <v>23</v>
      </c>
      <c r="V14" s="14" t="s">
        <v>91</v>
      </c>
      <c r="W14" s="15" t="s">
        <v>23</v>
      </c>
      <c r="X14" s="16">
        <v>4</v>
      </c>
      <c r="Y14" s="17" t="s">
        <v>23</v>
      </c>
      <c r="Z14" s="18" t="s">
        <v>23</v>
      </c>
      <c r="AA14" s="19" t="s">
        <v>23</v>
      </c>
      <c r="AB14" s="20">
        <v>0</v>
      </c>
      <c r="AC14" s="14" t="s">
        <v>63</v>
      </c>
      <c r="AD14" s="15" t="s">
        <v>64</v>
      </c>
      <c r="AE14" s="16">
        <v>7</v>
      </c>
      <c r="AF14" s="17">
        <v>1163.9432000000002</v>
      </c>
      <c r="AG14" s="18" t="s">
        <v>23</v>
      </c>
      <c r="AH14" s="19" t="s">
        <v>73</v>
      </c>
      <c r="AI14" s="20">
        <v>0</v>
      </c>
      <c r="AJ14" s="14"/>
      <c r="AK14" s="15" t="s">
        <v>23</v>
      </c>
      <c r="AL14" s="16"/>
      <c r="AM14" s="17" t="s">
        <v>23</v>
      </c>
      <c r="AN14" s="18" t="s">
        <v>23</v>
      </c>
      <c r="AO14" s="19" t="s">
        <v>23</v>
      </c>
    </row>
    <row r="15" spans="1:41" ht="36">
      <c r="A15" s="14"/>
      <c r="B15" s="15" t="str">
        <f>IFERROR(+VLOOKUP(A15,[2]!D01__SD_STO_ART[[COD_ART]:[COD_GRU]],2,0),"")</f>
        <v/>
      </c>
      <c r="C15" s="16"/>
      <c r="D15" s="17" t="str">
        <f>IFERROR(+VLOOKUP(A15,[2]!_C108__Cobertura_Central[[COD_ART]:[Cj/H]],4,0)*C15,"")</f>
        <v/>
      </c>
      <c r="E15" s="18" t="str">
        <f>IFERROR(+VLOOKUP(A15,[2]!Plan[[Cod_ART]:[Cajas]],7,0),"")</f>
        <v/>
      </c>
      <c r="F15" s="19" t="str">
        <f>IFERROR(+VLOOKUP(A15,[2]!D01__SD_STO_ART[[COD_ART]:[COD_GRU]],3,0),"")</f>
        <v/>
      </c>
      <c r="G15" s="20" t="str">
        <f t="shared" si="0"/>
        <v/>
      </c>
      <c r="H15" s="14"/>
      <c r="I15" s="15" t="s">
        <v>23</v>
      </c>
      <c r="J15" s="16"/>
      <c r="K15" s="17" t="s">
        <v>23</v>
      </c>
      <c r="L15" s="18" t="s">
        <v>23</v>
      </c>
      <c r="M15" s="19" t="s">
        <v>23</v>
      </c>
      <c r="N15" s="20" t="s">
        <v>23</v>
      </c>
      <c r="O15" s="14" t="s">
        <v>54</v>
      </c>
      <c r="P15" s="15" t="s">
        <v>55</v>
      </c>
      <c r="Q15" s="16">
        <v>2</v>
      </c>
      <c r="R15" s="17">
        <v>411.48579999999998</v>
      </c>
      <c r="S15" s="18" t="s">
        <v>23</v>
      </c>
      <c r="T15" s="19" t="s">
        <v>73</v>
      </c>
      <c r="U15" s="20">
        <v>0</v>
      </c>
      <c r="V15" s="14"/>
      <c r="W15" s="15" t="s">
        <v>23</v>
      </c>
      <c r="X15" s="16"/>
      <c r="Y15" s="17" t="s">
        <v>23</v>
      </c>
      <c r="Z15" s="18" t="s">
        <v>23</v>
      </c>
      <c r="AA15" s="19" t="s">
        <v>23</v>
      </c>
      <c r="AB15" s="20" t="s">
        <v>23</v>
      </c>
      <c r="AC15" s="14"/>
      <c r="AD15" s="15" t="s">
        <v>23</v>
      </c>
      <c r="AE15" s="16"/>
      <c r="AF15" s="17" t="s">
        <v>23</v>
      </c>
      <c r="AG15" s="18" t="s">
        <v>23</v>
      </c>
      <c r="AH15" s="19" t="s">
        <v>23</v>
      </c>
      <c r="AI15" s="20" t="s">
        <v>23</v>
      </c>
      <c r="AJ15" s="14"/>
      <c r="AK15" s="15" t="s">
        <v>23</v>
      </c>
      <c r="AL15" s="16"/>
      <c r="AM15" s="17" t="s">
        <v>23</v>
      </c>
      <c r="AN15" s="18" t="s">
        <v>23</v>
      </c>
      <c r="AO15" s="19" t="s">
        <v>23</v>
      </c>
    </row>
    <row r="16" spans="1:41" ht="36">
      <c r="A16" s="14"/>
      <c r="B16" s="15" t="str">
        <f>IFERROR(+VLOOKUP(A16,[2]!D01__SD_STO_ART[[COD_ART]:[COD_GRU]],2,0),"")</f>
        <v/>
      </c>
      <c r="C16" s="16"/>
      <c r="D16" s="17" t="str">
        <f>IFERROR(+VLOOKUP(A16,[2]!_C108__Cobertura_Central[[COD_ART]:[Cj/H]],4,0)*C16,"")</f>
        <v/>
      </c>
      <c r="E16" s="18" t="str">
        <f>IFERROR(+VLOOKUP(A16,[2]!Plan[[Cod_ART]:[Cajas]],7,0),"")</f>
        <v/>
      </c>
      <c r="F16" s="19" t="str">
        <f>IFERROR(+VLOOKUP(A16,[2]!D01__SD_STO_ART[[COD_ART]:[COD_GRU]],3,0),"")</f>
        <v/>
      </c>
      <c r="G16" s="20" t="str">
        <f t="shared" si="0"/>
        <v/>
      </c>
      <c r="H16" s="14"/>
      <c r="I16" s="15" t="s">
        <v>23</v>
      </c>
      <c r="J16" s="16"/>
      <c r="K16" s="17" t="s">
        <v>23</v>
      </c>
      <c r="L16" s="18" t="s">
        <v>23</v>
      </c>
      <c r="M16" s="19" t="s">
        <v>23</v>
      </c>
      <c r="N16" s="20" t="s">
        <v>23</v>
      </c>
      <c r="O16" s="14" t="s">
        <v>92</v>
      </c>
      <c r="P16" s="15" t="s">
        <v>93</v>
      </c>
      <c r="Q16" s="16">
        <v>2</v>
      </c>
      <c r="R16" s="17">
        <v>448.79520000000002</v>
      </c>
      <c r="S16" s="18" t="s">
        <v>23</v>
      </c>
      <c r="T16" s="19" t="s">
        <v>73</v>
      </c>
      <c r="U16" s="20">
        <v>0</v>
      </c>
      <c r="V16" s="14"/>
      <c r="W16" s="15" t="s">
        <v>23</v>
      </c>
      <c r="X16" s="16"/>
      <c r="Y16" s="17" t="s">
        <v>23</v>
      </c>
      <c r="Z16" s="18" t="s">
        <v>23</v>
      </c>
      <c r="AA16" s="19" t="s">
        <v>23</v>
      </c>
      <c r="AB16" s="20" t="s">
        <v>23</v>
      </c>
      <c r="AC16" s="14"/>
      <c r="AD16" s="15" t="s">
        <v>23</v>
      </c>
      <c r="AE16" s="16"/>
      <c r="AF16" s="17" t="s">
        <v>23</v>
      </c>
      <c r="AG16" s="18" t="s">
        <v>23</v>
      </c>
      <c r="AH16" s="19" t="s">
        <v>23</v>
      </c>
      <c r="AI16" s="20" t="s">
        <v>23</v>
      </c>
      <c r="AJ16" s="14"/>
      <c r="AK16" s="15" t="s">
        <v>23</v>
      </c>
      <c r="AL16" s="16"/>
      <c r="AM16" s="17" t="s">
        <v>23</v>
      </c>
      <c r="AN16" s="18" t="s">
        <v>23</v>
      </c>
      <c r="AO16" s="19" t="s">
        <v>23</v>
      </c>
    </row>
    <row r="17" spans="1:41">
      <c r="A17" s="14"/>
      <c r="B17" s="15" t="str">
        <f>IFERROR(+VLOOKUP(A17,[2]!D01__SD_STO_ART[[COD_ART]:[COD_GRU]],2,0),"")</f>
        <v/>
      </c>
      <c r="C17" s="16"/>
      <c r="D17" s="17" t="str">
        <f>IFERROR(+VLOOKUP(A17,[2]!_C108__Cobertura_Central[[COD_ART]:[Cj/H]],4,0)*C17,"")</f>
        <v/>
      </c>
      <c r="E17" s="18" t="str">
        <f>IFERROR(+VLOOKUP(A17,[2]!Plan[[Cod_ART]:[Cajas]],7,0),"")</f>
        <v/>
      </c>
      <c r="F17" s="19" t="str">
        <f>IFERROR(+VLOOKUP(A17,[2]!D01__SD_STO_ART[[COD_ART]:[COD_GRU]],3,0),"")</f>
        <v/>
      </c>
      <c r="G17" s="20" t="str">
        <f t="shared" si="0"/>
        <v/>
      </c>
      <c r="H17" s="14"/>
      <c r="I17" s="15" t="s">
        <v>23</v>
      </c>
      <c r="J17" s="16"/>
      <c r="K17" s="17" t="s">
        <v>23</v>
      </c>
      <c r="L17" s="18" t="s">
        <v>23</v>
      </c>
      <c r="M17" s="19" t="s">
        <v>23</v>
      </c>
      <c r="N17" s="20" t="s">
        <v>23</v>
      </c>
      <c r="O17" s="14"/>
      <c r="P17" s="15" t="s">
        <v>23</v>
      </c>
      <c r="Q17" s="16"/>
      <c r="R17" s="17" t="s">
        <v>23</v>
      </c>
      <c r="S17" s="18" t="s">
        <v>23</v>
      </c>
      <c r="T17" s="19" t="s">
        <v>23</v>
      </c>
      <c r="U17" s="20" t="s">
        <v>23</v>
      </c>
      <c r="V17" s="14"/>
      <c r="W17" s="15" t="s">
        <v>23</v>
      </c>
      <c r="X17" s="16"/>
      <c r="Y17" s="17" t="s">
        <v>23</v>
      </c>
      <c r="Z17" s="18" t="s">
        <v>23</v>
      </c>
      <c r="AA17" s="19" t="s">
        <v>23</v>
      </c>
      <c r="AB17" s="20" t="s">
        <v>23</v>
      </c>
      <c r="AC17" s="14"/>
      <c r="AD17" s="15" t="s">
        <v>23</v>
      </c>
      <c r="AE17" s="16"/>
      <c r="AF17" s="17" t="s">
        <v>23</v>
      </c>
      <c r="AG17" s="18" t="s">
        <v>23</v>
      </c>
      <c r="AH17" s="19" t="s">
        <v>23</v>
      </c>
      <c r="AI17" s="20" t="s">
        <v>23</v>
      </c>
      <c r="AJ17" s="14"/>
      <c r="AK17" s="15" t="s">
        <v>23</v>
      </c>
      <c r="AL17" s="16"/>
      <c r="AM17" s="17" t="s">
        <v>23</v>
      </c>
      <c r="AN17" s="18" t="s">
        <v>23</v>
      </c>
      <c r="AO17" s="19" t="s">
        <v>23</v>
      </c>
    </row>
    <row r="18" spans="1:41">
      <c r="A18" s="21"/>
      <c r="B18" s="22" t="str">
        <f>IFERROR(+VLOOKUP(A18,[2]!D01__SD_STO_ART[[COD_ART]:[COD_GRU]],2,0),"")</f>
        <v/>
      </c>
      <c r="C18" s="23"/>
      <c r="D18" s="24" t="str">
        <f>IFERROR(+VLOOKUP(A18,[2]!_C108__Cobertura_Central[[COD_ART]:[Cj/H]],4,0)*C18,"")</f>
        <v/>
      </c>
      <c r="E18" s="25" t="str">
        <f>IFERROR(+VLOOKUP(A18,[2]!Plan[[Cod_ART]:[Cajas]],7,0),"")</f>
        <v/>
      </c>
      <c r="F18" s="26" t="str">
        <f>IFERROR(+VLOOKUP(A18,[2]!D01__SD_STO_ART[[COD_ART]:[COD_GRU]],3,0),"")</f>
        <v/>
      </c>
      <c r="G18" s="27" t="str">
        <f t="shared" si="0"/>
        <v/>
      </c>
      <c r="H18" s="21"/>
      <c r="I18" s="22" t="s">
        <v>23</v>
      </c>
      <c r="J18" s="23"/>
      <c r="K18" s="24" t="s">
        <v>23</v>
      </c>
      <c r="L18" s="25" t="s">
        <v>23</v>
      </c>
      <c r="M18" s="26" t="s">
        <v>23</v>
      </c>
      <c r="N18" s="27" t="s">
        <v>23</v>
      </c>
      <c r="O18" s="21"/>
      <c r="P18" s="22" t="s">
        <v>23</v>
      </c>
      <c r="Q18" s="23"/>
      <c r="R18" s="24" t="s">
        <v>23</v>
      </c>
      <c r="S18" s="25" t="s">
        <v>23</v>
      </c>
      <c r="T18" s="26" t="s">
        <v>23</v>
      </c>
      <c r="U18" s="27" t="s">
        <v>23</v>
      </c>
      <c r="V18" s="14"/>
      <c r="W18" s="22" t="s">
        <v>23</v>
      </c>
      <c r="X18" s="16"/>
      <c r="Y18" s="24" t="s">
        <v>23</v>
      </c>
      <c r="Z18" s="25" t="s">
        <v>23</v>
      </c>
      <c r="AA18" s="26" t="s">
        <v>23</v>
      </c>
      <c r="AB18" s="27" t="s">
        <v>23</v>
      </c>
      <c r="AC18" s="21"/>
      <c r="AD18" s="22" t="s">
        <v>23</v>
      </c>
      <c r="AE18" s="23"/>
      <c r="AF18" s="24" t="s">
        <v>23</v>
      </c>
      <c r="AG18" s="25" t="s">
        <v>23</v>
      </c>
      <c r="AH18" s="26" t="s">
        <v>23</v>
      </c>
      <c r="AI18" s="27" t="s">
        <v>23</v>
      </c>
      <c r="AJ18" s="21"/>
      <c r="AK18" s="22" t="s">
        <v>23</v>
      </c>
      <c r="AL18" s="23"/>
      <c r="AM18" s="24" t="s">
        <v>23</v>
      </c>
      <c r="AN18" s="25" t="s">
        <v>23</v>
      </c>
      <c r="AO18" s="26" t="s">
        <v>23</v>
      </c>
    </row>
    <row r="22" spans="1:41">
      <c r="A22" t="s">
        <v>70</v>
      </c>
    </row>
    <row r="23" spans="1:41">
      <c r="A23" s="1">
        <v>45664</v>
      </c>
    </row>
    <row r="25" spans="1:41" ht="24">
      <c r="A25" s="2" t="s">
        <v>1</v>
      </c>
      <c r="C25" s="3">
        <v>0</v>
      </c>
      <c r="E25" s="4">
        <v>0</v>
      </c>
      <c r="F25" s="5" t="s">
        <v>2</v>
      </c>
      <c r="G25" s="6"/>
      <c r="J25" s="3">
        <v>24</v>
      </c>
      <c r="K25" s="7"/>
      <c r="L25" s="4">
        <v>225.97051904761909</v>
      </c>
      <c r="M25" s="5" t="s">
        <v>2</v>
      </c>
      <c r="N25" s="6"/>
      <c r="O25" s="7"/>
      <c r="P25" s="7"/>
      <c r="Q25" s="3">
        <v>24</v>
      </c>
      <c r="R25" s="7"/>
      <c r="S25" s="4">
        <v>253.70871943948416</v>
      </c>
      <c r="T25" s="5" t="s">
        <v>2</v>
      </c>
      <c r="U25" s="6"/>
      <c r="V25" s="7"/>
      <c r="W25" s="7"/>
      <c r="X25" s="3">
        <v>24</v>
      </c>
      <c r="Y25" s="7"/>
      <c r="Z25" s="4">
        <v>212.07283607142858</v>
      </c>
      <c r="AA25" s="5" t="s">
        <v>2</v>
      </c>
      <c r="AB25" s="6"/>
      <c r="AC25" s="7"/>
      <c r="AD25" s="7"/>
      <c r="AE25" s="3">
        <v>24</v>
      </c>
      <c r="AF25" s="7"/>
      <c r="AG25" s="4">
        <v>212.55857511904759</v>
      </c>
      <c r="AH25" s="5" t="s">
        <v>2</v>
      </c>
      <c r="AI25" s="6"/>
      <c r="AJ25" s="7"/>
      <c r="AK25" s="7"/>
      <c r="AL25" s="3">
        <v>24</v>
      </c>
      <c r="AM25" s="7"/>
      <c r="AN25" s="4">
        <v>184.95173345238095</v>
      </c>
      <c r="AO25" s="5" t="s">
        <v>2</v>
      </c>
    </row>
    <row r="26" spans="1:41" ht="20.45">
      <c r="A26" s="8">
        <v>45663</v>
      </c>
      <c r="B26" s="9" t="s">
        <v>3</v>
      </c>
      <c r="C26" s="10" t="s">
        <v>4</v>
      </c>
      <c r="D26" s="10" t="s">
        <v>5</v>
      </c>
      <c r="E26" s="10" t="s">
        <v>6</v>
      </c>
      <c r="F26" s="11" t="s">
        <v>7</v>
      </c>
      <c r="G26" s="12" t="s">
        <v>8</v>
      </c>
      <c r="H26" s="13">
        <v>45664</v>
      </c>
      <c r="I26" s="9" t="s">
        <v>9</v>
      </c>
      <c r="J26" s="10" t="s">
        <v>4</v>
      </c>
      <c r="K26" s="10" t="s">
        <v>10</v>
      </c>
      <c r="L26" s="10" t="s">
        <v>6</v>
      </c>
      <c r="M26" s="11" t="s">
        <v>7</v>
      </c>
      <c r="N26" s="12" t="s">
        <v>8</v>
      </c>
      <c r="O26" s="13">
        <v>45665</v>
      </c>
      <c r="P26" s="9" t="s">
        <v>11</v>
      </c>
      <c r="Q26" s="10" t="s">
        <v>4</v>
      </c>
      <c r="R26" s="10" t="s">
        <v>10</v>
      </c>
      <c r="S26" s="10" t="s">
        <v>6</v>
      </c>
      <c r="T26" s="11" t="s">
        <v>7</v>
      </c>
      <c r="U26" s="12" t="s">
        <v>8</v>
      </c>
      <c r="V26" s="13">
        <v>45666</v>
      </c>
      <c r="W26" s="9" t="s">
        <v>12</v>
      </c>
      <c r="X26" s="10" t="s">
        <v>4</v>
      </c>
      <c r="Y26" s="10" t="s">
        <v>10</v>
      </c>
      <c r="Z26" s="10" t="s">
        <v>6</v>
      </c>
      <c r="AA26" s="11" t="s">
        <v>7</v>
      </c>
      <c r="AB26" s="12" t="s">
        <v>8</v>
      </c>
      <c r="AC26" s="13">
        <v>45667</v>
      </c>
      <c r="AD26" s="9" t="s">
        <v>13</v>
      </c>
      <c r="AE26" s="10" t="s">
        <v>4</v>
      </c>
      <c r="AF26" s="10" t="s">
        <v>10</v>
      </c>
      <c r="AG26" s="10" t="s">
        <v>6</v>
      </c>
      <c r="AH26" s="11" t="s">
        <v>7</v>
      </c>
      <c r="AI26" s="12" t="s">
        <v>8</v>
      </c>
      <c r="AJ26" s="13">
        <v>45668</v>
      </c>
      <c r="AK26" s="9" t="s">
        <v>14</v>
      </c>
      <c r="AL26" s="10" t="s">
        <v>4</v>
      </c>
      <c r="AM26" s="10" t="s">
        <v>10</v>
      </c>
      <c r="AN26" s="10" t="s">
        <v>6</v>
      </c>
      <c r="AO26" s="11" t="s">
        <v>7</v>
      </c>
    </row>
    <row r="27" spans="1:41" ht="36">
      <c r="A27" s="14"/>
      <c r="B27" s="15" t="s">
        <v>23</v>
      </c>
      <c r="C27" s="16"/>
      <c r="D27" s="17" t="s">
        <v>23</v>
      </c>
      <c r="E27" s="18" t="s">
        <v>23</v>
      </c>
      <c r="F27" s="19" t="s">
        <v>23</v>
      </c>
      <c r="G27" s="20" t="s">
        <v>23</v>
      </c>
      <c r="H27" s="14" t="s">
        <v>48</v>
      </c>
      <c r="I27" s="15" t="s">
        <v>49</v>
      </c>
      <c r="J27" s="16">
        <v>3</v>
      </c>
      <c r="K27" s="17">
        <v>475.17051000000004</v>
      </c>
      <c r="L27" s="18">
        <v>65.712247235023042</v>
      </c>
      <c r="M27" s="19" t="s">
        <v>73</v>
      </c>
      <c r="N27" s="20">
        <v>45664</v>
      </c>
      <c r="O27" s="14" t="s">
        <v>28</v>
      </c>
      <c r="P27" s="15" t="s">
        <v>29</v>
      </c>
      <c r="Q27" s="16">
        <v>4</v>
      </c>
      <c r="R27" s="17">
        <v>633.27728000000002</v>
      </c>
      <c r="S27" s="18">
        <v>43.400118637274552</v>
      </c>
      <c r="T27" s="19" t="s">
        <v>73</v>
      </c>
      <c r="U27" s="20">
        <v>45665</v>
      </c>
      <c r="V27" s="14"/>
      <c r="W27" s="15" t="s">
        <v>23</v>
      </c>
      <c r="X27" s="16"/>
      <c r="Y27" s="17" t="s">
        <v>23</v>
      </c>
      <c r="Z27" s="18" t="s">
        <v>23</v>
      </c>
      <c r="AA27" s="19" t="s">
        <v>23</v>
      </c>
      <c r="AB27" s="20" t="s">
        <v>23</v>
      </c>
      <c r="AC27" s="14" t="s">
        <v>17</v>
      </c>
      <c r="AD27" s="15" t="s">
        <v>18</v>
      </c>
      <c r="AE27" s="16">
        <v>3</v>
      </c>
      <c r="AF27" s="17">
        <v>410.40116999999998</v>
      </c>
      <c r="AG27" s="18">
        <v>38.429861914893621</v>
      </c>
      <c r="AH27" s="19" t="s">
        <v>73</v>
      </c>
      <c r="AI27" s="20">
        <v>45667</v>
      </c>
      <c r="AJ27" s="14" t="s">
        <v>44</v>
      </c>
      <c r="AK27" s="15" t="s">
        <v>45</v>
      </c>
      <c r="AL27" s="16">
        <v>2</v>
      </c>
      <c r="AM27" s="17">
        <v>385.34544</v>
      </c>
      <c r="AN27" s="18">
        <v>64.714697872340423</v>
      </c>
      <c r="AO27" s="19" t="s">
        <v>73</v>
      </c>
    </row>
    <row r="28" spans="1:41" ht="24">
      <c r="A28" s="14"/>
      <c r="B28" s="15" t="s">
        <v>23</v>
      </c>
      <c r="C28" s="16"/>
      <c r="D28" s="17" t="s">
        <v>23</v>
      </c>
      <c r="E28" s="18" t="s">
        <v>23</v>
      </c>
      <c r="F28" s="19" t="s">
        <v>23</v>
      </c>
      <c r="G28" s="20" t="s">
        <v>23</v>
      </c>
      <c r="H28" s="14" t="s">
        <v>52</v>
      </c>
      <c r="I28" s="15" t="s">
        <v>53</v>
      </c>
      <c r="J28" s="16">
        <v>3</v>
      </c>
      <c r="K28" s="17">
        <v>498.67884000000004</v>
      </c>
      <c r="L28" s="18">
        <v>39.319951666666668</v>
      </c>
      <c r="M28" s="19" t="s">
        <v>73</v>
      </c>
      <c r="N28" s="20">
        <v>45664</v>
      </c>
      <c r="O28" s="14" t="s">
        <v>26</v>
      </c>
      <c r="P28" s="15" t="s">
        <v>74</v>
      </c>
      <c r="Q28" s="16">
        <v>3</v>
      </c>
      <c r="R28" s="17">
        <v>509.98928999999998</v>
      </c>
      <c r="S28" s="18">
        <v>16.260031878088959</v>
      </c>
      <c r="T28" s="19" t="s">
        <v>73</v>
      </c>
      <c r="U28" s="20">
        <v>45665</v>
      </c>
      <c r="V28" s="14" t="s">
        <v>50</v>
      </c>
      <c r="W28" s="15" t="s">
        <v>51</v>
      </c>
      <c r="X28" s="16">
        <v>1</v>
      </c>
      <c r="Y28" s="17">
        <v>224.45714000000001</v>
      </c>
      <c r="Z28" s="18">
        <v>9.1256222520107251</v>
      </c>
      <c r="AA28" s="19" t="s">
        <v>73</v>
      </c>
      <c r="AB28" s="20">
        <v>45666</v>
      </c>
      <c r="AC28" s="14" t="s">
        <v>83</v>
      </c>
      <c r="AD28" s="15" t="s">
        <v>84</v>
      </c>
      <c r="AE28" s="16">
        <v>3</v>
      </c>
      <c r="AF28" s="17">
        <v>489.61212</v>
      </c>
      <c r="AG28" s="18">
        <v>999</v>
      </c>
      <c r="AH28" s="19" t="s">
        <v>73</v>
      </c>
      <c r="AI28" s="20">
        <v>45667</v>
      </c>
      <c r="AJ28" s="14" t="s">
        <v>37</v>
      </c>
      <c r="AK28" s="15" t="s">
        <v>38</v>
      </c>
      <c r="AL28" s="16">
        <v>4</v>
      </c>
      <c r="AM28" s="17">
        <v>622.64148</v>
      </c>
      <c r="AN28" s="18">
        <v>15.924223387096774</v>
      </c>
      <c r="AO28" s="19" t="s">
        <v>73</v>
      </c>
    </row>
    <row r="29" spans="1:41" ht="24">
      <c r="A29" s="14"/>
      <c r="B29" s="15" t="s">
        <v>23</v>
      </c>
      <c r="C29" s="16"/>
      <c r="D29" s="17" t="s">
        <v>23</v>
      </c>
      <c r="E29" s="18" t="s">
        <v>23</v>
      </c>
      <c r="F29" s="19" t="s">
        <v>23</v>
      </c>
      <c r="G29" s="20" t="s">
        <v>23</v>
      </c>
      <c r="H29" s="14"/>
      <c r="I29" s="15" t="s">
        <v>23</v>
      </c>
      <c r="J29" s="16"/>
      <c r="K29" s="17" t="s">
        <v>23</v>
      </c>
      <c r="L29" s="18" t="s">
        <v>23</v>
      </c>
      <c r="M29" s="19" t="s">
        <v>23</v>
      </c>
      <c r="N29" s="20" t="s">
        <v>23</v>
      </c>
      <c r="O29" s="14" t="s">
        <v>85</v>
      </c>
      <c r="P29" s="15" t="s">
        <v>86</v>
      </c>
      <c r="Q29" s="16">
        <v>2</v>
      </c>
      <c r="R29" s="17">
        <v>370.91928000000001</v>
      </c>
      <c r="S29" s="18">
        <v>16.40888081321474</v>
      </c>
      <c r="T29" s="19" t="s">
        <v>73</v>
      </c>
      <c r="U29" s="20">
        <v>45665</v>
      </c>
      <c r="V29" s="14" t="s">
        <v>35</v>
      </c>
      <c r="W29" s="15" t="s">
        <v>36</v>
      </c>
      <c r="X29" s="16">
        <v>3</v>
      </c>
      <c r="Y29" s="17">
        <v>740.24537999999995</v>
      </c>
      <c r="Z29" s="18">
        <v>8.6164524301336574</v>
      </c>
      <c r="AA29" s="19" t="s">
        <v>73</v>
      </c>
      <c r="AB29" s="20">
        <v>45666</v>
      </c>
      <c r="AC29" s="14" t="s">
        <v>87</v>
      </c>
      <c r="AD29" s="15" t="s">
        <v>88</v>
      </c>
      <c r="AE29" s="16">
        <v>3</v>
      </c>
      <c r="AF29" s="17">
        <v>589.05408</v>
      </c>
      <c r="AG29" s="18">
        <v>48.231369696969701</v>
      </c>
      <c r="AH29" s="19" t="s">
        <v>73</v>
      </c>
      <c r="AI29" s="20">
        <v>45667</v>
      </c>
      <c r="AJ29" s="14" t="s">
        <v>61</v>
      </c>
      <c r="AK29" s="15" t="s">
        <v>62</v>
      </c>
      <c r="AL29" s="16">
        <v>8</v>
      </c>
      <c r="AM29" s="17">
        <v>856.76895999999999</v>
      </c>
      <c r="AN29" s="18">
        <v>3.7418936600958972</v>
      </c>
      <c r="AO29" s="19" t="s">
        <v>72</v>
      </c>
    </row>
    <row r="30" spans="1:41" ht="24">
      <c r="A30" s="14"/>
      <c r="B30" s="15" t="s">
        <v>23</v>
      </c>
      <c r="C30" s="16"/>
      <c r="D30" s="17" t="s">
        <v>23</v>
      </c>
      <c r="E30" s="18" t="s">
        <v>23</v>
      </c>
      <c r="F30" s="19" t="s">
        <v>23</v>
      </c>
      <c r="G30" s="20" t="s">
        <v>23</v>
      </c>
      <c r="H30" s="14" t="s">
        <v>63</v>
      </c>
      <c r="I30" s="15" t="s">
        <v>64</v>
      </c>
      <c r="J30" s="16">
        <v>11</v>
      </c>
      <c r="K30" s="17">
        <v>1829.0536000000002</v>
      </c>
      <c r="L30" s="18">
        <v>24.887858190709046</v>
      </c>
      <c r="M30" s="19" t="s">
        <v>73</v>
      </c>
      <c r="N30" s="20">
        <v>45664</v>
      </c>
      <c r="O30" s="14" t="s">
        <v>59</v>
      </c>
      <c r="P30" s="15" t="s">
        <v>60</v>
      </c>
      <c r="Q30" s="16">
        <v>3</v>
      </c>
      <c r="R30" s="17">
        <v>475.18929000000003</v>
      </c>
      <c r="S30" s="18">
        <v>45.177509999999998</v>
      </c>
      <c r="T30" s="19" t="s">
        <v>73</v>
      </c>
      <c r="U30" s="20">
        <v>45665</v>
      </c>
      <c r="V30" s="14" t="s">
        <v>42</v>
      </c>
      <c r="W30" s="15" t="s">
        <v>43</v>
      </c>
      <c r="X30" s="16">
        <v>2</v>
      </c>
      <c r="Y30" s="17">
        <v>484.22359999999998</v>
      </c>
      <c r="Z30" s="18">
        <v>17.744382113821139</v>
      </c>
      <c r="AA30" s="19" t="s">
        <v>73</v>
      </c>
      <c r="AB30" s="20">
        <v>45666</v>
      </c>
      <c r="AC30" s="14" t="s">
        <v>89</v>
      </c>
      <c r="AD30" s="15" t="s">
        <v>90</v>
      </c>
      <c r="AE30" s="16">
        <v>4</v>
      </c>
      <c r="AF30" s="17">
        <v>641.37927999999999</v>
      </c>
      <c r="AG30" s="18">
        <v>37.432889846153842</v>
      </c>
      <c r="AH30" s="19" t="s">
        <v>73</v>
      </c>
      <c r="AI30" s="20">
        <v>45667</v>
      </c>
      <c r="AJ30" s="14" t="s">
        <v>66</v>
      </c>
      <c r="AK30" s="15" t="s">
        <v>67</v>
      </c>
      <c r="AL30" s="16">
        <v>8</v>
      </c>
      <c r="AM30" s="17">
        <v>1110.8571199999999</v>
      </c>
      <c r="AN30" s="18">
        <v>2.3431792481202995</v>
      </c>
      <c r="AO30" s="19" t="s">
        <v>72</v>
      </c>
    </row>
    <row r="31" spans="1:41" ht="36">
      <c r="A31" s="14"/>
      <c r="B31" s="15" t="s">
        <v>23</v>
      </c>
      <c r="C31" s="16"/>
      <c r="D31" s="17" t="s">
        <v>23</v>
      </c>
      <c r="E31" s="18" t="s">
        <v>23</v>
      </c>
      <c r="F31" s="19" t="s">
        <v>23</v>
      </c>
      <c r="G31" s="20" t="s">
        <v>23</v>
      </c>
      <c r="H31" s="14" t="s">
        <v>21</v>
      </c>
      <c r="I31" s="15" t="s">
        <v>27</v>
      </c>
      <c r="J31" s="16">
        <v>3</v>
      </c>
      <c r="K31" s="17">
        <v>448.82541000000003</v>
      </c>
      <c r="L31" s="18">
        <v>42.369821168831166</v>
      </c>
      <c r="M31" s="19" t="s">
        <v>73</v>
      </c>
      <c r="N31" s="20">
        <v>45664</v>
      </c>
      <c r="O31" s="14" t="s">
        <v>57</v>
      </c>
      <c r="P31" s="15" t="s">
        <v>58</v>
      </c>
      <c r="Q31" s="16">
        <v>5</v>
      </c>
      <c r="R31" s="17">
        <v>831.07889999999998</v>
      </c>
      <c r="S31" s="18">
        <v>15.292446917808219</v>
      </c>
      <c r="T31" s="19" t="s">
        <v>73</v>
      </c>
      <c r="U31" s="20">
        <v>45665</v>
      </c>
      <c r="V31" s="14" t="s">
        <v>41</v>
      </c>
      <c r="W31" s="15" t="s">
        <v>34</v>
      </c>
      <c r="X31" s="16">
        <v>3</v>
      </c>
      <c r="Y31" s="17">
        <v>411.18681000000004</v>
      </c>
      <c r="Z31" s="18" t="s">
        <v>23</v>
      </c>
      <c r="AA31" s="19" t="s">
        <v>73</v>
      </c>
      <c r="AB31" s="20">
        <v>45666</v>
      </c>
      <c r="AC31" s="14" t="s">
        <v>30</v>
      </c>
      <c r="AD31" s="15" t="s">
        <v>25</v>
      </c>
      <c r="AE31" s="16">
        <v>2</v>
      </c>
      <c r="AF31" s="17">
        <v>320.37558000000001</v>
      </c>
      <c r="AG31" s="18">
        <v>26.885640566037736</v>
      </c>
      <c r="AH31" s="19" t="s">
        <v>73</v>
      </c>
      <c r="AI31" s="20">
        <v>45667</v>
      </c>
      <c r="AJ31" s="14" t="s">
        <v>68</v>
      </c>
      <c r="AK31" s="15" t="s">
        <v>69</v>
      </c>
      <c r="AL31" s="16">
        <v>2</v>
      </c>
      <c r="AM31" s="17">
        <v>311.56342000000001</v>
      </c>
      <c r="AN31" s="18">
        <v>33.256845754716984</v>
      </c>
      <c r="AO31" s="19" t="s">
        <v>72</v>
      </c>
    </row>
    <row r="32" spans="1:41">
      <c r="A32" s="14"/>
      <c r="B32" s="15" t="s">
        <v>23</v>
      </c>
      <c r="C32" s="16"/>
      <c r="D32" s="17" t="s">
        <v>23</v>
      </c>
      <c r="E32" s="18" t="s">
        <v>23</v>
      </c>
      <c r="F32" s="19" t="s">
        <v>23</v>
      </c>
      <c r="G32" s="20" t="s">
        <v>23</v>
      </c>
      <c r="H32" s="14" t="s">
        <v>28</v>
      </c>
      <c r="I32" s="15" t="s">
        <v>29</v>
      </c>
      <c r="J32" s="16">
        <v>4</v>
      </c>
      <c r="K32" s="17">
        <v>633.27728000000002</v>
      </c>
      <c r="L32" s="18">
        <v>43.400118637274552</v>
      </c>
      <c r="M32" s="19" t="s">
        <v>73</v>
      </c>
      <c r="N32" s="20">
        <v>45664</v>
      </c>
      <c r="O32" s="14"/>
      <c r="P32" s="15" t="s">
        <v>23</v>
      </c>
      <c r="Q32" s="16"/>
      <c r="R32" s="17" t="s">
        <v>23</v>
      </c>
      <c r="S32" s="18" t="s">
        <v>23</v>
      </c>
      <c r="T32" s="19" t="s">
        <v>23</v>
      </c>
      <c r="U32" s="20" t="s">
        <v>23</v>
      </c>
      <c r="V32" s="14" t="s">
        <v>94</v>
      </c>
      <c r="W32" s="15" t="s">
        <v>23</v>
      </c>
      <c r="X32" s="16">
        <v>2</v>
      </c>
      <c r="Y32" s="17" t="s">
        <v>23</v>
      </c>
      <c r="Z32" s="18" t="s">
        <v>23</v>
      </c>
      <c r="AA32" s="19" t="s">
        <v>23</v>
      </c>
      <c r="AB32" s="20">
        <v>45666</v>
      </c>
      <c r="AC32" s="14"/>
      <c r="AD32" s="15" t="s">
        <v>23</v>
      </c>
      <c r="AE32" s="16"/>
      <c r="AF32" s="17" t="s">
        <v>23</v>
      </c>
      <c r="AG32" s="18" t="s">
        <v>23</v>
      </c>
      <c r="AH32" s="19" t="s">
        <v>23</v>
      </c>
      <c r="AI32" s="20" t="s">
        <v>23</v>
      </c>
      <c r="AJ32" s="14"/>
      <c r="AK32" s="15" t="s">
        <v>23</v>
      </c>
      <c r="AL32" s="16"/>
      <c r="AM32" s="17" t="s">
        <v>23</v>
      </c>
      <c r="AN32" s="18" t="s">
        <v>23</v>
      </c>
      <c r="AO32" s="19" t="s">
        <v>23</v>
      </c>
    </row>
    <row r="33" spans="1:41" ht="36">
      <c r="A33" s="14"/>
      <c r="B33" s="15" t="s">
        <v>23</v>
      </c>
      <c r="C33" s="16"/>
      <c r="D33" s="17" t="s">
        <v>23</v>
      </c>
      <c r="E33" s="18" t="s">
        <v>23</v>
      </c>
      <c r="F33" s="19" t="s">
        <v>23</v>
      </c>
      <c r="G33" s="20" t="s">
        <v>23</v>
      </c>
      <c r="H33" s="14"/>
      <c r="I33" s="15" t="s">
        <v>23</v>
      </c>
      <c r="J33" s="16"/>
      <c r="K33" s="17" t="s">
        <v>23</v>
      </c>
      <c r="L33" s="18" t="s">
        <v>23</v>
      </c>
      <c r="M33" s="19" t="s">
        <v>23</v>
      </c>
      <c r="N33" s="20" t="s">
        <v>23</v>
      </c>
      <c r="O33" s="14" t="s">
        <v>56</v>
      </c>
      <c r="P33" s="15" t="s">
        <v>22</v>
      </c>
      <c r="Q33" s="16">
        <v>3</v>
      </c>
      <c r="R33" s="17">
        <v>498.63117</v>
      </c>
      <c r="S33" s="18">
        <v>109.70242826086957</v>
      </c>
      <c r="T33" s="19" t="s">
        <v>73</v>
      </c>
      <c r="U33" s="20">
        <v>45665</v>
      </c>
      <c r="V33" s="14" t="s">
        <v>65</v>
      </c>
      <c r="W33" s="15" t="s">
        <v>75</v>
      </c>
      <c r="X33" s="16">
        <v>9</v>
      </c>
      <c r="Y33" s="17">
        <v>1442.6189999999999</v>
      </c>
      <c r="Z33" s="18">
        <v>22.357437888198753</v>
      </c>
      <c r="AA33" s="19" t="s">
        <v>73</v>
      </c>
      <c r="AB33" s="20">
        <v>45666</v>
      </c>
      <c r="AC33" s="14" t="s">
        <v>65</v>
      </c>
      <c r="AD33" s="15" t="s">
        <v>75</v>
      </c>
      <c r="AE33" s="16">
        <v>9</v>
      </c>
      <c r="AF33" s="17">
        <v>1442.6189999999999</v>
      </c>
      <c r="AG33" s="18">
        <v>22.357437888198753</v>
      </c>
      <c r="AH33" s="19" t="s">
        <v>73</v>
      </c>
      <c r="AI33" s="20">
        <v>45667</v>
      </c>
      <c r="AJ33" s="14"/>
      <c r="AK33" s="15" t="s">
        <v>23</v>
      </c>
      <c r="AL33" s="16"/>
      <c r="AM33" s="17" t="s">
        <v>23</v>
      </c>
      <c r="AN33" s="18" t="s">
        <v>23</v>
      </c>
      <c r="AO33" s="19" t="s">
        <v>23</v>
      </c>
    </row>
    <row r="34" spans="1:41">
      <c r="A34" s="14"/>
      <c r="B34" s="15" t="s">
        <v>23</v>
      </c>
      <c r="C34" s="16"/>
      <c r="D34" s="17" t="s">
        <v>23</v>
      </c>
      <c r="E34" s="18" t="s">
        <v>23</v>
      </c>
      <c r="F34" s="19" t="s">
        <v>23</v>
      </c>
      <c r="G34" s="20" t="s">
        <v>23</v>
      </c>
      <c r="H34" s="14"/>
      <c r="I34" s="15" t="s">
        <v>23</v>
      </c>
      <c r="J34" s="16"/>
      <c r="K34" s="17" t="s">
        <v>23</v>
      </c>
      <c r="L34" s="18" t="s">
        <v>23</v>
      </c>
      <c r="M34" s="19" t="s">
        <v>23</v>
      </c>
      <c r="N34" s="20" t="s">
        <v>23</v>
      </c>
      <c r="O34" s="14"/>
      <c r="P34" s="15" t="s">
        <v>23</v>
      </c>
      <c r="Q34" s="16"/>
      <c r="R34" s="17" t="s">
        <v>23</v>
      </c>
      <c r="S34" s="18" t="s">
        <v>23</v>
      </c>
      <c r="T34" s="19" t="s">
        <v>23</v>
      </c>
      <c r="U34" s="20" t="s">
        <v>23</v>
      </c>
      <c r="V34" s="14" t="s">
        <v>91</v>
      </c>
      <c r="W34" s="15" t="s">
        <v>23</v>
      </c>
      <c r="X34" s="16">
        <v>4</v>
      </c>
      <c r="Y34" s="17" t="s">
        <v>23</v>
      </c>
      <c r="Z34" s="18" t="s">
        <v>23</v>
      </c>
      <c r="AA34" s="19" t="s">
        <v>23</v>
      </c>
      <c r="AB34" s="20">
        <v>45666</v>
      </c>
      <c r="AC34" s="14"/>
      <c r="AD34" s="15" t="s">
        <v>23</v>
      </c>
      <c r="AE34" s="16"/>
      <c r="AF34" s="17" t="s">
        <v>23</v>
      </c>
      <c r="AG34" s="18" t="s">
        <v>23</v>
      </c>
      <c r="AH34" s="19" t="s">
        <v>23</v>
      </c>
      <c r="AI34" s="20" t="s">
        <v>23</v>
      </c>
      <c r="AJ34" s="14"/>
      <c r="AK34" s="15" t="s">
        <v>23</v>
      </c>
      <c r="AL34" s="16"/>
      <c r="AM34" s="17" t="s">
        <v>23</v>
      </c>
      <c r="AN34" s="18" t="s">
        <v>23</v>
      </c>
      <c r="AO34" s="19" t="s">
        <v>23</v>
      </c>
    </row>
    <row r="35" spans="1:41" ht="36">
      <c r="A35" s="14"/>
      <c r="B35" s="15" t="s">
        <v>23</v>
      </c>
      <c r="C35" s="16"/>
      <c r="D35" s="17" t="s">
        <v>23</v>
      </c>
      <c r="E35" s="18" t="s">
        <v>23</v>
      </c>
      <c r="F35" s="19" t="s">
        <v>23</v>
      </c>
      <c r="G35" s="20" t="s">
        <v>23</v>
      </c>
      <c r="H35" s="14"/>
      <c r="I35" s="15" t="s">
        <v>23</v>
      </c>
      <c r="J35" s="16"/>
      <c r="K35" s="17" t="s">
        <v>23</v>
      </c>
      <c r="L35" s="18" t="s">
        <v>23</v>
      </c>
      <c r="M35" s="19" t="s">
        <v>23</v>
      </c>
      <c r="N35" s="20" t="s">
        <v>23</v>
      </c>
      <c r="O35" s="14" t="s">
        <v>54</v>
      </c>
      <c r="P35" s="15" t="s">
        <v>55</v>
      </c>
      <c r="Q35" s="16">
        <v>2</v>
      </c>
      <c r="R35" s="17">
        <v>411.48579999999998</v>
      </c>
      <c r="S35" s="18">
        <v>20.591928260869565</v>
      </c>
      <c r="T35" s="19" t="s">
        <v>73</v>
      </c>
      <c r="U35" s="20">
        <v>45665</v>
      </c>
      <c r="V35" s="14"/>
      <c r="W35" s="15" t="s">
        <v>23</v>
      </c>
      <c r="X35" s="16"/>
      <c r="Y35" s="17" t="s">
        <v>23</v>
      </c>
      <c r="Z35" s="18" t="s">
        <v>23</v>
      </c>
      <c r="AA35" s="19" t="s">
        <v>23</v>
      </c>
      <c r="AB35" s="20" t="s">
        <v>23</v>
      </c>
      <c r="AC35" s="14"/>
      <c r="AD35" s="15" t="s">
        <v>23</v>
      </c>
      <c r="AE35" s="16"/>
      <c r="AF35" s="17" t="s">
        <v>23</v>
      </c>
      <c r="AG35" s="18" t="s">
        <v>23</v>
      </c>
      <c r="AH35" s="19" t="s">
        <v>23</v>
      </c>
      <c r="AI35" s="20" t="s">
        <v>23</v>
      </c>
      <c r="AJ35" s="14"/>
      <c r="AK35" s="15" t="s">
        <v>23</v>
      </c>
      <c r="AL35" s="16"/>
      <c r="AM35" s="17" t="s">
        <v>23</v>
      </c>
      <c r="AN35" s="18" t="s">
        <v>23</v>
      </c>
      <c r="AO35" s="19" t="s">
        <v>23</v>
      </c>
    </row>
    <row r="36" spans="1:41">
      <c r="A36" s="14"/>
      <c r="B36" s="15" t="s">
        <v>23</v>
      </c>
      <c r="C36" s="16"/>
      <c r="D36" s="17" t="s">
        <v>23</v>
      </c>
      <c r="E36" s="18" t="s">
        <v>23</v>
      </c>
      <c r="F36" s="19" t="s">
        <v>23</v>
      </c>
      <c r="G36" s="20" t="s">
        <v>23</v>
      </c>
      <c r="H36" s="14"/>
      <c r="I36" s="15" t="s">
        <v>23</v>
      </c>
      <c r="J36" s="16"/>
      <c r="K36" s="17" t="s">
        <v>23</v>
      </c>
      <c r="L36" s="18" t="s">
        <v>23</v>
      </c>
      <c r="M36" s="19" t="s">
        <v>23</v>
      </c>
      <c r="N36" s="20" t="s">
        <v>23</v>
      </c>
      <c r="O36" s="14" t="s">
        <v>50</v>
      </c>
      <c r="P36" s="15" t="s">
        <v>51</v>
      </c>
      <c r="Q36" s="16">
        <v>2</v>
      </c>
      <c r="R36" s="17">
        <v>448.91428000000002</v>
      </c>
      <c r="S36" s="18">
        <v>9.1256222520107251</v>
      </c>
      <c r="T36" s="19" t="s">
        <v>73</v>
      </c>
      <c r="U36" s="20">
        <v>45665</v>
      </c>
      <c r="V36" s="14"/>
      <c r="W36" s="15" t="s">
        <v>23</v>
      </c>
      <c r="X36" s="16"/>
      <c r="Y36" s="17" t="s">
        <v>23</v>
      </c>
      <c r="Z36" s="18" t="s">
        <v>23</v>
      </c>
      <c r="AA36" s="19" t="s">
        <v>23</v>
      </c>
      <c r="AB36" s="20" t="s">
        <v>23</v>
      </c>
      <c r="AC36" s="14"/>
      <c r="AD36" s="15" t="s">
        <v>23</v>
      </c>
      <c r="AE36" s="16"/>
      <c r="AF36" s="17" t="s">
        <v>23</v>
      </c>
      <c r="AG36" s="18" t="s">
        <v>23</v>
      </c>
      <c r="AH36" s="19" t="s">
        <v>23</v>
      </c>
      <c r="AI36" s="20" t="s">
        <v>23</v>
      </c>
      <c r="AJ36" s="14"/>
      <c r="AK36" s="15" t="s">
        <v>23</v>
      </c>
      <c r="AL36" s="16"/>
      <c r="AM36" s="17" t="s">
        <v>23</v>
      </c>
      <c r="AN36" s="18" t="s">
        <v>23</v>
      </c>
      <c r="AO36" s="19" t="s">
        <v>23</v>
      </c>
    </row>
    <row r="37" spans="1:41">
      <c r="A37" s="14"/>
      <c r="B37" s="15" t="s">
        <v>23</v>
      </c>
      <c r="C37" s="16"/>
      <c r="D37" s="17" t="s">
        <v>23</v>
      </c>
      <c r="E37" s="18" t="s">
        <v>23</v>
      </c>
      <c r="F37" s="19" t="s">
        <v>23</v>
      </c>
      <c r="G37" s="20" t="s">
        <v>23</v>
      </c>
      <c r="H37" s="14"/>
      <c r="I37" s="15" t="s">
        <v>23</v>
      </c>
      <c r="J37" s="16"/>
      <c r="K37" s="17" t="s">
        <v>23</v>
      </c>
      <c r="L37" s="18" t="s">
        <v>23</v>
      </c>
      <c r="M37" s="19" t="s">
        <v>23</v>
      </c>
      <c r="N37" s="20" t="s">
        <v>23</v>
      </c>
      <c r="O37" s="14"/>
      <c r="P37" s="15" t="s">
        <v>23</v>
      </c>
      <c r="Q37" s="16"/>
      <c r="R37" s="17" t="s">
        <v>23</v>
      </c>
      <c r="S37" s="18" t="s">
        <v>23</v>
      </c>
      <c r="T37" s="19" t="s">
        <v>23</v>
      </c>
      <c r="U37" s="20" t="s">
        <v>23</v>
      </c>
      <c r="V37" s="14"/>
      <c r="W37" s="15" t="s">
        <v>23</v>
      </c>
      <c r="X37" s="16"/>
      <c r="Y37" s="17" t="s">
        <v>23</v>
      </c>
      <c r="Z37" s="18" t="s">
        <v>23</v>
      </c>
      <c r="AA37" s="19" t="s">
        <v>23</v>
      </c>
      <c r="AB37" s="20" t="s">
        <v>23</v>
      </c>
      <c r="AC37" s="14"/>
      <c r="AD37" s="15" t="s">
        <v>23</v>
      </c>
      <c r="AE37" s="16"/>
      <c r="AF37" s="17" t="s">
        <v>23</v>
      </c>
      <c r="AG37" s="18" t="s">
        <v>23</v>
      </c>
      <c r="AH37" s="19" t="s">
        <v>23</v>
      </c>
      <c r="AI37" s="20" t="s">
        <v>23</v>
      </c>
      <c r="AJ37" s="14"/>
      <c r="AK37" s="15" t="s">
        <v>23</v>
      </c>
      <c r="AL37" s="16"/>
      <c r="AM37" s="17" t="s">
        <v>23</v>
      </c>
      <c r="AN37" s="18" t="s">
        <v>23</v>
      </c>
      <c r="AO37" s="19" t="s">
        <v>23</v>
      </c>
    </row>
    <row r="38" spans="1:41">
      <c r="A38" s="21"/>
      <c r="B38" s="22" t="s">
        <v>23</v>
      </c>
      <c r="C38" s="23"/>
      <c r="D38" s="24" t="s">
        <v>23</v>
      </c>
      <c r="E38" s="25" t="s">
        <v>23</v>
      </c>
      <c r="F38" s="26" t="s">
        <v>23</v>
      </c>
      <c r="G38" s="27" t="s">
        <v>23</v>
      </c>
      <c r="H38" s="21"/>
      <c r="I38" s="22" t="s">
        <v>23</v>
      </c>
      <c r="J38" s="23"/>
      <c r="K38" s="24" t="s">
        <v>23</v>
      </c>
      <c r="L38" s="25" t="s">
        <v>23</v>
      </c>
      <c r="M38" s="26" t="s">
        <v>23</v>
      </c>
      <c r="N38" s="27" t="s">
        <v>23</v>
      </c>
      <c r="O38" s="21"/>
      <c r="P38" s="22" t="s">
        <v>23</v>
      </c>
      <c r="Q38" s="23"/>
      <c r="R38" s="24" t="s">
        <v>23</v>
      </c>
      <c r="S38" s="25" t="s">
        <v>23</v>
      </c>
      <c r="T38" s="26" t="s">
        <v>23</v>
      </c>
      <c r="U38" s="27" t="s">
        <v>23</v>
      </c>
      <c r="V38" s="14"/>
      <c r="W38" s="22" t="s">
        <v>23</v>
      </c>
      <c r="X38" s="16"/>
      <c r="Y38" s="24" t="s">
        <v>23</v>
      </c>
      <c r="Z38" s="25" t="s">
        <v>23</v>
      </c>
      <c r="AA38" s="26" t="s">
        <v>23</v>
      </c>
      <c r="AB38" s="27" t="s">
        <v>23</v>
      </c>
      <c r="AC38" s="21"/>
      <c r="AD38" s="22" t="s">
        <v>23</v>
      </c>
      <c r="AE38" s="23"/>
      <c r="AF38" s="24" t="s">
        <v>23</v>
      </c>
      <c r="AG38" s="25" t="s">
        <v>23</v>
      </c>
      <c r="AH38" s="26" t="s">
        <v>23</v>
      </c>
      <c r="AI38" s="27" t="s">
        <v>23</v>
      </c>
      <c r="AJ38" s="21"/>
      <c r="AK38" s="22" t="s">
        <v>23</v>
      </c>
      <c r="AL38" s="23"/>
      <c r="AM38" s="24" t="s">
        <v>23</v>
      </c>
      <c r="AN38" s="25" t="s">
        <v>23</v>
      </c>
      <c r="AO38" s="26" t="s">
        <v>23</v>
      </c>
    </row>
  </sheetData>
  <conditionalFormatting sqref="E7:E18 L7:L18 S7:S18 Z7:Z18 AG7:AG18 AN7:AN18">
    <cfRule type="iconSet" priority="1">
      <iconSet iconSet="3Symbols2">
        <cfvo type="percent" val="0"/>
        <cfvo type="num" val="7"/>
        <cfvo type="num" val="14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49A1-1FF1-414C-A082-DBB9F5979733}">
  <dimension ref="A2:AO60"/>
  <sheetViews>
    <sheetView workbookViewId="0">
      <selection activeCell="A8" sqref="A8:AO60"/>
    </sheetView>
  </sheetViews>
  <sheetFormatPr defaultColWidth="11.42578125" defaultRowHeight="14.45"/>
  <cols>
    <col min="3" max="3" width="4.42578125" bestFit="1" customWidth="1"/>
    <col min="4" max="4" width="2.7109375" bestFit="1" customWidth="1"/>
    <col min="5" max="5" width="4" bestFit="1" customWidth="1"/>
    <col min="6" max="6" width="5.85546875" bestFit="1" customWidth="1"/>
    <col min="7" max="7" width="5.28515625" bestFit="1" customWidth="1"/>
    <col min="10" max="10" width="5.7109375" bestFit="1" customWidth="1"/>
    <col min="11" max="11" width="4.85546875" bestFit="1" customWidth="1"/>
    <col min="12" max="12" width="5.7109375" bestFit="1" customWidth="1"/>
    <col min="13" max="13" width="5.85546875" bestFit="1" customWidth="1"/>
    <col min="14" max="14" width="5.28515625" bestFit="1" customWidth="1"/>
    <col min="17" max="17" width="5.7109375" bestFit="1" customWidth="1"/>
    <col min="18" max="18" width="3.5703125" bestFit="1" customWidth="1"/>
    <col min="19" max="19" width="5.7109375" bestFit="1" customWidth="1"/>
    <col min="20" max="20" width="5.85546875" bestFit="1" customWidth="1"/>
    <col min="21" max="21" width="5.28515625" bestFit="1" customWidth="1"/>
    <col min="24" max="24" width="5.7109375" bestFit="1" customWidth="1"/>
    <col min="25" max="25" width="4.85546875" bestFit="1" customWidth="1"/>
    <col min="26" max="26" width="5.7109375" bestFit="1" customWidth="1"/>
    <col min="27" max="27" width="5.85546875" bestFit="1" customWidth="1"/>
    <col min="28" max="28" width="5.28515625" bestFit="1" customWidth="1"/>
    <col min="31" max="31" width="5.7109375" bestFit="1" customWidth="1"/>
    <col min="32" max="32" width="4.85546875" bestFit="1" customWidth="1"/>
    <col min="33" max="33" width="6.5703125" bestFit="1" customWidth="1"/>
    <col min="34" max="34" width="5.85546875" bestFit="1" customWidth="1"/>
    <col min="35" max="35" width="5.28515625" bestFit="1" customWidth="1"/>
    <col min="38" max="38" width="5.7109375" bestFit="1" customWidth="1"/>
    <col min="39" max="39" width="4.85546875" bestFit="1" customWidth="1"/>
    <col min="40" max="40" width="5.7109375" bestFit="1" customWidth="1"/>
    <col min="41" max="41" width="5.85546875" bestFit="1" customWidth="1"/>
  </cols>
  <sheetData>
    <row r="2" spans="1:41">
      <c r="A2" t="s">
        <v>0</v>
      </c>
    </row>
    <row r="3" spans="1:41">
      <c r="A3" s="1">
        <v>45666</v>
      </c>
    </row>
    <row r="6" spans="1:41" ht="24">
      <c r="A6" s="2"/>
      <c r="C6" s="3"/>
      <c r="E6" s="4"/>
      <c r="F6" s="5"/>
      <c r="G6" s="6"/>
      <c r="J6" s="3"/>
      <c r="K6" s="7"/>
      <c r="L6" s="4"/>
      <c r="M6" s="5"/>
      <c r="N6" s="6"/>
      <c r="O6" s="7"/>
      <c r="P6" s="7"/>
      <c r="Q6" s="3"/>
      <c r="R6" s="7"/>
      <c r="S6" s="4"/>
      <c r="T6" s="5"/>
      <c r="U6" s="6"/>
      <c r="V6" s="7"/>
      <c r="W6" s="7"/>
      <c r="X6" s="3"/>
      <c r="Y6" s="7"/>
      <c r="Z6" s="4"/>
      <c r="AA6" s="5"/>
      <c r="AB6" s="6"/>
      <c r="AC6" s="7"/>
      <c r="AD6" s="7"/>
      <c r="AE6" s="3"/>
      <c r="AF6" s="7"/>
      <c r="AG6" s="4"/>
      <c r="AH6" s="5"/>
      <c r="AI6" s="6"/>
      <c r="AJ6" s="7"/>
      <c r="AK6" s="7"/>
      <c r="AL6" s="3"/>
      <c r="AM6" s="7"/>
      <c r="AN6" s="4"/>
      <c r="AO6" s="5"/>
    </row>
    <row r="7" spans="1:41" ht="24">
      <c r="A7" s="2" t="s">
        <v>1</v>
      </c>
      <c r="C7" s="3">
        <f>+SUM(C9:C20)</f>
        <v>24</v>
      </c>
      <c r="E7" s="4">
        <f>+SUMIF($BL$4:$BL$255,A8,$BO$4:$BO$255)</f>
        <v>0</v>
      </c>
      <c r="F7" s="5" t="s">
        <v>2</v>
      </c>
      <c r="G7" s="6"/>
      <c r="J7" s="3">
        <f>+SUM(J9:J20)</f>
        <v>24</v>
      </c>
      <c r="K7" s="7"/>
      <c r="L7" s="4">
        <f>+SUMIF($BL$4:$BL$255,H8,$BO$4:$BO$255)</f>
        <v>0</v>
      </c>
      <c r="M7" s="5" t="s">
        <v>2</v>
      </c>
      <c r="N7" s="6"/>
      <c r="O7" s="7"/>
      <c r="P7" s="7"/>
      <c r="Q7" s="3">
        <f>+SUM(Q9:Q20)</f>
        <v>23</v>
      </c>
      <c r="R7" s="7"/>
      <c r="S7" s="4">
        <f>+SUMIF($BL$4:$BL$255,O8,$BO$4:$BO$255)</f>
        <v>0</v>
      </c>
      <c r="T7" s="5" t="s">
        <v>2</v>
      </c>
      <c r="U7" s="6"/>
      <c r="V7" s="7"/>
      <c r="W7" s="7"/>
      <c r="X7" s="3">
        <f>+SUM(X9:X20)</f>
        <v>24</v>
      </c>
      <c r="Y7" s="7"/>
      <c r="Z7" s="4">
        <f>+SUMIF($BL$4:$BL$255,V8,$BO$4:$BO$255)</f>
        <v>0</v>
      </c>
      <c r="AA7" s="5" t="s">
        <v>2</v>
      </c>
      <c r="AB7" s="6"/>
      <c r="AC7" s="7"/>
      <c r="AD7" s="7"/>
      <c r="AE7" s="3">
        <f>+SUM(AE9:AE20)</f>
        <v>24</v>
      </c>
      <c r="AF7" s="7"/>
      <c r="AG7" s="4">
        <f>+SUMIF($BL$4:$BL$255,AC8,$BO$4:$BO$255)</f>
        <v>0</v>
      </c>
      <c r="AH7" s="5" t="s">
        <v>2</v>
      </c>
      <c r="AI7" s="6"/>
      <c r="AJ7" s="7"/>
      <c r="AK7" s="7"/>
      <c r="AL7" s="3">
        <f>+SUM(AL9:AL20)</f>
        <v>8</v>
      </c>
      <c r="AM7" s="7"/>
      <c r="AN7" s="4">
        <f>+SUMIF($BL$4:$BL$255,AJ8,$BO$4:$BO$255)</f>
        <v>0</v>
      </c>
      <c r="AO7" s="5" t="s">
        <v>2</v>
      </c>
    </row>
    <row r="8" spans="1:41" ht="20.45">
      <c r="A8" s="8">
        <v>45670</v>
      </c>
      <c r="B8" s="9" t="s">
        <v>3</v>
      </c>
      <c r="C8" s="10" t="s">
        <v>4</v>
      </c>
      <c r="D8" s="10" t="s">
        <v>5</v>
      </c>
      <c r="E8" s="10" t="s">
        <v>6</v>
      </c>
      <c r="F8" s="11" t="s">
        <v>7</v>
      </c>
      <c r="G8" s="12" t="s">
        <v>8</v>
      </c>
      <c r="H8" s="13">
        <v>45671</v>
      </c>
      <c r="I8" s="9" t="s">
        <v>9</v>
      </c>
      <c r="J8" s="10" t="s">
        <v>4</v>
      </c>
      <c r="K8" s="10" t="s">
        <v>10</v>
      </c>
      <c r="L8" s="10" t="s">
        <v>6</v>
      </c>
      <c r="M8" s="11" t="s">
        <v>7</v>
      </c>
      <c r="N8" s="12" t="s">
        <v>8</v>
      </c>
      <c r="O8" s="13">
        <v>45672</v>
      </c>
      <c r="P8" s="9" t="s">
        <v>11</v>
      </c>
      <c r="Q8" s="10" t="s">
        <v>4</v>
      </c>
      <c r="R8" s="10" t="s">
        <v>10</v>
      </c>
      <c r="S8" s="10" t="s">
        <v>6</v>
      </c>
      <c r="T8" s="11" t="s">
        <v>7</v>
      </c>
      <c r="U8" s="12" t="s">
        <v>8</v>
      </c>
      <c r="V8" s="13">
        <v>45673</v>
      </c>
      <c r="W8" s="9" t="s">
        <v>12</v>
      </c>
      <c r="X8" s="10" t="s">
        <v>4</v>
      </c>
      <c r="Y8" s="10" t="s">
        <v>10</v>
      </c>
      <c r="Z8" s="10" t="s">
        <v>6</v>
      </c>
      <c r="AA8" s="11" t="s">
        <v>7</v>
      </c>
      <c r="AB8" s="12" t="s">
        <v>8</v>
      </c>
      <c r="AC8" s="13">
        <v>45674</v>
      </c>
      <c r="AD8" s="9" t="s">
        <v>13</v>
      </c>
      <c r="AE8" s="10" t="s">
        <v>4</v>
      </c>
      <c r="AF8" s="10" t="s">
        <v>10</v>
      </c>
      <c r="AG8" s="10" t="s">
        <v>6</v>
      </c>
      <c r="AH8" s="11" t="s">
        <v>7</v>
      </c>
      <c r="AI8" s="12" t="s">
        <v>8</v>
      </c>
      <c r="AJ8" s="13">
        <v>45675</v>
      </c>
      <c r="AK8" s="9" t="s">
        <v>14</v>
      </c>
      <c r="AL8" s="10" t="s">
        <v>4</v>
      </c>
      <c r="AM8" s="10" t="s">
        <v>10</v>
      </c>
      <c r="AN8" s="10" t="s">
        <v>6</v>
      </c>
      <c r="AO8" s="11" t="s">
        <v>7</v>
      </c>
    </row>
    <row r="9" spans="1:41" ht="24">
      <c r="A9" s="14" t="s">
        <v>15</v>
      </c>
      <c r="B9" s="15" t="s">
        <v>16</v>
      </c>
      <c r="C9" s="16">
        <v>16</v>
      </c>
      <c r="D9" s="17">
        <v>1899.13392</v>
      </c>
      <c r="E9" s="18" t="s">
        <v>23</v>
      </c>
      <c r="F9" s="19" t="s">
        <v>72</v>
      </c>
      <c r="G9" s="20">
        <v>0</v>
      </c>
      <c r="H9" s="14" t="s">
        <v>95</v>
      </c>
      <c r="I9" s="15" t="s">
        <v>96</v>
      </c>
      <c r="J9" s="16">
        <v>4</v>
      </c>
      <c r="K9" s="17">
        <v>633.70784000000003</v>
      </c>
      <c r="L9" s="18" t="s">
        <v>23</v>
      </c>
      <c r="M9" s="19" t="s">
        <v>73</v>
      </c>
      <c r="N9" s="20">
        <v>0</v>
      </c>
      <c r="O9" s="14"/>
      <c r="P9" s="15" t="s">
        <v>23</v>
      </c>
      <c r="Q9" s="16"/>
      <c r="R9" s="17" t="s">
        <v>23</v>
      </c>
      <c r="S9" s="18" t="s">
        <v>23</v>
      </c>
      <c r="T9" s="19" t="s">
        <v>23</v>
      </c>
      <c r="U9" s="20" t="s">
        <v>23</v>
      </c>
      <c r="V9" s="14" t="s">
        <v>91</v>
      </c>
      <c r="W9" s="15" t="s">
        <v>23</v>
      </c>
      <c r="X9" s="16">
        <v>8</v>
      </c>
      <c r="Y9" s="17" t="s">
        <v>23</v>
      </c>
      <c r="Z9" s="18" t="s">
        <v>23</v>
      </c>
      <c r="AA9" s="19" t="s">
        <v>23</v>
      </c>
      <c r="AB9" s="20">
        <v>0</v>
      </c>
      <c r="AC9" s="14"/>
      <c r="AD9" s="15" t="s">
        <v>23</v>
      </c>
      <c r="AE9" s="16"/>
      <c r="AF9" s="17" t="s">
        <v>23</v>
      </c>
      <c r="AG9" s="18" t="s">
        <v>23</v>
      </c>
      <c r="AH9" s="19" t="s">
        <v>23</v>
      </c>
      <c r="AI9" s="20" t="s">
        <v>23</v>
      </c>
      <c r="AJ9" s="14" t="s">
        <v>66</v>
      </c>
      <c r="AK9" s="15" t="s">
        <v>67</v>
      </c>
      <c r="AL9" s="16">
        <v>8</v>
      </c>
      <c r="AM9" s="17">
        <v>1110.8571199999999</v>
      </c>
      <c r="AN9" s="18" t="s">
        <v>23</v>
      </c>
      <c r="AO9" s="19" t="s">
        <v>72</v>
      </c>
    </row>
    <row r="10" spans="1:41" ht="36">
      <c r="A10" s="14"/>
      <c r="B10" s="15" t="s">
        <v>23</v>
      </c>
      <c r="C10" s="16"/>
      <c r="D10" s="17" t="s">
        <v>23</v>
      </c>
      <c r="E10" s="18" t="s">
        <v>23</v>
      </c>
      <c r="F10" s="19" t="s">
        <v>23</v>
      </c>
      <c r="G10" s="20" t="s">
        <v>23</v>
      </c>
      <c r="H10" s="14" t="s">
        <v>17</v>
      </c>
      <c r="I10" s="15" t="s">
        <v>18</v>
      </c>
      <c r="J10" s="16">
        <v>2</v>
      </c>
      <c r="K10" s="17">
        <v>273.60077999999999</v>
      </c>
      <c r="L10" s="18" t="s">
        <v>23</v>
      </c>
      <c r="M10" s="19" t="s">
        <v>73</v>
      </c>
      <c r="N10" s="20">
        <v>0</v>
      </c>
      <c r="O10" s="14"/>
      <c r="P10" s="15" t="s">
        <v>23</v>
      </c>
      <c r="Q10" s="16"/>
      <c r="R10" s="17" t="s">
        <v>23</v>
      </c>
      <c r="S10" s="18" t="s">
        <v>23</v>
      </c>
      <c r="T10" s="19" t="s">
        <v>23</v>
      </c>
      <c r="U10" s="20" t="s">
        <v>23</v>
      </c>
      <c r="V10" s="14"/>
      <c r="W10" s="15" t="s">
        <v>23</v>
      </c>
      <c r="X10" s="16"/>
      <c r="Y10" s="17" t="s">
        <v>23</v>
      </c>
      <c r="Z10" s="18" t="s">
        <v>23</v>
      </c>
      <c r="AA10" s="19" t="s">
        <v>23</v>
      </c>
      <c r="AB10" s="20" t="s">
        <v>23</v>
      </c>
      <c r="AC10" s="14" t="s">
        <v>65</v>
      </c>
      <c r="AD10" s="15" t="s">
        <v>75</v>
      </c>
      <c r="AE10" s="16">
        <v>8</v>
      </c>
      <c r="AF10" s="17">
        <v>1282.328</v>
      </c>
      <c r="AG10" s="18" t="s">
        <v>23</v>
      </c>
      <c r="AH10" s="19" t="s">
        <v>73</v>
      </c>
      <c r="AI10" s="20">
        <v>0</v>
      </c>
      <c r="AJ10" s="14"/>
      <c r="AK10" s="15" t="s">
        <v>23</v>
      </c>
      <c r="AL10" s="16"/>
      <c r="AM10" s="17" t="s">
        <v>23</v>
      </c>
      <c r="AN10" s="18" t="s">
        <v>23</v>
      </c>
      <c r="AO10" s="19" t="s">
        <v>23</v>
      </c>
    </row>
    <row r="11" spans="1:41" ht="36">
      <c r="A11" s="14" t="s">
        <v>31</v>
      </c>
      <c r="B11" s="15" t="s">
        <v>32</v>
      </c>
      <c r="C11" s="16">
        <v>2</v>
      </c>
      <c r="D11" s="17">
        <v>272.00171999999998</v>
      </c>
      <c r="E11" s="18" t="s">
        <v>23</v>
      </c>
      <c r="F11" s="19" t="s">
        <v>72</v>
      </c>
      <c r="G11" s="20">
        <v>0</v>
      </c>
      <c r="H11" s="14" t="s">
        <v>52</v>
      </c>
      <c r="I11" s="15" t="s">
        <v>53</v>
      </c>
      <c r="J11" s="16">
        <v>3</v>
      </c>
      <c r="K11" s="17">
        <v>498.67884000000004</v>
      </c>
      <c r="L11" s="18" t="s">
        <v>23</v>
      </c>
      <c r="M11" s="19" t="s">
        <v>73</v>
      </c>
      <c r="N11" s="20">
        <v>0</v>
      </c>
      <c r="O11" s="14" t="s">
        <v>26</v>
      </c>
      <c r="P11" s="15" t="s">
        <v>74</v>
      </c>
      <c r="Q11" s="16">
        <v>2</v>
      </c>
      <c r="R11" s="17">
        <v>339.99286000000001</v>
      </c>
      <c r="S11" s="18" t="s">
        <v>23</v>
      </c>
      <c r="T11" s="19" t="s">
        <v>73</v>
      </c>
      <c r="U11" s="20">
        <v>0</v>
      </c>
      <c r="V11" s="14"/>
      <c r="W11" s="15" t="s">
        <v>23</v>
      </c>
      <c r="X11" s="16"/>
      <c r="Y11" s="17" t="s">
        <v>23</v>
      </c>
      <c r="Z11" s="18" t="s">
        <v>23</v>
      </c>
      <c r="AA11" s="19" t="s">
        <v>23</v>
      </c>
      <c r="AB11" s="20" t="s">
        <v>23</v>
      </c>
      <c r="AC11" s="14"/>
      <c r="AD11" s="15" t="s">
        <v>23</v>
      </c>
      <c r="AE11" s="16"/>
      <c r="AF11" s="17" t="s">
        <v>23</v>
      </c>
      <c r="AG11" s="18" t="s">
        <v>23</v>
      </c>
      <c r="AH11" s="19" t="s">
        <v>23</v>
      </c>
      <c r="AI11" s="20" t="s">
        <v>23</v>
      </c>
      <c r="AJ11" s="14"/>
      <c r="AK11" s="15" t="s">
        <v>23</v>
      </c>
      <c r="AL11" s="16"/>
      <c r="AM11" s="17" t="s">
        <v>23</v>
      </c>
      <c r="AN11" s="18" t="s">
        <v>23</v>
      </c>
      <c r="AO11" s="19" t="s">
        <v>23</v>
      </c>
    </row>
    <row r="12" spans="1:41" ht="24">
      <c r="A12" s="14"/>
      <c r="B12" s="15" t="s">
        <v>23</v>
      </c>
      <c r="C12" s="16"/>
      <c r="D12" s="17" t="s">
        <v>23</v>
      </c>
      <c r="E12" s="18" t="s">
        <v>23</v>
      </c>
      <c r="F12" s="19" t="s">
        <v>23</v>
      </c>
      <c r="G12" s="20" t="s">
        <v>23</v>
      </c>
      <c r="H12" s="14" t="s">
        <v>63</v>
      </c>
      <c r="I12" s="15" t="s">
        <v>64</v>
      </c>
      <c r="J12" s="16">
        <v>12</v>
      </c>
      <c r="K12" s="17">
        <v>1995.3312000000001</v>
      </c>
      <c r="L12" s="18" t="s">
        <v>23</v>
      </c>
      <c r="M12" s="19" t="s">
        <v>73</v>
      </c>
      <c r="N12" s="20">
        <v>0</v>
      </c>
      <c r="O12" s="14" t="s">
        <v>85</v>
      </c>
      <c r="P12" s="15" t="s">
        <v>86</v>
      </c>
      <c r="Q12" s="16">
        <v>3</v>
      </c>
      <c r="R12" s="17">
        <v>556.37891999999999</v>
      </c>
      <c r="S12" s="18" t="s">
        <v>23</v>
      </c>
      <c r="T12" s="19" t="s">
        <v>73</v>
      </c>
      <c r="U12" s="20">
        <v>0</v>
      </c>
      <c r="V12" s="14" t="s">
        <v>35</v>
      </c>
      <c r="W12" s="15" t="s">
        <v>36</v>
      </c>
      <c r="X12" s="16">
        <v>3</v>
      </c>
      <c r="Y12" s="17">
        <v>740.24537999999995</v>
      </c>
      <c r="Z12" s="18" t="s">
        <v>23</v>
      </c>
      <c r="AA12" s="19" t="s">
        <v>73</v>
      </c>
      <c r="AB12" s="20">
        <v>0</v>
      </c>
      <c r="AC12" s="14"/>
      <c r="AD12" s="15" t="s">
        <v>23</v>
      </c>
      <c r="AE12" s="16"/>
      <c r="AF12" s="17" t="s">
        <v>23</v>
      </c>
      <c r="AG12" s="18" t="s">
        <v>23</v>
      </c>
      <c r="AH12" s="19" t="s">
        <v>23</v>
      </c>
      <c r="AI12" s="20" t="s">
        <v>23</v>
      </c>
      <c r="AJ12" s="14"/>
      <c r="AK12" s="15" t="s">
        <v>23</v>
      </c>
      <c r="AL12" s="16"/>
      <c r="AM12" s="17" t="s">
        <v>23</v>
      </c>
      <c r="AN12" s="18" t="s">
        <v>23</v>
      </c>
      <c r="AO12" s="19" t="s">
        <v>23</v>
      </c>
    </row>
    <row r="13" spans="1:41">
      <c r="A13" s="14"/>
      <c r="B13" s="15" t="s">
        <v>23</v>
      </c>
      <c r="C13" s="16"/>
      <c r="D13" s="17" t="s">
        <v>23</v>
      </c>
      <c r="E13" s="18" t="s">
        <v>23</v>
      </c>
      <c r="F13" s="19" t="s">
        <v>23</v>
      </c>
      <c r="G13" s="20" t="s">
        <v>23</v>
      </c>
      <c r="H13" s="14"/>
      <c r="I13" s="15" t="s">
        <v>23</v>
      </c>
      <c r="J13" s="16"/>
      <c r="K13" s="17" t="s">
        <v>23</v>
      </c>
      <c r="L13" s="18" t="s">
        <v>23</v>
      </c>
      <c r="M13" s="19" t="s">
        <v>23</v>
      </c>
      <c r="N13" s="20" t="s">
        <v>23</v>
      </c>
      <c r="O13" s="14" t="s">
        <v>28</v>
      </c>
      <c r="P13" s="15" t="s">
        <v>29</v>
      </c>
      <c r="Q13" s="16">
        <v>6</v>
      </c>
      <c r="R13" s="17">
        <v>949.91592000000003</v>
      </c>
      <c r="S13" s="18" t="s">
        <v>23</v>
      </c>
      <c r="T13" s="19" t="s">
        <v>73</v>
      </c>
      <c r="U13" s="20">
        <v>0</v>
      </c>
      <c r="V13" s="14" t="s">
        <v>42</v>
      </c>
      <c r="W13" s="15" t="s">
        <v>43</v>
      </c>
      <c r="X13" s="16">
        <v>2</v>
      </c>
      <c r="Y13" s="17">
        <v>484.22359999999998</v>
      </c>
      <c r="Z13" s="18" t="s">
        <v>23</v>
      </c>
      <c r="AA13" s="19" t="s">
        <v>73</v>
      </c>
      <c r="AB13" s="20">
        <v>0</v>
      </c>
      <c r="AC13" s="14"/>
      <c r="AD13" s="15" t="s">
        <v>23</v>
      </c>
      <c r="AE13" s="16"/>
      <c r="AF13" s="17" t="s">
        <v>23</v>
      </c>
      <c r="AG13" s="18" t="s">
        <v>23</v>
      </c>
      <c r="AH13" s="19" t="s">
        <v>23</v>
      </c>
      <c r="AI13" s="20" t="s">
        <v>23</v>
      </c>
      <c r="AJ13" s="14"/>
      <c r="AK13" s="15" t="s">
        <v>23</v>
      </c>
      <c r="AL13" s="16"/>
      <c r="AM13" s="17" t="s">
        <v>23</v>
      </c>
      <c r="AN13" s="18" t="s">
        <v>23</v>
      </c>
      <c r="AO13" s="19" t="s">
        <v>23</v>
      </c>
    </row>
    <row r="14" spans="1:41" ht="36">
      <c r="A14" s="14" t="s">
        <v>39</v>
      </c>
      <c r="B14" s="15" t="s">
        <v>40</v>
      </c>
      <c r="C14" s="16">
        <v>3</v>
      </c>
      <c r="D14" s="17">
        <v>404.56677000000002</v>
      </c>
      <c r="E14" s="18" t="s">
        <v>23</v>
      </c>
      <c r="F14" s="19" t="s">
        <v>72</v>
      </c>
      <c r="G14" s="20">
        <v>0</v>
      </c>
      <c r="H14" s="14" t="s">
        <v>21</v>
      </c>
      <c r="I14" s="15" t="s">
        <v>27</v>
      </c>
      <c r="J14" s="16">
        <v>2</v>
      </c>
      <c r="K14" s="17">
        <v>299.21694000000002</v>
      </c>
      <c r="L14" s="18" t="s">
        <v>23</v>
      </c>
      <c r="M14" s="19" t="s">
        <v>73</v>
      </c>
      <c r="N14" s="20">
        <v>0</v>
      </c>
      <c r="O14" s="14" t="s">
        <v>97</v>
      </c>
      <c r="P14" s="15" t="s">
        <v>98</v>
      </c>
      <c r="Q14" s="16">
        <v>2</v>
      </c>
      <c r="R14" s="17">
        <v>316.81270000000001</v>
      </c>
      <c r="S14" s="18" t="s">
        <v>23</v>
      </c>
      <c r="T14" s="19" t="s">
        <v>73</v>
      </c>
      <c r="U14" s="20">
        <v>0</v>
      </c>
      <c r="V14" s="14" t="s">
        <v>50</v>
      </c>
      <c r="W14" s="15" t="s">
        <v>51</v>
      </c>
      <c r="X14" s="16">
        <v>2</v>
      </c>
      <c r="Y14" s="17">
        <v>448.91428000000002</v>
      </c>
      <c r="Z14" s="18" t="s">
        <v>23</v>
      </c>
      <c r="AA14" s="19" t="s">
        <v>73</v>
      </c>
      <c r="AB14" s="20">
        <v>0</v>
      </c>
      <c r="AC14" s="14" t="s">
        <v>61</v>
      </c>
      <c r="AD14" s="15" t="s">
        <v>62</v>
      </c>
      <c r="AE14" s="16">
        <v>12</v>
      </c>
      <c r="AF14" s="17">
        <v>1285.15344</v>
      </c>
      <c r="AG14" s="18" t="s">
        <v>23</v>
      </c>
      <c r="AH14" s="19" t="s">
        <v>72</v>
      </c>
      <c r="AI14" s="20">
        <v>0</v>
      </c>
      <c r="AJ14" s="14"/>
      <c r="AK14" s="15" t="s">
        <v>23</v>
      </c>
      <c r="AL14" s="16"/>
      <c r="AM14" s="17" t="s">
        <v>23</v>
      </c>
      <c r="AN14" s="18" t="s">
        <v>23</v>
      </c>
      <c r="AO14" s="19" t="s">
        <v>23</v>
      </c>
    </row>
    <row r="15" spans="1:41" ht="24">
      <c r="A15" s="14" t="s">
        <v>46</v>
      </c>
      <c r="B15" s="15" t="s">
        <v>47</v>
      </c>
      <c r="C15" s="16">
        <v>3</v>
      </c>
      <c r="D15" s="17">
        <v>404.56677000000002</v>
      </c>
      <c r="E15" s="18" t="s">
        <v>23</v>
      </c>
      <c r="F15" s="19" t="s">
        <v>72</v>
      </c>
      <c r="G15" s="20">
        <v>0</v>
      </c>
      <c r="H15" s="14"/>
      <c r="I15" s="15" t="s">
        <v>23</v>
      </c>
      <c r="J15" s="16"/>
      <c r="K15" s="17" t="s">
        <v>23</v>
      </c>
      <c r="L15" s="18" t="s">
        <v>23</v>
      </c>
      <c r="M15" s="19" t="s">
        <v>23</v>
      </c>
      <c r="N15" s="20" t="s">
        <v>23</v>
      </c>
      <c r="O15" s="14" t="s">
        <v>59</v>
      </c>
      <c r="P15" s="15" t="s">
        <v>60</v>
      </c>
      <c r="Q15" s="16">
        <v>2</v>
      </c>
      <c r="R15" s="17">
        <v>316.79286000000002</v>
      </c>
      <c r="S15" s="18" t="s">
        <v>23</v>
      </c>
      <c r="T15" s="19" t="s">
        <v>73</v>
      </c>
      <c r="U15" s="20">
        <v>0</v>
      </c>
      <c r="V15" s="14" t="s">
        <v>30</v>
      </c>
      <c r="W15" s="15" t="s">
        <v>25</v>
      </c>
      <c r="X15" s="16">
        <v>2</v>
      </c>
      <c r="Y15" s="17">
        <v>320.37558000000001</v>
      </c>
      <c r="Z15" s="18" t="s">
        <v>23</v>
      </c>
      <c r="AA15" s="19" t="s">
        <v>73</v>
      </c>
      <c r="AB15" s="20">
        <v>0</v>
      </c>
      <c r="AC15" s="14"/>
      <c r="AD15" s="15" t="s">
        <v>23</v>
      </c>
      <c r="AE15" s="16"/>
      <c r="AF15" s="17" t="s">
        <v>23</v>
      </c>
      <c r="AG15" s="18" t="s">
        <v>23</v>
      </c>
      <c r="AH15" s="19" t="s">
        <v>23</v>
      </c>
      <c r="AI15" s="20" t="s">
        <v>23</v>
      </c>
      <c r="AJ15" s="14"/>
      <c r="AK15" s="15" t="s">
        <v>23</v>
      </c>
      <c r="AL15" s="16"/>
      <c r="AM15" s="17" t="s">
        <v>23</v>
      </c>
      <c r="AN15" s="18" t="s">
        <v>23</v>
      </c>
      <c r="AO15" s="19" t="s">
        <v>23</v>
      </c>
    </row>
    <row r="16" spans="1:41" ht="24">
      <c r="A16" s="14"/>
      <c r="B16" s="15" t="s">
        <v>23</v>
      </c>
      <c r="C16" s="16"/>
      <c r="D16" s="17" t="s">
        <v>23</v>
      </c>
      <c r="E16" s="18" t="s">
        <v>23</v>
      </c>
      <c r="F16" s="19" t="s">
        <v>23</v>
      </c>
      <c r="G16" s="20" t="s">
        <v>23</v>
      </c>
      <c r="H16" s="14" t="s">
        <v>26</v>
      </c>
      <c r="I16" s="15" t="s">
        <v>74</v>
      </c>
      <c r="J16" s="16">
        <v>1</v>
      </c>
      <c r="K16" s="17">
        <v>169.99643</v>
      </c>
      <c r="L16" s="18" t="s">
        <v>23</v>
      </c>
      <c r="M16" s="19" t="s">
        <v>73</v>
      </c>
      <c r="N16" s="20">
        <v>0</v>
      </c>
      <c r="O16" s="14" t="s">
        <v>57</v>
      </c>
      <c r="P16" s="15" t="s">
        <v>58</v>
      </c>
      <c r="Q16" s="16">
        <v>2</v>
      </c>
      <c r="R16" s="17">
        <v>332.43155999999999</v>
      </c>
      <c r="S16" s="18" t="s">
        <v>23</v>
      </c>
      <c r="T16" s="19" t="s">
        <v>73</v>
      </c>
      <c r="U16" s="20">
        <v>0</v>
      </c>
      <c r="V16" s="14" t="s">
        <v>41</v>
      </c>
      <c r="W16" s="15" t="s">
        <v>34</v>
      </c>
      <c r="X16" s="16">
        <v>2</v>
      </c>
      <c r="Y16" s="17">
        <v>274.12454000000002</v>
      </c>
      <c r="Z16" s="18" t="s">
        <v>23</v>
      </c>
      <c r="AA16" s="19" t="s">
        <v>73</v>
      </c>
      <c r="AB16" s="20">
        <v>0</v>
      </c>
      <c r="AC16" s="14"/>
      <c r="AD16" s="15" t="s">
        <v>23</v>
      </c>
      <c r="AE16" s="16"/>
      <c r="AF16" s="17" t="s">
        <v>23</v>
      </c>
      <c r="AG16" s="18" t="s">
        <v>23</v>
      </c>
      <c r="AH16" s="19" t="s">
        <v>23</v>
      </c>
      <c r="AI16" s="20" t="s">
        <v>23</v>
      </c>
      <c r="AJ16" s="14"/>
      <c r="AK16" s="15" t="s">
        <v>23</v>
      </c>
      <c r="AL16" s="16"/>
      <c r="AM16" s="17" t="s">
        <v>23</v>
      </c>
      <c r="AN16" s="18" t="s">
        <v>23</v>
      </c>
      <c r="AO16" s="19" t="s">
        <v>23</v>
      </c>
    </row>
    <row r="17" spans="1:41" ht="36">
      <c r="A17" s="14"/>
      <c r="B17" s="15" t="s">
        <v>23</v>
      </c>
      <c r="C17" s="16"/>
      <c r="D17" s="17" t="s">
        <v>23</v>
      </c>
      <c r="E17" s="18" t="s">
        <v>23</v>
      </c>
      <c r="F17" s="19" t="s">
        <v>23</v>
      </c>
      <c r="G17" s="20" t="s">
        <v>23</v>
      </c>
      <c r="H17" s="14"/>
      <c r="I17" s="15" t="s">
        <v>23</v>
      </c>
      <c r="J17" s="16"/>
      <c r="K17" s="17" t="s">
        <v>23</v>
      </c>
      <c r="L17" s="18" t="s">
        <v>23</v>
      </c>
      <c r="M17" s="19" t="s">
        <v>23</v>
      </c>
      <c r="N17" s="20" t="s">
        <v>23</v>
      </c>
      <c r="O17" s="14" t="s">
        <v>92</v>
      </c>
      <c r="P17" s="15" t="s">
        <v>93</v>
      </c>
      <c r="Q17" s="16">
        <v>2</v>
      </c>
      <c r="R17" s="17">
        <v>448.79520000000002</v>
      </c>
      <c r="S17" s="18" t="s">
        <v>23</v>
      </c>
      <c r="T17" s="19" t="s">
        <v>73</v>
      </c>
      <c r="U17" s="20">
        <v>0</v>
      </c>
      <c r="V17" s="14" t="s">
        <v>65</v>
      </c>
      <c r="W17" s="15" t="s">
        <v>75</v>
      </c>
      <c r="X17" s="16">
        <v>5</v>
      </c>
      <c r="Y17" s="17">
        <v>801.45499999999993</v>
      </c>
      <c r="Z17" s="18" t="s">
        <v>23</v>
      </c>
      <c r="AA17" s="19" t="s">
        <v>73</v>
      </c>
      <c r="AB17" s="20">
        <v>0</v>
      </c>
      <c r="AC17" s="14"/>
      <c r="AD17" s="15" t="s">
        <v>23</v>
      </c>
      <c r="AE17" s="16"/>
      <c r="AF17" s="17" t="s">
        <v>23</v>
      </c>
      <c r="AG17" s="18" t="s">
        <v>23</v>
      </c>
      <c r="AH17" s="19" t="s">
        <v>23</v>
      </c>
      <c r="AI17" s="20" t="s">
        <v>23</v>
      </c>
      <c r="AJ17" s="14"/>
      <c r="AK17" s="15" t="s">
        <v>23</v>
      </c>
      <c r="AL17" s="16"/>
      <c r="AM17" s="17" t="s">
        <v>23</v>
      </c>
      <c r="AN17" s="18" t="s">
        <v>23</v>
      </c>
      <c r="AO17" s="19" t="s">
        <v>23</v>
      </c>
    </row>
    <row r="18" spans="1:41" ht="36">
      <c r="A18" s="14"/>
      <c r="B18" s="15" t="s">
        <v>23</v>
      </c>
      <c r="C18" s="16"/>
      <c r="D18" s="17" t="s">
        <v>23</v>
      </c>
      <c r="E18" s="18" t="s">
        <v>23</v>
      </c>
      <c r="F18" s="19" t="s">
        <v>23</v>
      </c>
      <c r="G18" s="20" t="s">
        <v>23</v>
      </c>
      <c r="H18" s="14"/>
      <c r="I18" s="15" t="s">
        <v>23</v>
      </c>
      <c r="J18" s="16"/>
      <c r="K18" s="17" t="s">
        <v>23</v>
      </c>
      <c r="L18" s="18" t="s">
        <v>23</v>
      </c>
      <c r="M18" s="19" t="s">
        <v>23</v>
      </c>
      <c r="N18" s="20" t="s">
        <v>23</v>
      </c>
      <c r="O18" s="14" t="s">
        <v>54</v>
      </c>
      <c r="P18" s="15" t="s">
        <v>55</v>
      </c>
      <c r="Q18" s="16">
        <v>2</v>
      </c>
      <c r="R18" s="17">
        <v>411.48579999999998</v>
      </c>
      <c r="S18" s="18" t="s">
        <v>23</v>
      </c>
      <c r="T18" s="19" t="s">
        <v>73</v>
      </c>
      <c r="U18" s="20">
        <v>0</v>
      </c>
      <c r="V18" s="14"/>
      <c r="W18" s="15" t="s">
        <v>23</v>
      </c>
      <c r="X18" s="16"/>
      <c r="Y18" s="17" t="s">
        <v>23</v>
      </c>
      <c r="Z18" s="18" t="s">
        <v>23</v>
      </c>
      <c r="AA18" s="19" t="s">
        <v>23</v>
      </c>
      <c r="AB18" s="20" t="s">
        <v>23</v>
      </c>
      <c r="AC18" s="14" t="s">
        <v>66</v>
      </c>
      <c r="AD18" s="15" t="s">
        <v>67</v>
      </c>
      <c r="AE18" s="16">
        <v>4</v>
      </c>
      <c r="AF18" s="17">
        <v>555.42855999999995</v>
      </c>
      <c r="AG18" s="18" t="s">
        <v>23</v>
      </c>
      <c r="AH18" s="19" t="s">
        <v>72</v>
      </c>
      <c r="AI18" s="20">
        <v>0</v>
      </c>
      <c r="AJ18" s="14"/>
      <c r="AK18" s="15" t="s">
        <v>23</v>
      </c>
      <c r="AL18" s="16"/>
      <c r="AM18" s="17" t="s">
        <v>23</v>
      </c>
      <c r="AN18" s="18" t="s">
        <v>23</v>
      </c>
      <c r="AO18" s="19" t="s">
        <v>23</v>
      </c>
    </row>
    <row r="19" spans="1:41" ht="24">
      <c r="A19" s="14"/>
      <c r="B19" s="15" t="s">
        <v>23</v>
      </c>
      <c r="C19" s="16"/>
      <c r="D19" s="17" t="s">
        <v>23</v>
      </c>
      <c r="E19" s="18" t="s">
        <v>23</v>
      </c>
      <c r="F19" s="19" t="s">
        <v>23</v>
      </c>
      <c r="G19" s="20" t="s">
        <v>23</v>
      </c>
      <c r="H19" s="14"/>
      <c r="I19" s="15" t="s">
        <v>23</v>
      </c>
      <c r="J19" s="16"/>
      <c r="K19" s="17" t="s">
        <v>23</v>
      </c>
      <c r="L19" s="18" t="s">
        <v>23</v>
      </c>
      <c r="M19" s="19" t="s">
        <v>23</v>
      </c>
      <c r="N19" s="20" t="s">
        <v>23</v>
      </c>
      <c r="O19" s="14" t="s">
        <v>99</v>
      </c>
      <c r="P19" s="15" t="s">
        <v>100</v>
      </c>
      <c r="Q19" s="16">
        <v>2</v>
      </c>
      <c r="R19" s="17">
        <v>411.40197999999998</v>
      </c>
      <c r="S19" s="18" t="s">
        <v>23</v>
      </c>
      <c r="T19" s="19" t="s">
        <v>73</v>
      </c>
      <c r="U19" s="20">
        <v>0</v>
      </c>
      <c r="V19" s="14"/>
      <c r="W19" s="15" t="s">
        <v>23</v>
      </c>
      <c r="X19" s="16"/>
      <c r="Y19" s="17" t="s">
        <v>23</v>
      </c>
      <c r="Z19" s="18" t="s">
        <v>23</v>
      </c>
      <c r="AA19" s="19" t="s">
        <v>23</v>
      </c>
      <c r="AB19" s="20" t="s">
        <v>23</v>
      </c>
      <c r="AC19" s="14"/>
      <c r="AD19" s="15" t="s">
        <v>23</v>
      </c>
      <c r="AE19" s="16"/>
      <c r="AF19" s="17" t="s">
        <v>23</v>
      </c>
      <c r="AG19" s="18" t="s">
        <v>23</v>
      </c>
      <c r="AH19" s="19" t="s">
        <v>23</v>
      </c>
      <c r="AI19" s="20" t="s">
        <v>23</v>
      </c>
      <c r="AJ19" s="14"/>
      <c r="AK19" s="15" t="s">
        <v>23</v>
      </c>
      <c r="AL19" s="16"/>
      <c r="AM19" s="17" t="s">
        <v>23</v>
      </c>
      <c r="AN19" s="18" t="s">
        <v>23</v>
      </c>
      <c r="AO19" s="19" t="s">
        <v>23</v>
      </c>
    </row>
    <row r="20" spans="1:41">
      <c r="A20" s="21"/>
      <c r="B20" s="22" t="s">
        <v>23</v>
      </c>
      <c r="C20" s="23"/>
      <c r="D20" s="24" t="s">
        <v>23</v>
      </c>
      <c r="E20" s="25" t="s">
        <v>23</v>
      </c>
      <c r="F20" s="26" t="s">
        <v>23</v>
      </c>
      <c r="G20" s="27" t="s">
        <v>23</v>
      </c>
      <c r="H20" s="21"/>
      <c r="I20" s="22" t="s">
        <v>23</v>
      </c>
      <c r="J20" s="23"/>
      <c r="K20" s="24" t="s">
        <v>23</v>
      </c>
      <c r="L20" s="25" t="s">
        <v>23</v>
      </c>
      <c r="M20" s="26" t="s">
        <v>23</v>
      </c>
      <c r="N20" s="27" t="s">
        <v>23</v>
      </c>
      <c r="O20" s="21"/>
      <c r="P20" s="22" t="s">
        <v>23</v>
      </c>
      <c r="Q20" s="23"/>
      <c r="R20" s="24" t="s">
        <v>23</v>
      </c>
      <c r="S20" s="25" t="s">
        <v>23</v>
      </c>
      <c r="T20" s="26" t="s">
        <v>23</v>
      </c>
      <c r="U20" s="27" t="s">
        <v>23</v>
      </c>
      <c r="V20" s="14"/>
      <c r="W20" s="22" t="s">
        <v>23</v>
      </c>
      <c r="X20" s="16"/>
      <c r="Y20" s="24" t="s">
        <v>23</v>
      </c>
      <c r="Z20" s="25" t="s">
        <v>23</v>
      </c>
      <c r="AA20" s="26" t="s">
        <v>23</v>
      </c>
      <c r="AB20" s="27" t="s">
        <v>23</v>
      </c>
      <c r="AC20" s="21"/>
      <c r="AD20" s="22" t="s">
        <v>23</v>
      </c>
      <c r="AE20" s="23"/>
      <c r="AF20" s="24" t="s">
        <v>23</v>
      </c>
      <c r="AG20" s="25" t="s">
        <v>23</v>
      </c>
      <c r="AH20" s="26" t="s">
        <v>23</v>
      </c>
      <c r="AI20" s="27" t="s">
        <v>23</v>
      </c>
      <c r="AJ20" s="21"/>
      <c r="AK20" s="22" t="s">
        <v>23</v>
      </c>
      <c r="AL20" s="23"/>
      <c r="AM20" s="24" t="s">
        <v>23</v>
      </c>
      <c r="AN20" s="25" t="s">
        <v>23</v>
      </c>
      <c r="AO20" s="26" t="s">
        <v>23</v>
      </c>
    </row>
    <row r="23" spans="1:41">
      <c r="A23" t="s">
        <v>70</v>
      </c>
    </row>
    <row r="24" spans="1:41">
      <c r="A24" s="1">
        <v>45670</v>
      </c>
    </row>
    <row r="26" spans="1:41" ht="24">
      <c r="A26" s="2"/>
      <c r="C26" s="3"/>
      <c r="E26" s="4"/>
      <c r="F26" s="5"/>
      <c r="G26" s="6"/>
      <c r="J26" s="3"/>
      <c r="K26" s="7"/>
      <c r="L26" s="4"/>
      <c r="M26" s="5"/>
      <c r="N26" s="6"/>
      <c r="O26" s="7"/>
      <c r="P26" s="7"/>
      <c r="Q26" s="3"/>
      <c r="R26" s="7"/>
      <c r="S26" s="4"/>
      <c r="T26" s="5"/>
      <c r="U26" s="6"/>
      <c r="V26" s="7"/>
      <c r="W26" s="7"/>
      <c r="X26" s="3"/>
      <c r="Y26" s="7"/>
      <c r="Z26" s="4"/>
      <c r="AA26" s="5"/>
      <c r="AB26" s="6"/>
      <c r="AC26" s="7"/>
      <c r="AD26" s="7"/>
      <c r="AE26" s="3"/>
      <c r="AF26" s="7"/>
      <c r="AG26" s="4"/>
      <c r="AH26" s="5"/>
      <c r="AI26" s="6"/>
      <c r="AJ26" s="7"/>
      <c r="AK26" s="7"/>
      <c r="AL26" s="3"/>
      <c r="AM26" s="7"/>
      <c r="AN26" s="4"/>
      <c r="AO26" s="5"/>
    </row>
    <row r="27" spans="1:41" ht="24">
      <c r="A27" s="2" t="s">
        <v>1</v>
      </c>
      <c r="C27" s="3">
        <v>24</v>
      </c>
      <c r="E27" s="4">
        <v>0</v>
      </c>
      <c r="F27" s="5" t="s">
        <v>2</v>
      </c>
      <c r="G27" s="6"/>
      <c r="J27" s="3">
        <v>24</v>
      </c>
      <c r="K27" s="7"/>
      <c r="L27" s="4">
        <v>0</v>
      </c>
      <c r="M27" s="5" t="s">
        <v>2</v>
      </c>
      <c r="N27" s="6"/>
      <c r="O27" s="7"/>
      <c r="P27" s="7"/>
      <c r="Q27" s="3">
        <v>23</v>
      </c>
      <c r="R27" s="7"/>
      <c r="S27" s="4">
        <v>0</v>
      </c>
      <c r="T27" s="5" t="s">
        <v>2</v>
      </c>
      <c r="U27" s="6"/>
      <c r="V27" s="7"/>
      <c r="W27" s="7"/>
      <c r="X27" s="3">
        <v>24</v>
      </c>
      <c r="Y27" s="7"/>
      <c r="Z27" s="4">
        <v>0</v>
      </c>
      <c r="AA27" s="5" t="s">
        <v>2</v>
      </c>
      <c r="AB27" s="6"/>
      <c r="AC27" s="7"/>
      <c r="AD27" s="7"/>
      <c r="AE27" s="3">
        <v>24</v>
      </c>
      <c r="AF27" s="7"/>
      <c r="AG27" s="4">
        <v>0</v>
      </c>
      <c r="AH27" s="5" t="s">
        <v>2</v>
      </c>
      <c r="AI27" s="6"/>
      <c r="AJ27" s="7"/>
      <c r="AK27" s="7"/>
      <c r="AL27" s="3">
        <v>8</v>
      </c>
      <c r="AM27" s="7"/>
      <c r="AN27" s="4">
        <v>0</v>
      </c>
      <c r="AO27" s="5" t="s">
        <v>2</v>
      </c>
    </row>
    <row r="28" spans="1:41" ht="20.45">
      <c r="A28" s="8">
        <v>45670</v>
      </c>
      <c r="B28" s="9" t="s">
        <v>3</v>
      </c>
      <c r="C28" s="10" t="s">
        <v>4</v>
      </c>
      <c r="D28" s="10" t="s">
        <v>5</v>
      </c>
      <c r="E28" s="10" t="s">
        <v>6</v>
      </c>
      <c r="F28" s="11" t="s">
        <v>7</v>
      </c>
      <c r="G28" s="12" t="s">
        <v>8</v>
      </c>
      <c r="H28" s="13">
        <v>45671</v>
      </c>
      <c r="I28" s="9" t="s">
        <v>9</v>
      </c>
      <c r="J28" s="10" t="s">
        <v>4</v>
      </c>
      <c r="K28" s="10" t="s">
        <v>10</v>
      </c>
      <c r="L28" s="10" t="s">
        <v>6</v>
      </c>
      <c r="M28" s="11" t="s">
        <v>7</v>
      </c>
      <c r="N28" s="12" t="s">
        <v>8</v>
      </c>
      <c r="O28" s="13">
        <v>45672</v>
      </c>
      <c r="P28" s="9" t="s">
        <v>11</v>
      </c>
      <c r="Q28" s="10" t="s">
        <v>4</v>
      </c>
      <c r="R28" s="10" t="s">
        <v>10</v>
      </c>
      <c r="S28" s="10" t="s">
        <v>6</v>
      </c>
      <c r="T28" s="11" t="s">
        <v>7</v>
      </c>
      <c r="U28" s="12" t="s">
        <v>8</v>
      </c>
      <c r="V28" s="13">
        <v>45673</v>
      </c>
      <c r="W28" s="9" t="s">
        <v>12</v>
      </c>
      <c r="X28" s="10" t="s">
        <v>4</v>
      </c>
      <c r="Y28" s="10" t="s">
        <v>10</v>
      </c>
      <c r="Z28" s="10" t="s">
        <v>6</v>
      </c>
      <c r="AA28" s="11" t="s">
        <v>7</v>
      </c>
      <c r="AB28" s="12" t="s">
        <v>8</v>
      </c>
      <c r="AC28" s="13">
        <v>45674</v>
      </c>
      <c r="AD28" s="9" t="s">
        <v>13</v>
      </c>
      <c r="AE28" s="10" t="s">
        <v>4</v>
      </c>
      <c r="AF28" s="10" t="s">
        <v>10</v>
      </c>
      <c r="AG28" s="10" t="s">
        <v>6</v>
      </c>
      <c r="AH28" s="11" t="s">
        <v>7</v>
      </c>
      <c r="AI28" s="12" t="s">
        <v>8</v>
      </c>
      <c r="AJ28" s="13">
        <v>45675</v>
      </c>
      <c r="AK28" s="9" t="s">
        <v>14</v>
      </c>
      <c r="AL28" s="10" t="s">
        <v>4</v>
      </c>
      <c r="AM28" s="10" t="s">
        <v>10</v>
      </c>
      <c r="AN28" s="10" t="s">
        <v>6</v>
      </c>
      <c r="AO28" s="11" t="s">
        <v>7</v>
      </c>
    </row>
    <row r="29" spans="1:41" ht="24">
      <c r="A29" s="14" t="s">
        <v>15</v>
      </c>
      <c r="B29" s="15" t="s">
        <v>16</v>
      </c>
      <c r="C29" s="16">
        <v>16</v>
      </c>
      <c r="D29" s="17">
        <v>1899.13392</v>
      </c>
      <c r="E29" s="18" t="s">
        <v>23</v>
      </c>
      <c r="F29" s="19" t="s">
        <v>72</v>
      </c>
      <c r="G29" s="20">
        <v>0</v>
      </c>
      <c r="H29" s="14" t="s">
        <v>95</v>
      </c>
      <c r="I29" s="15" t="s">
        <v>96</v>
      </c>
      <c r="J29" s="16">
        <v>4</v>
      </c>
      <c r="K29" s="17">
        <v>633.70784000000003</v>
      </c>
      <c r="L29" s="18" t="s">
        <v>23</v>
      </c>
      <c r="M29" s="19" t="s">
        <v>73</v>
      </c>
      <c r="N29" s="20">
        <v>0</v>
      </c>
      <c r="O29" s="14"/>
      <c r="P29" s="15" t="s">
        <v>23</v>
      </c>
      <c r="Q29" s="16"/>
      <c r="R29" s="17" t="s">
        <v>23</v>
      </c>
      <c r="S29" s="18" t="s">
        <v>23</v>
      </c>
      <c r="T29" s="19" t="s">
        <v>23</v>
      </c>
      <c r="U29" s="20" t="s">
        <v>23</v>
      </c>
      <c r="V29" s="14" t="s">
        <v>91</v>
      </c>
      <c r="W29" s="15" t="s">
        <v>23</v>
      </c>
      <c r="X29" s="16">
        <v>8</v>
      </c>
      <c r="Y29" s="17" t="s">
        <v>23</v>
      </c>
      <c r="Z29" s="18" t="s">
        <v>23</v>
      </c>
      <c r="AA29" s="19" t="s">
        <v>23</v>
      </c>
      <c r="AB29" s="20">
        <v>0</v>
      </c>
      <c r="AC29" s="14"/>
      <c r="AD29" s="15" t="s">
        <v>23</v>
      </c>
      <c r="AE29" s="16"/>
      <c r="AF29" s="17" t="s">
        <v>23</v>
      </c>
      <c r="AG29" s="18" t="s">
        <v>23</v>
      </c>
      <c r="AH29" s="19" t="s">
        <v>23</v>
      </c>
      <c r="AI29" s="20" t="s">
        <v>23</v>
      </c>
      <c r="AJ29" s="14" t="s">
        <v>66</v>
      </c>
      <c r="AK29" s="15" t="s">
        <v>67</v>
      </c>
      <c r="AL29" s="16">
        <v>8</v>
      </c>
      <c r="AM29" s="17">
        <v>1110.8571199999999</v>
      </c>
      <c r="AN29" s="18" t="s">
        <v>23</v>
      </c>
      <c r="AO29" s="19" t="s">
        <v>72</v>
      </c>
    </row>
    <row r="30" spans="1:41" ht="36">
      <c r="A30" s="14"/>
      <c r="B30" s="15" t="s">
        <v>23</v>
      </c>
      <c r="C30" s="16"/>
      <c r="D30" s="17" t="s">
        <v>23</v>
      </c>
      <c r="E30" s="18" t="s">
        <v>23</v>
      </c>
      <c r="F30" s="19" t="s">
        <v>23</v>
      </c>
      <c r="G30" s="20" t="s">
        <v>23</v>
      </c>
      <c r="H30" s="14" t="s">
        <v>17</v>
      </c>
      <c r="I30" s="15" t="s">
        <v>18</v>
      </c>
      <c r="J30" s="16">
        <v>2</v>
      </c>
      <c r="K30" s="17">
        <v>273.60077999999999</v>
      </c>
      <c r="L30" s="18" t="s">
        <v>23</v>
      </c>
      <c r="M30" s="19" t="s">
        <v>73</v>
      </c>
      <c r="N30" s="20">
        <v>0</v>
      </c>
      <c r="O30" s="14"/>
      <c r="P30" s="15" t="s">
        <v>23</v>
      </c>
      <c r="Q30" s="16"/>
      <c r="R30" s="17" t="s">
        <v>23</v>
      </c>
      <c r="S30" s="18" t="s">
        <v>23</v>
      </c>
      <c r="T30" s="19" t="s">
        <v>23</v>
      </c>
      <c r="U30" s="20" t="s">
        <v>23</v>
      </c>
      <c r="V30" s="14"/>
      <c r="W30" s="15" t="s">
        <v>23</v>
      </c>
      <c r="X30" s="16"/>
      <c r="Y30" s="17" t="s">
        <v>23</v>
      </c>
      <c r="Z30" s="18" t="s">
        <v>23</v>
      </c>
      <c r="AA30" s="19" t="s">
        <v>23</v>
      </c>
      <c r="AB30" s="20" t="s">
        <v>23</v>
      </c>
      <c r="AC30" s="14" t="s">
        <v>65</v>
      </c>
      <c r="AD30" s="15" t="s">
        <v>75</v>
      </c>
      <c r="AE30" s="16">
        <v>8</v>
      </c>
      <c r="AF30" s="17">
        <v>1282.328</v>
      </c>
      <c r="AG30" s="18" t="s">
        <v>23</v>
      </c>
      <c r="AH30" s="19" t="s">
        <v>73</v>
      </c>
      <c r="AI30" s="20">
        <v>0</v>
      </c>
      <c r="AJ30" s="14"/>
      <c r="AK30" s="15" t="s">
        <v>23</v>
      </c>
      <c r="AL30" s="16"/>
      <c r="AM30" s="17" t="s">
        <v>23</v>
      </c>
      <c r="AN30" s="18" t="s">
        <v>23</v>
      </c>
      <c r="AO30" s="19" t="s">
        <v>23</v>
      </c>
    </row>
    <row r="31" spans="1:41" ht="24">
      <c r="A31" s="14" t="s">
        <v>101</v>
      </c>
      <c r="B31" s="15" t="s">
        <v>16</v>
      </c>
      <c r="C31" s="16">
        <v>2</v>
      </c>
      <c r="D31" s="17">
        <v>247.91748000000001</v>
      </c>
      <c r="E31" s="18" t="s">
        <v>23</v>
      </c>
      <c r="F31" s="19" t="s">
        <v>72</v>
      </c>
      <c r="G31" s="20">
        <v>0</v>
      </c>
      <c r="H31" s="14" t="s">
        <v>52</v>
      </c>
      <c r="I31" s="15" t="s">
        <v>53</v>
      </c>
      <c r="J31" s="16">
        <v>3</v>
      </c>
      <c r="K31" s="17">
        <v>498.67884000000004</v>
      </c>
      <c r="L31" s="18" t="s">
        <v>23</v>
      </c>
      <c r="M31" s="19" t="s">
        <v>73</v>
      </c>
      <c r="N31" s="20">
        <v>0</v>
      </c>
      <c r="O31" s="14" t="s">
        <v>26</v>
      </c>
      <c r="P31" s="15" t="s">
        <v>74</v>
      </c>
      <c r="Q31" s="16">
        <v>2</v>
      </c>
      <c r="R31" s="17">
        <v>339.99286000000001</v>
      </c>
      <c r="S31" s="18" t="s">
        <v>23</v>
      </c>
      <c r="T31" s="19" t="s">
        <v>73</v>
      </c>
      <c r="U31" s="20">
        <v>0</v>
      </c>
      <c r="V31" s="14"/>
      <c r="W31" s="15" t="s">
        <v>23</v>
      </c>
      <c r="X31" s="16"/>
      <c r="Y31" s="17" t="s">
        <v>23</v>
      </c>
      <c r="Z31" s="18" t="s">
        <v>23</v>
      </c>
      <c r="AA31" s="19" t="s">
        <v>23</v>
      </c>
      <c r="AB31" s="20" t="s">
        <v>23</v>
      </c>
      <c r="AC31" s="14"/>
      <c r="AD31" s="15" t="s">
        <v>23</v>
      </c>
      <c r="AE31" s="16"/>
      <c r="AF31" s="17" t="s">
        <v>23</v>
      </c>
      <c r="AG31" s="18" t="s">
        <v>23</v>
      </c>
      <c r="AH31" s="19" t="s">
        <v>23</v>
      </c>
      <c r="AI31" s="20" t="s">
        <v>23</v>
      </c>
      <c r="AJ31" s="14"/>
      <c r="AK31" s="15" t="s">
        <v>23</v>
      </c>
      <c r="AL31" s="16"/>
      <c r="AM31" s="17" t="s">
        <v>23</v>
      </c>
      <c r="AN31" s="18" t="s">
        <v>23</v>
      </c>
      <c r="AO31" s="19" t="s">
        <v>23</v>
      </c>
    </row>
    <row r="32" spans="1:41" ht="24">
      <c r="A32" s="14"/>
      <c r="B32" s="15" t="s">
        <v>23</v>
      </c>
      <c r="C32" s="16"/>
      <c r="D32" s="17" t="s">
        <v>23</v>
      </c>
      <c r="E32" s="18" t="s">
        <v>23</v>
      </c>
      <c r="F32" s="19" t="s">
        <v>23</v>
      </c>
      <c r="G32" s="20" t="s">
        <v>23</v>
      </c>
      <c r="H32" s="14" t="s">
        <v>63</v>
      </c>
      <c r="I32" s="15" t="s">
        <v>64</v>
      </c>
      <c r="J32" s="16">
        <v>12</v>
      </c>
      <c r="K32" s="17">
        <v>1995.3312000000001</v>
      </c>
      <c r="L32" s="18" t="s">
        <v>23</v>
      </c>
      <c r="M32" s="19" t="s">
        <v>73</v>
      </c>
      <c r="N32" s="20">
        <v>0</v>
      </c>
      <c r="O32" s="14" t="s">
        <v>85</v>
      </c>
      <c r="P32" s="15" t="s">
        <v>86</v>
      </c>
      <c r="Q32" s="16">
        <v>3</v>
      </c>
      <c r="R32" s="17">
        <v>556.37891999999999</v>
      </c>
      <c r="S32" s="18" t="s">
        <v>23</v>
      </c>
      <c r="T32" s="19" t="s">
        <v>73</v>
      </c>
      <c r="U32" s="20">
        <v>0</v>
      </c>
      <c r="V32" s="14" t="s">
        <v>35</v>
      </c>
      <c r="W32" s="15" t="s">
        <v>36</v>
      </c>
      <c r="X32" s="16">
        <v>3</v>
      </c>
      <c r="Y32" s="17">
        <v>740.24537999999995</v>
      </c>
      <c r="Z32" s="18" t="s">
        <v>23</v>
      </c>
      <c r="AA32" s="19" t="s">
        <v>73</v>
      </c>
      <c r="AB32" s="20">
        <v>0</v>
      </c>
      <c r="AC32" s="14"/>
      <c r="AD32" s="15" t="s">
        <v>23</v>
      </c>
      <c r="AE32" s="16"/>
      <c r="AF32" s="17" t="s">
        <v>23</v>
      </c>
      <c r="AG32" s="18" t="s">
        <v>23</v>
      </c>
      <c r="AH32" s="19" t="s">
        <v>23</v>
      </c>
      <c r="AI32" s="20" t="s">
        <v>23</v>
      </c>
      <c r="AJ32" s="14"/>
      <c r="AK32" s="15" t="s">
        <v>23</v>
      </c>
      <c r="AL32" s="16"/>
      <c r="AM32" s="17" t="s">
        <v>23</v>
      </c>
      <c r="AN32" s="18" t="s">
        <v>23</v>
      </c>
      <c r="AO32" s="19" t="s">
        <v>23</v>
      </c>
    </row>
    <row r="33" spans="1:41">
      <c r="A33" s="14"/>
      <c r="B33" s="15" t="s">
        <v>23</v>
      </c>
      <c r="C33" s="16"/>
      <c r="D33" s="17" t="s">
        <v>23</v>
      </c>
      <c r="E33" s="18" t="s">
        <v>23</v>
      </c>
      <c r="F33" s="19" t="s">
        <v>23</v>
      </c>
      <c r="G33" s="20" t="s">
        <v>23</v>
      </c>
      <c r="H33" s="14"/>
      <c r="I33" s="15" t="s">
        <v>23</v>
      </c>
      <c r="J33" s="16"/>
      <c r="K33" s="17" t="s">
        <v>23</v>
      </c>
      <c r="L33" s="18" t="s">
        <v>23</v>
      </c>
      <c r="M33" s="19" t="s">
        <v>23</v>
      </c>
      <c r="N33" s="20" t="s">
        <v>23</v>
      </c>
      <c r="O33" s="14" t="s">
        <v>28</v>
      </c>
      <c r="P33" s="15" t="s">
        <v>29</v>
      </c>
      <c r="Q33" s="16">
        <v>6</v>
      </c>
      <c r="R33" s="17">
        <v>949.91592000000003</v>
      </c>
      <c r="S33" s="18" t="s">
        <v>23</v>
      </c>
      <c r="T33" s="19" t="s">
        <v>73</v>
      </c>
      <c r="U33" s="20">
        <v>0</v>
      </c>
      <c r="V33" s="14" t="s">
        <v>42</v>
      </c>
      <c r="W33" s="15" t="s">
        <v>43</v>
      </c>
      <c r="X33" s="16">
        <v>2</v>
      </c>
      <c r="Y33" s="17">
        <v>484.22359999999998</v>
      </c>
      <c r="Z33" s="18" t="s">
        <v>23</v>
      </c>
      <c r="AA33" s="19" t="s">
        <v>73</v>
      </c>
      <c r="AB33" s="20">
        <v>0</v>
      </c>
      <c r="AC33" s="14"/>
      <c r="AD33" s="15" t="s">
        <v>23</v>
      </c>
      <c r="AE33" s="16"/>
      <c r="AF33" s="17" t="s">
        <v>23</v>
      </c>
      <c r="AG33" s="18" t="s">
        <v>23</v>
      </c>
      <c r="AH33" s="19" t="s">
        <v>23</v>
      </c>
      <c r="AI33" s="20" t="s">
        <v>23</v>
      </c>
      <c r="AJ33" s="14"/>
      <c r="AK33" s="15" t="s">
        <v>23</v>
      </c>
      <c r="AL33" s="16"/>
      <c r="AM33" s="17" t="s">
        <v>23</v>
      </c>
      <c r="AN33" s="18" t="s">
        <v>23</v>
      </c>
      <c r="AO33" s="19" t="s">
        <v>23</v>
      </c>
    </row>
    <row r="34" spans="1:41" ht="36">
      <c r="A34" s="14" t="s">
        <v>39</v>
      </c>
      <c r="B34" s="15" t="s">
        <v>40</v>
      </c>
      <c r="C34" s="16">
        <v>3</v>
      </c>
      <c r="D34" s="17">
        <v>404.56677000000002</v>
      </c>
      <c r="E34" s="18" t="s">
        <v>23</v>
      </c>
      <c r="F34" s="19" t="s">
        <v>72</v>
      </c>
      <c r="G34" s="20">
        <v>0</v>
      </c>
      <c r="H34" s="14" t="s">
        <v>21</v>
      </c>
      <c r="I34" s="15" t="s">
        <v>27</v>
      </c>
      <c r="J34" s="16">
        <v>2</v>
      </c>
      <c r="K34" s="17">
        <v>299.21694000000002</v>
      </c>
      <c r="L34" s="18" t="s">
        <v>23</v>
      </c>
      <c r="M34" s="19" t="s">
        <v>73</v>
      </c>
      <c r="N34" s="20">
        <v>0</v>
      </c>
      <c r="O34" s="14" t="s">
        <v>97</v>
      </c>
      <c r="P34" s="15" t="s">
        <v>98</v>
      </c>
      <c r="Q34" s="16">
        <v>2</v>
      </c>
      <c r="R34" s="17">
        <v>316.81270000000001</v>
      </c>
      <c r="S34" s="18" t="s">
        <v>23</v>
      </c>
      <c r="T34" s="19" t="s">
        <v>73</v>
      </c>
      <c r="U34" s="20">
        <v>0</v>
      </c>
      <c r="V34" s="14" t="s">
        <v>50</v>
      </c>
      <c r="W34" s="15" t="s">
        <v>51</v>
      </c>
      <c r="X34" s="16">
        <v>2</v>
      </c>
      <c r="Y34" s="17">
        <v>448.91428000000002</v>
      </c>
      <c r="Z34" s="18" t="s">
        <v>23</v>
      </c>
      <c r="AA34" s="19" t="s">
        <v>73</v>
      </c>
      <c r="AB34" s="20">
        <v>0</v>
      </c>
      <c r="AC34" s="14" t="s">
        <v>61</v>
      </c>
      <c r="AD34" s="15" t="s">
        <v>62</v>
      </c>
      <c r="AE34" s="16">
        <v>12</v>
      </c>
      <c r="AF34" s="17">
        <v>1285.15344</v>
      </c>
      <c r="AG34" s="18" t="s">
        <v>23</v>
      </c>
      <c r="AH34" s="19" t="s">
        <v>72</v>
      </c>
      <c r="AI34" s="20">
        <v>0</v>
      </c>
      <c r="AJ34" s="14"/>
      <c r="AK34" s="15" t="s">
        <v>23</v>
      </c>
      <c r="AL34" s="16"/>
      <c r="AM34" s="17" t="s">
        <v>23</v>
      </c>
      <c r="AN34" s="18" t="s">
        <v>23</v>
      </c>
      <c r="AO34" s="19" t="s">
        <v>23</v>
      </c>
    </row>
    <row r="35" spans="1:41" ht="24">
      <c r="A35" s="14" t="s">
        <v>46</v>
      </c>
      <c r="B35" s="15" t="s">
        <v>47</v>
      </c>
      <c r="C35" s="16">
        <v>3</v>
      </c>
      <c r="D35" s="17">
        <v>404.56677000000002</v>
      </c>
      <c r="E35" s="18" t="s">
        <v>23</v>
      </c>
      <c r="F35" s="19" t="s">
        <v>72</v>
      </c>
      <c r="G35" s="20">
        <v>0</v>
      </c>
      <c r="H35" s="14"/>
      <c r="I35" s="15" t="s">
        <v>23</v>
      </c>
      <c r="J35" s="16"/>
      <c r="K35" s="17" t="s">
        <v>23</v>
      </c>
      <c r="L35" s="18" t="s">
        <v>23</v>
      </c>
      <c r="M35" s="19" t="s">
        <v>23</v>
      </c>
      <c r="N35" s="20" t="s">
        <v>23</v>
      </c>
      <c r="O35" s="14" t="s">
        <v>59</v>
      </c>
      <c r="P35" s="15" t="s">
        <v>60</v>
      </c>
      <c r="Q35" s="16">
        <v>2</v>
      </c>
      <c r="R35" s="17">
        <v>316.79286000000002</v>
      </c>
      <c r="S35" s="18" t="s">
        <v>23</v>
      </c>
      <c r="T35" s="19" t="s">
        <v>73</v>
      </c>
      <c r="U35" s="20">
        <v>0</v>
      </c>
      <c r="V35" s="14" t="s">
        <v>30</v>
      </c>
      <c r="W35" s="15" t="s">
        <v>25</v>
      </c>
      <c r="X35" s="16">
        <v>2</v>
      </c>
      <c r="Y35" s="17">
        <v>320.37558000000001</v>
      </c>
      <c r="Z35" s="18" t="s">
        <v>23</v>
      </c>
      <c r="AA35" s="19" t="s">
        <v>73</v>
      </c>
      <c r="AB35" s="20">
        <v>0</v>
      </c>
      <c r="AC35" s="14"/>
      <c r="AD35" s="15" t="s">
        <v>23</v>
      </c>
      <c r="AE35" s="16"/>
      <c r="AF35" s="17" t="s">
        <v>23</v>
      </c>
      <c r="AG35" s="18" t="s">
        <v>23</v>
      </c>
      <c r="AH35" s="19" t="s">
        <v>23</v>
      </c>
      <c r="AI35" s="20" t="s">
        <v>23</v>
      </c>
      <c r="AJ35" s="14"/>
      <c r="AK35" s="15" t="s">
        <v>23</v>
      </c>
      <c r="AL35" s="16"/>
      <c r="AM35" s="17" t="s">
        <v>23</v>
      </c>
      <c r="AN35" s="18" t="s">
        <v>23</v>
      </c>
      <c r="AO35" s="19" t="s">
        <v>23</v>
      </c>
    </row>
    <row r="36" spans="1:41" ht="24">
      <c r="A36" s="14"/>
      <c r="B36" s="15" t="s">
        <v>23</v>
      </c>
      <c r="C36" s="16"/>
      <c r="D36" s="17" t="s">
        <v>23</v>
      </c>
      <c r="E36" s="18" t="s">
        <v>23</v>
      </c>
      <c r="F36" s="19" t="s">
        <v>23</v>
      </c>
      <c r="G36" s="20" t="s">
        <v>23</v>
      </c>
      <c r="H36" s="14" t="s">
        <v>26</v>
      </c>
      <c r="I36" s="15" t="s">
        <v>74</v>
      </c>
      <c r="J36" s="16">
        <v>1</v>
      </c>
      <c r="K36" s="17">
        <v>169.99643</v>
      </c>
      <c r="L36" s="18" t="s">
        <v>23</v>
      </c>
      <c r="M36" s="19" t="s">
        <v>73</v>
      </c>
      <c r="N36" s="20">
        <v>0</v>
      </c>
      <c r="O36" s="14" t="s">
        <v>57</v>
      </c>
      <c r="P36" s="15" t="s">
        <v>58</v>
      </c>
      <c r="Q36" s="16">
        <v>2</v>
      </c>
      <c r="R36" s="17">
        <v>332.43155999999999</v>
      </c>
      <c r="S36" s="18" t="s">
        <v>23</v>
      </c>
      <c r="T36" s="19" t="s">
        <v>73</v>
      </c>
      <c r="U36" s="20">
        <v>0</v>
      </c>
      <c r="V36" s="14" t="s">
        <v>41</v>
      </c>
      <c r="W36" s="15" t="s">
        <v>34</v>
      </c>
      <c r="X36" s="16">
        <v>2</v>
      </c>
      <c r="Y36" s="17">
        <v>274.12454000000002</v>
      </c>
      <c r="Z36" s="18" t="s">
        <v>23</v>
      </c>
      <c r="AA36" s="19" t="s">
        <v>73</v>
      </c>
      <c r="AB36" s="20">
        <v>0</v>
      </c>
      <c r="AC36" s="14"/>
      <c r="AD36" s="15" t="s">
        <v>23</v>
      </c>
      <c r="AE36" s="16"/>
      <c r="AF36" s="17" t="s">
        <v>23</v>
      </c>
      <c r="AG36" s="18" t="s">
        <v>23</v>
      </c>
      <c r="AH36" s="19" t="s">
        <v>23</v>
      </c>
      <c r="AI36" s="20" t="s">
        <v>23</v>
      </c>
      <c r="AJ36" s="14"/>
      <c r="AK36" s="15" t="s">
        <v>23</v>
      </c>
      <c r="AL36" s="16"/>
      <c r="AM36" s="17" t="s">
        <v>23</v>
      </c>
      <c r="AN36" s="18" t="s">
        <v>23</v>
      </c>
      <c r="AO36" s="19" t="s">
        <v>23</v>
      </c>
    </row>
    <row r="37" spans="1:41" ht="36">
      <c r="A37" s="14"/>
      <c r="B37" s="15" t="s">
        <v>23</v>
      </c>
      <c r="C37" s="16"/>
      <c r="D37" s="17" t="s">
        <v>23</v>
      </c>
      <c r="E37" s="18" t="s">
        <v>23</v>
      </c>
      <c r="F37" s="19" t="s">
        <v>23</v>
      </c>
      <c r="G37" s="20" t="s">
        <v>23</v>
      </c>
      <c r="H37" s="14"/>
      <c r="I37" s="15" t="s">
        <v>23</v>
      </c>
      <c r="J37" s="16"/>
      <c r="K37" s="17" t="s">
        <v>23</v>
      </c>
      <c r="L37" s="18" t="s">
        <v>23</v>
      </c>
      <c r="M37" s="19" t="s">
        <v>23</v>
      </c>
      <c r="N37" s="20" t="s">
        <v>23</v>
      </c>
      <c r="O37" s="14" t="s">
        <v>92</v>
      </c>
      <c r="P37" s="15" t="s">
        <v>93</v>
      </c>
      <c r="Q37" s="16">
        <v>2</v>
      </c>
      <c r="R37" s="17">
        <v>448.79520000000002</v>
      </c>
      <c r="S37" s="18" t="s">
        <v>23</v>
      </c>
      <c r="T37" s="19" t="s">
        <v>73</v>
      </c>
      <c r="U37" s="20">
        <v>0</v>
      </c>
      <c r="V37" s="14" t="s">
        <v>65</v>
      </c>
      <c r="W37" s="15" t="s">
        <v>75</v>
      </c>
      <c r="X37" s="16">
        <v>5</v>
      </c>
      <c r="Y37" s="17">
        <v>801.45499999999993</v>
      </c>
      <c r="Z37" s="18" t="s">
        <v>23</v>
      </c>
      <c r="AA37" s="19" t="s">
        <v>73</v>
      </c>
      <c r="AB37" s="20">
        <v>0</v>
      </c>
      <c r="AC37" s="14"/>
      <c r="AD37" s="15" t="s">
        <v>23</v>
      </c>
      <c r="AE37" s="16"/>
      <c r="AF37" s="17" t="s">
        <v>23</v>
      </c>
      <c r="AG37" s="18" t="s">
        <v>23</v>
      </c>
      <c r="AH37" s="19" t="s">
        <v>23</v>
      </c>
      <c r="AI37" s="20" t="s">
        <v>23</v>
      </c>
      <c r="AJ37" s="14"/>
      <c r="AK37" s="15" t="s">
        <v>23</v>
      </c>
      <c r="AL37" s="16"/>
      <c r="AM37" s="17" t="s">
        <v>23</v>
      </c>
      <c r="AN37" s="18" t="s">
        <v>23</v>
      </c>
      <c r="AO37" s="19" t="s">
        <v>23</v>
      </c>
    </row>
    <row r="38" spans="1:41" ht="36">
      <c r="A38" s="14"/>
      <c r="B38" s="15" t="s">
        <v>23</v>
      </c>
      <c r="C38" s="16"/>
      <c r="D38" s="17" t="s">
        <v>23</v>
      </c>
      <c r="E38" s="18" t="s">
        <v>23</v>
      </c>
      <c r="F38" s="19" t="s">
        <v>23</v>
      </c>
      <c r="G38" s="20" t="s">
        <v>23</v>
      </c>
      <c r="H38" s="14"/>
      <c r="I38" s="15" t="s">
        <v>23</v>
      </c>
      <c r="J38" s="16"/>
      <c r="K38" s="17" t="s">
        <v>23</v>
      </c>
      <c r="L38" s="18" t="s">
        <v>23</v>
      </c>
      <c r="M38" s="19" t="s">
        <v>23</v>
      </c>
      <c r="N38" s="20" t="s">
        <v>23</v>
      </c>
      <c r="O38" s="14" t="s">
        <v>54</v>
      </c>
      <c r="P38" s="15" t="s">
        <v>55</v>
      </c>
      <c r="Q38" s="16">
        <v>2</v>
      </c>
      <c r="R38" s="17">
        <v>411.48579999999998</v>
      </c>
      <c r="S38" s="18" t="s">
        <v>23</v>
      </c>
      <c r="T38" s="19" t="s">
        <v>73</v>
      </c>
      <c r="U38" s="20">
        <v>0</v>
      </c>
      <c r="V38" s="14"/>
      <c r="W38" s="15" t="s">
        <v>23</v>
      </c>
      <c r="X38" s="16"/>
      <c r="Y38" s="17" t="s">
        <v>23</v>
      </c>
      <c r="Z38" s="18" t="s">
        <v>23</v>
      </c>
      <c r="AA38" s="19" t="s">
        <v>23</v>
      </c>
      <c r="AB38" s="20" t="s">
        <v>23</v>
      </c>
      <c r="AC38" s="14" t="s">
        <v>66</v>
      </c>
      <c r="AD38" s="15" t="s">
        <v>67</v>
      </c>
      <c r="AE38" s="16">
        <v>4</v>
      </c>
      <c r="AF38" s="17">
        <v>555.42855999999995</v>
      </c>
      <c r="AG38" s="18" t="s">
        <v>23</v>
      </c>
      <c r="AH38" s="19" t="s">
        <v>72</v>
      </c>
      <c r="AI38" s="20">
        <v>0</v>
      </c>
      <c r="AJ38" s="14"/>
      <c r="AK38" s="15" t="s">
        <v>23</v>
      </c>
      <c r="AL38" s="16"/>
      <c r="AM38" s="17" t="s">
        <v>23</v>
      </c>
      <c r="AN38" s="18" t="s">
        <v>23</v>
      </c>
      <c r="AO38" s="19" t="s">
        <v>23</v>
      </c>
    </row>
    <row r="39" spans="1:41" ht="24">
      <c r="A39" s="14"/>
      <c r="B39" s="15" t="s">
        <v>23</v>
      </c>
      <c r="C39" s="16"/>
      <c r="D39" s="17" t="s">
        <v>23</v>
      </c>
      <c r="E39" s="18" t="s">
        <v>23</v>
      </c>
      <c r="F39" s="19" t="s">
        <v>23</v>
      </c>
      <c r="G39" s="20" t="s">
        <v>23</v>
      </c>
      <c r="H39" s="14"/>
      <c r="I39" s="15" t="s">
        <v>23</v>
      </c>
      <c r="J39" s="16"/>
      <c r="K39" s="17" t="s">
        <v>23</v>
      </c>
      <c r="L39" s="18" t="s">
        <v>23</v>
      </c>
      <c r="M39" s="19" t="s">
        <v>23</v>
      </c>
      <c r="N39" s="20" t="s">
        <v>23</v>
      </c>
      <c r="O39" s="14" t="s">
        <v>99</v>
      </c>
      <c r="P39" s="15" t="s">
        <v>100</v>
      </c>
      <c r="Q39" s="16">
        <v>2</v>
      </c>
      <c r="R39" s="17">
        <v>411.40197999999998</v>
      </c>
      <c r="S39" s="18" t="s">
        <v>23</v>
      </c>
      <c r="T39" s="19" t="s">
        <v>73</v>
      </c>
      <c r="U39" s="20">
        <v>0</v>
      </c>
      <c r="V39" s="14"/>
      <c r="W39" s="15" t="s">
        <v>23</v>
      </c>
      <c r="X39" s="16"/>
      <c r="Y39" s="17" t="s">
        <v>23</v>
      </c>
      <c r="Z39" s="18" t="s">
        <v>23</v>
      </c>
      <c r="AA39" s="19" t="s">
        <v>23</v>
      </c>
      <c r="AB39" s="20" t="s">
        <v>23</v>
      </c>
      <c r="AC39" s="14"/>
      <c r="AD39" s="15" t="s">
        <v>23</v>
      </c>
      <c r="AE39" s="16"/>
      <c r="AF39" s="17" t="s">
        <v>23</v>
      </c>
      <c r="AG39" s="18" t="s">
        <v>23</v>
      </c>
      <c r="AH39" s="19" t="s">
        <v>23</v>
      </c>
      <c r="AI39" s="20" t="s">
        <v>23</v>
      </c>
      <c r="AJ39" s="14"/>
      <c r="AK39" s="15" t="s">
        <v>23</v>
      </c>
      <c r="AL39" s="16"/>
      <c r="AM39" s="17" t="s">
        <v>23</v>
      </c>
      <c r="AN39" s="18" t="s">
        <v>23</v>
      </c>
      <c r="AO39" s="19" t="s">
        <v>23</v>
      </c>
    </row>
    <row r="40" spans="1:41">
      <c r="A40" s="21"/>
      <c r="B40" s="22" t="s">
        <v>23</v>
      </c>
      <c r="C40" s="23"/>
      <c r="D40" s="24" t="s">
        <v>23</v>
      </c>
      <c r="E40" s="25" t="s">
        <v>23</v>
      </c>
      <c r="F40" s="26" t="s">
        <v>23</v>
      </c>
      <c r="G40" s="27" t="s">
        <v>23</v>
      </c>
      <c r="H40" s="21"/>
      <c r="I40" s="22" t="s">
        <v>23</v>
      </c>
      <c r="J40" s="23"/>
      <c r="K40" s="24" t="s">
        <v>23</v>
      </c>
      <c r="L40" s="25" t="s">
        <v>23</v>
      </c>
      <c r="M40" s="26" t="s">
        <v>23</v>
      </c>
      <c r="N40" s="27" t="s">
        <v>23</v>
      </c>
      <c r="O40" s="21"/>
      <c r="P40" s="22" t="s">
        <v>23</v>
      </c>
      <c r="Q40" s="23"/>
      <c r="R40" s="24" t="s">
        <v>23</v>
      </c>
      <c r="S40" s="25" t="s">
        <v>23</v>
      </c>
      <c r="T40" s="26" t="s">
        <v>23</v>
      </c>
      <c r="U40" s="27" t="s">
        <v>23</v>
      </c>
      <c r="V40" s="14"/>
      <c r="W40" s="22" t="s">
        <v>23</v>
      </c>
      <c r="X40" s="16"/>
      <c r="Y40" s="24" t="s">
        <v>23</v>
      </c>
      <c r="Z40" s="25" t="s">
        <v>23</v>
      </c>
      <c r="AA40" s="26" t="s">
        <v>23</v>
      </c>
      <c r="AB40" s="27" t="s">
        <v>23</v>
      </c>
      <c r="AC40" s="21"/>
      <c r="AD40" s="22" t="s">
        <v>23</v>
      </c>
      <c r="AE40" s="23"/>
      <c r="AF40" s="24" t="s">
        <v>23</v>
      </c>
      <c r="AG40" s="25" t="s">
        <v>23</v>
      </c>
      <c r="AH40" s="26" t="s">
        <v>23</v>
      </c>
      <c r="AI40" s="27" t="s">
        <v>23</v>
      </c>
      <c r="AJ40" s="21"/>
      <c r="AK40" s="22" t="s">
        <v>23</v>
      </c>
      <c r="AL40" s="23"/>
      <c r="AM40" s="24" t="s">
        <v>23</v>
      </c>
      <c r="AN40" s="25" t="s">
        <v>23</v>
      </c>
      <c r="AO40" s="26" t="s">
        <v>23</v>
      </c>
    </row>
    <row r="44" spans="1:41">
      <c r="A44" t="s">
        <v>102</v>
      </c>
    </row>
    <row r="45" spans="1:41">
      <c r="A45" s="1">
        <v>45671</v>
      </c>
    </row>
    <row r="47" spans="1:41" ht="24">
      <c r="A47" s="2" t="s">
        <v>1</v>
      </c>
      <c r="C47" s="3">
        <v>24</v>
      </c>
      <c r="E47" s="4">
        <v>177.75555738095238</v>
      </c>
      <c r="F47" s="5" t="s">
        <v>2</v>
      </c>
      <c r="G47" s="6"/>
      <c r="J47" s="3">
        <v>23</v>
      </c>
      <c r="K47" s="7"/>
      <c r="L47" s="4">
        <v>222.04606571428573</v>
      </c>
      <c r="M47" s="5" t="s">
        <v>2</v>
      </c>
      <c r="N47" s="6"/>
      <c r="O47" s="7"/>
      <c r="P47" s="7"/>
      <c r="Q47" s="3">
        <v>24</v>
      </c>
      <c r="R47" s="7"/>
      <c r="S47" s="4">
        <v>253.26383464285715</v>
      </c>
      <c r="T47" s="5" t="s">
        <v>2</v>
      </c>
      <c r="U47" s="6"/>
      <c r="V47" s="7"/>
      <c r="W47" s="7"/>
      <c r="X47" s="3">
        <v>24</v>
      </c>
      <c r="Y47" s="7"/>
      <c r="Z47" s="4">
        <v>207.03563142857143</v>
      </c>
      <c r="AA47" s="5" t="s">
        <v>2</v>
      </c>
      <c r="AB47" s="6"/>
      <c r="AC47" s="7"/>
      <c r="AD47" s="7"/>
      <c r="AE47" s="3">
        <v>24</v>
      </c>
      <c r="AF47" s="7"/>
      <c r="AG47" s="4">
        <v>194.49656142857143</v>
      </c>
      <c r="AH47" s="5" t="s">
        <v>2</v>
      </c>
      <c r="AI47" s="6"/>
      <c r="AJ47" s="7"/>
      <c r="AK47" s="7"/>
      <c r="AL47" s="3">
        <v>8</v>
      </c>
      <c r="AM47" s="7"/>
      <c r="AN47" s="4">
        <v>117.12395023809523</v>
      </c>
      <c r="AO47" s="5" t="s">
        <v>2</v>
      </c>
    </row>
    <row r="48" spans="1:41" ht="20.45">
      <c r="A48" s="8">
        <v>45670</v>
      </c>
      <c r="B48" s="9" t="s">
        <v>3</v>
      </c>
      <c r="C48" s="10" t="s">
        <v>4</v>
      </c>
      <c r="D48" s="10" t="s">
        <v>5</v>
      </c>
      <c r="E48" s="10" t="s">
        <v>6</v>
      </c>
      <c r="F48" s="11" t="s">
        <v>7</v>
      </c>
      <c r="G48" s="12" t="s">
        <v>8</v>
      </c>
      <c r="H48" s="13">
        <v>45671</v>
      </c>
      <c r="I48" s="9" t="s">
        <v>9</v>
      </c>
      <c r="J48" s="10" t="s">
        <v>4</v>
      </c>
      <c r="K48" s="10" t="s">
        <v>10</v>
      </c>
      <c r="L48" s="10" t="s">
        <v>6</v>
      </c>
      <c r="M48" s="11" t="s">
        <v>7</v>
      </c>
      <c r="N48" s="12" t="s">
        <v>8</v>
      </c>
      <c r="O48" s="13">
        <v>45672</v>
      </c>
      <c r="P48" s="9" t="s">
        <v>11</v>
      </c>
      <c r="Q48" s="10" t="s">
        <v>4</v>
      </c>
      <c r="R48" s="10" t="s">
        <v>10</v>
      </c>
      <c r="S48" s="10" t="s">
        <v>6</v>
      </c>
      <c r="T48" s="11" t="s">
        <v>7</v>
      </c>
      <c r="U48" s="12" t="s">
        <v>8</v>
      </c>
      <c r="V48" s="13">
        <v>45673</v>
      </c>
      <c r="W48" s="9" t="s">
        <v>12</v>
      </c>
      <c r="X48" s="10" t="s">
        <v>4</v>
      </c>
      <c r="Y48" s="10" t="s">
        <v>10</v>
      </c>
      <c r="Z48" s="10" t="s">
        <v>6</v>
      </c>
      <c r="AA48" s="11" t="s">
        <v>7</v>
      </c>
      <c r="AB48" s="12" t="s">
        <v>8</v>
      </c>
      <c r="AC48" s="13">
        <v>45674</v>
      </c>
      <c r="AD48" s="9" t="s">
        <v>13</v>
      </c>
      <c r="AE48" s="10" t="s">
        <v>4</v>
      </c>
      <c r="AF48" s="10" t="s">
        <v>10</v>
      </c>
      <c r="AG48" s="10" t="s">
        <v>6</v>
      </c>
      <c r="AH48" s="11" t="s">
        <v>7</v>
      </c>
      <c r="AI48" s="12" t="s">
        <v>8</v>
      </c>
      <c r="AJ48" s="13">
        <v>45675</v>
      </c>
      <c r="AK48" s="9" t="s">
        <v>14</v>
      </c>
      <c r="AL48" s="10" t="s">
        <v>4</v>
      </c>
      <c r="AM48" s="10" t="s">
        <v>10</v>
      </c>
      <c r="AN48" s="10" t="s">
        <v>6</v>
      </c>
      <c r="AO48" s="11" t="s">
        <v>7</v>
      </c>
    </row>
    <row r="49" spans="1:41" ht="24">
      <c r="A49" s="14" t="s">
        <v>15</v>
      </c>
      <c r="B49" s="15" t="s">
        <v>16</v>
      </c>
      <c r="C49" s="16">
        <v>16</v>
      </c>
      <c r="D49" s="17">
        <v>1899.13392</v>
      </c>
      <c r="E49" s="18">
        <v>14.262543293347875</v>
      </c>
      <c r="F49" s="19" t="s">
        <v>72</v>
      </c>
      <c r="G49" s="20">
        <v>45670</v>
      </c>
      <c r="H49" s="14" t="s">
        <v>95</v>
      </c>
      <c r="I49" s="15" t="s">
        <v>96</v>
      </c>
      <c r="J49" s="16">
        <v>4</v>
      </c>
      <c r="K49" s="17">
        <v>633.70784000000003</v>
      </c>
      <c r="L49" s="18">
        <v>54.840084210526314</v>
      </c>
      <c r="M49" s="19" t="s">
        <v>73</v>
      </c>
      <c r="N49" s="20">
        <v>45671</v>
      </c>
      <c r="O49" s="14" t="s">
        <v>99</v>
      </c>
      <c r="P49" s="15" t="s">
        <v>100</v>
      </c>
      <c r="Q49" s="16">
        <v>3</v>
      </c>
      <c r="R49" s="17">
        <v>617.10296999999991</v>
      </c>
      <c r="S49" s="18">
        <v>28.763808842443723</v>
      </c>
      <c r="T49" s="19" t="s">
        <v>73</v>
      </c>
      <c r="U49" s="20">
        <v>45672</v>
      </c>
      <c r="V49" s="14" t="s">
        <v>91</v>
      </c>
      <c r="W49" s="15" t="s">
        <v>23</v>
      </c>
      <c r="X49" s="16">
        <v>8</v>
      </c>
      <c r="Y49" s="17" t="s">
        <v>23</v>
      </c>
      <c r="Z49" s="18" t="s">
        <v>23</v>
      </c>
      <c r="AA49" s="19" t="s">
        <v>23</v>
      </c>
      <c r="AB49" s="20">
        <v>45673</v>
      </c>
      <c r="AC49" s="14"/>
      <c r="AD49" s="15" t="s">
        <v>23</v>
      </c>
      <c r="AE49" s="16"/>
      <c r="AF49" s="17" t="s">
        <v>23</v>
      </c>
      <c r="AG49" s="18" t="s">
        <v>23</v>
      </c>
      <c r="AH49" s="19" t="s">
        <v>23</v>
      </c>
      <c r="AI49" s="20" t="s">
        <v>23</v>
      </c>
      <c r="AJ49" s="14" t="s">
        <v>66</v>
      </c>
      <c r="AK49" s="15" t="s">
        <v>67</v>
      </c>
      <c r="AL49" s="16">
        <v>8</v>
      </c>
      <c r="AM49" s="17">
        <v>1110.8571199999999</v>
      </c>
      <c r="AN49" s="18">
        <v>4.5830902040816319</v>
      </c>
      <c r="AO49" s="19" t="s">
        <v>72</v>
      </c>
    </row>
    <row r="50" spans="1:41" ht="36">
      <c r="A50" s="14"/>
      <c r="B50" s="15" t="s">
        <v>23</v>
      </c>
      <c r="C50" s="16"/>
      <c r="D50" s="17" t="s">
        <v>23</v>
      </c>
      <c r="E50" s="18" t="s">
        <v>23</v>
      </c>
      <c r="F50" s="19" t="s">
        <v>23</v>
      </c>
      <c r="G50" s="20" t="s">
        <v>23</v>
      </c>
      <c r="H50" s="14" t="s">
        <v>17</v>
      </c>
      <c r="I50" s="15" t="s">
        <v>18</v>
      </c>
      <c r="J50" s="16">
        <v>2</v>
      </c>
      <c r="K50" s="17">
        <v>273.60077999999999</v>
      </c>
      <c r="L50" s="18">
        <v>35.748370198675502</v>
      </c>
      <c r="M50" s="19" t="s">
        <v>73</v>
      </c>
      <c r="N50" s="20">
        <v>45671</v>
      </c>
      <c r="O50" s="14" t="s">
        <v>35</v>
      </c>
      <c r="P50" s="15" t="s">
        <v>36</v>
      </c>
      <c r="Q50" s="16">
        <v>3</v>
      </c>
      <c r="R50" s="17">
        <v>740.24537999999995</v>
      </c>
      <c r="S50" s="18">
        <v>5.9064810622317587</v>
      </c>
      <c r="T50" s="19" t="s">
        <v>73</v>
      </c>
      <c r="U50" s="20">
        <v>45672</v>
      </c>
      <c r="V50" s="14"/>
      <c r="W50" s="15" t="s">
        <v>23</v>
      </c>
      <c r="X50" s="16"/>
      <c r="Y50" s="17" t="s">
        <v>23</v>
      </c>
      <c r="Z50" s="18" t="s">
        <v>23</v>
      </c>
      <c r="AA50" s="19" t="s">
        <v>23</v>
      </c>
      <c r="AB50" s="20" t="s">
        <v>23</v>
      </c>
      <c r="AC50" s="14" t="s">
        <v>65</v>
      </c>
      <c r="AD50" s="15" t="s">
        <v>75</v>
      </c>
      <c r="AE50" s="16">
        <v>4</v>
      </c>
      <c r="AF50" s="17">
        <v>641.16399999999999</v>
      </c>
      <c r="AG50" s="18">
        <v>2.734596223839854</v>
      </c>
      <c r="AH50" s="19" t="s">
        <v>73</v>
      </c>
      <c r="AI50" s="20">
        <v>45674</v>
      </c>
      <c r="AJ50" s="14"/>
      <c r="AK50" s="15" t="s">
        <v>23</v>
      </c>
      <c r="AL50" s="16"/>
      <c r="AM50" s="17" t="s">
        <v>23</v>
      </c>
      <c r="AN50" s="18" t="s">
        <v>23</v>
      </c>
      <c r="AO50" s="19" t="s">
        <v>23</v>
      </c>
    </row>
    <row r="51" spans="1:41" ht="24">
      <c r="A51" s="14" t="s">
        <v>101</v>
      </c>
      <c r="B51" s="15" t="s">
        <v>16</v>
      </c>
      <c r="C51" s="16">
        <v>2</v>
      </c>
      <c r="D51" s="17">
        <v>247.91748000000001</v>
      </c>
      <c r="E51" s="18">
        <v>62.552810380622844</v>
      </c>
      <c r="F51" s="19" t="s">
        <v>72</v>
      </c>
      <c r="G51" s="20">
        <v>45670</v>
      </c>
      <c r="H51" s="14" t="s">
        <v>52</v>
      </c>
      <c r="I51" s="15" t="s">
        <v>53</v>
      </c>
      <c r="J51" s="16">
        <v>3</v>
      </c>
      <c r="K51" s="17">
        <v>498.67884000000004</v>
      </c>
      <c r="L51" s="18">
        <v>16.98225875251509</v>
      </c>
      <c r="M51" s="19" t="s">
        <v>73</v>
      </c>
      <c r="N51" s="20">
        <v>45671</v>
      </c>
      <c r="O51" s="14" t="s">
        <v>50</v>
      </c>
      <c r="P51" s="15" t="s">
        <v>51</v>
      </c>
      <c r="Q51" s="16">
        <v>2</v>
      </c>
      <c r="R51" s="17">
        <v>448.91428000000002</v>
      </c>
      <c r="S51" s="18">
        <v>6.414147172859451</v>
      </c>
      <c r="T51" s="19" t="s">
        <v>73</v>
      </c>
      <c r="U51" s="20">
        <v>45672</v>
      </c>
      <c r="V51" s="14" t="s">
        <v>26</v>
      </c>
      <c r="W51" s="15" t="s">
        <v>74</v>
      </c>
      <c r="X51" s="16">
        <v>3</v>
      </c>
      <c r="Y51" s="17">
        <v>509.98928999999998</v>
      </c>
      <c r="Z51" s="18">
        <v>20.025360466867468</v>
      </c>
      <c r="AA51" s="19" t="s">
        <v>73</v>
      </c>
      <c r="AB51" s="20">
        <v>45673</v>
      </c>
      <c r="AC51" s="14" t="s">
        <v>37</v>
      </c>
      <c r="AD51" s="15" t="s">
        <v>38</v>
      </c>
      <c r="AE51" s="16">
        <v>4</v>
      </c>
      <c r="AF51" s="17">
        <v>622.64148</v>
      </c>
      <c r="AG51" s="18">
        <v>18.015395520000002</v>
      </c>
      <c r="AH51" s="19" t="s">
        <v>73</v>
      </c>
      <c r="AI51" s="20">
        <v>45674</v>
      </c>
      <c r="AJ51" s="14"/>
      <c r="AK51" s="15" t="s">
        <v>23</v>
      </c>
      <c r="AL51" s="16"/>
      <c r="AM51" s="17" t="s">
        <v>23</v>
      </c>
      <c r="AN51" s="18" t="s">
        <v>23</v>
      </c>
      <c r="AO51" s="19" t="s">
        <v>23</v>
      </c>
    </row>
    <row r="52" spans="1:41" ht="36">
      <c r="A52" s="14"/>
      <c r="B52" s="15" t="s">
        <v>23</v>
      </c>
      <c r="C52" s="16"/>
      <c r="D52" s="17" t="s">
        <v>23</v>
      </c>
      <c r="E52" s="18" t="s">
        <v>23</v>
      </c>
      <c r="F52" s="19" t="s">
        <v>23</v>
      </c>
      <c r="G52" s="20" t="s">
        <v>23</v>
      </c>
      <c r="H52" s="14" t="s">
        <v>63</v>
      </c>
      <c r="I52" s="15" t="s">
        <v>64</v>
      </c>
      <c r="J52" s="16">
        <v>12</v>
      </c>
      <c r="K52" s="17">
        <v>1995.3312000000001</v>
      </c>
      <c r="L52" s="18">
        <v>23.428470588235292</v>
      </c>
      <c r="M52" s="19" t="s">
        <v>73</v>
      </c>
      <c r="N52" s="20">
        <v>45671</v>
      </c>
      <c r="O52" s="14" t="s">
        <v>41</v>
      </c>
      <c r="P52" s="15" t="s">
        <v>34</v>
      </c>
      <c r="Q52" s="16">
        <v>2</v>
      </c>
      <c r="R52" s="17">
        <v>274.12454000000002</v>
      </c>
      <c r="S52" s="18" t="s">
        <v>23</v>
      </c>
      <c r="T52" s="19" t="s">
        <v>73</v>
      </c>
      <c r="U52" s="20">
        <v>45672</v>
      </c>
      <c r="V52" s="14" t="s">
        <v>85</v>
      </c>
      <c r="W52" s="15" t="s">
        <v>86</v>
      </c>
      <c r="X52" s="16">
        <v>2</v>
      </c>
      <c r="Y52" s="17">
        <v>370.91928000000001</v>
      </c>
      <c r="Z52" s="18">
        <v>25.571989424572315</v>
      </c>
      <c r="AA52" s="19" t="s">
        <v>73</v>
      </c>
      <c r="AB52" s="20">
        <v>45673</v>
      </c>
      <c r="AC52" s="14" t="s">
        <v>103</v>
      </c>
      <c r="AD52" s="15" t="s">
        <v>104</v>
      </c>
      <c r="AE52" s="16">
        <v>2</v>
      </c>
      <c r="AF52" s="17">
        <v>269.74684000000002</v>
      </c>
      <c r="AG52" s="18" t="s">
        <v>23</v>
      </c>
      <c r="AH52" s="19" t="s">
        <v>73</v>
      </c>
      <c r="AI52" s="20">
        <v>45674</v>
      </c>
      <c r="AJ52" s="14"/>
      <c r="AK52" s="15" t="s">
        <v>23</v>
      </c>
      <c r="AL52" s="16"/>
      <c r="AM52" s="17" t="s">
        <v>23</v>
      </c>
      <c r="AN52" s="18" t="s">
        <v>23</v>
      </c>
      <c r="AO52" s="19" t="s">
        <v>23</v>
      </c>
    </row>
    <row r="53" spans="1:41" ht="24">
      <c r="A53" s="14"/>
      <c r="B53" s="15" t="s">
        <v>23</v>
      </c>
      <c r="C53" s="16"/>
      <c r="D53" s="17" t="s">
        <v>23</v>
      </c>
      <c r="E53" s="18" t="s">
        <v>23</v>
      </c>
      <c r="F53" s="19" t="s">
        <v>23</v>
      </c>
      <c r="G53" s="20" t="s">
        <v>23</v>
      </c>
      <c r="H53" s="14"/>
      <c r="I53" s="15" t="s">
        <v>23</v>
      </c>
      <c r="J53" s="16"/>
      <c r="K53" s="17" t="s">
        <v>23</v>
      </c>
      <c r="L53" s="18" t="s">
        <v>23</v>
      </c>
      <c r="M53" s="19" t="s">
        <v>23</v>
      </c>
      <c r="N53" s="20" t="s">
        <v>23</v>
      </c>
      <c r="O53" s="14"/>
      <c r="P53" s="15" t="s">
        <v>23</v>
      </c>
      <c r="Q53" s="16"/>
      <c r="R53" s="17" t="s">
        <v>23</v>
      </c>
      <c r="S53" s="18" t="s">
        <v>23</v>
      </c>
      <c r="T53" s="19" t="s">
        <v>23</v>
      </c>
      <c r="U53" s="20" t="s">
        <v>23</v>
      </c>
      <c r="V53" s="14"/>
      <c r="W53" s="15" t="s">
        <v>23</v>
      </c>
      <c r="X53" s="16"/>
      <c r="Y53" s="17" t="s">
        <v>23</v>
      </c>
      <c r="Z53" s="18" t="s">
        <v>23</v>
      </c>
      <c r="AA53" s="19" t="s">
        <v>23</v>
      </c>
      <c r="AB53" s="20" t="s">
        <v>23</v>
      </c>
      <c r="AC53" s="14" t="s">
        <v>44</v>
      </c>
      <c r="AD53" s="15" t="s">
        <v>45</v>
      </c>
      <c r="AE53" s="16">
        <v>2</v>
      </c>
      <c r="AF53" s="17">
        <v>385.34544</v>
      </c>
      <c r="AG53" s="18">
        <v>78.778705263157903</v>
      </c>
      <c r="AH53" s="19" t="s">
        <v>73</v>
      </c>
      <c r="AI53" s="20">
        <v>45674</v>
      </c>
      <c r="AJ53" s="14"/>
      <c r="AK53" s="15" t="s">
        <v>23</v>
      </c>
      <c r="AL53" s="16"/>
      <c r="AM53" s="17" t="s">
        <v>23</v>
      </c>
      <c r="AN53" s="18" t="s">
        <v>23</v>
      </c>
      <c r="AO53" s="19" t="s">
        <v>23</v>
      </c>
    </row>
    <row r="54" spans="1:41" ht="36">
      <c r="A54" s="14" t="s">
        <v>39</v>
      </c>
      <c r="B54" s="15" t="s">
        <v>40</v>
      </c>
      <c r="C54" s="16">
        <v>3</v>
      </c>
      <c r="D54" s="17">
        <v>404.56677000000002</v>
      </c>
      <c r="E54" s="18">
        <v>10.516075258323767</v>
      </c>
      <c r="F54" s="19" t="s">
        <v>72</v>
      </c>
      <c r="G54" s="20">
        <v>45670</v>
      </c>
      <c r="H54" s="14" t="s">
        <v>21</v>
      </c>
      <c r="I54" s="15" t="s">
        <v>27</v>
      </c>
      <c r="J54" s="16">
        <v>2</v>
      </c>
      <c r="K54" s="17">
        <v>299.21694000000002</v>
      </c>
      <c r="L54" s="18">
        <v>26.374710071942445</v>
      </c>
      <c r="M54" s="19" t="s">
        <v>73</v>
      </c>
      <c r="N54" s="20">
        <v>45671</v>
      </c>
      <c r="O54" s="14" t="s">
        <v>28</v>
      </c>
      <c r="P54" s="15" t="s">
        <v>29</v>
      </c>
      <c r="Q54" s="16">
        <v>10</v>
      </c>
      <c r="R54" s="17">
        <v>1583.1932000000002</v>
      </c>
      <c r="S54" s="18">
        <v>25.02650351837373</v>
      </c>
      <c r="T54" s="19" t="s">
        <v>73</v>
      </c>
      <c r="U54" s="20">
        <v>45672</v>
      </c>
      <c r="V54" s="14" t="s">
        <v>92</v>
      </c>
      <c r="W54" s="15" t="s">
        <v>93</v>
      </c>
      <c r="X54" s="16">
        <v>2</v>
      </c>
      <c r="Y54" s="17">
        <v>448.79520000000002</v>
      </c>
      <c r="Z54" s="18">
        <v>22.904047904191618</v>
      </c>
      <c r="AA54" s="19" t="s">
        <v>73</v>
      </c>
      <c r="AB54" s="20">
        <v>45673</v>
      </c>
      <c r="AC54" s="14" t="s">
        <v>61</v>
      </c>
      <c r="AD54" s="15" t="s">
        <v>62</v>
      </c>
      <c r="AE54" s="16">
        <v>8</v>
      </c>
      <c r="AF54" s="17">
        <v>856.76895999999999</v>
      </c>
      <c r="AG54" s="18">
        <v>6.1467327731092425</v>
      </c>
      <c r="AH54" s="19" t="s">
        <v>72</v>
      </c>
      <c r="AI54" s="20">
        <v>45674</v>
      </c>
      <c r="AJ54" s="14"/>
      <c r="AK54" s="15" t="s">
        <v>23</v>
      </c>
      <c r="AL54" s="16"/>
      <c r="AM54" s="17" t="s">
        <v>23</v>
      </c>
      <c r="AN54" s="18" t="s">
        <v>23</v>
      </c>
      <c r="AO54" s="19" t="s">
        <v>23</v>
      </c>
    </row>
    <row r="55" spans="1:41" ht="36">
      <c r="A55" s="14" t="s">
        <v>46</v>
      </c>
      <c r="B55" s="15" t="s">
        <v>47</v>
      </c>
      <c r="C55" s="16">
        <v>3</v>
      </c>
      <c r="D55" s="17">
        <v>404.56677000000002</v>
      </c>
      <c r="E55" s="18">
        <v>20.016158558951968</v>
      </c>
      <c r="F55" s="19" t="s">
        <v>72</v>
      </c>
      <c r="G55" s="20">
        <v>45670</v>
      </c>
      <c r="H55" s="14"/>
      <c r="I55" s="15" t="s">
        <v>23</v>
      </c>
      <c r="J55" s="16"/>
      <c r="K55" s="17" t="s">
        <v>23</v>
      </c>
      <c r="L55" s="18" t="s">
        <v>23</v>
      </c>
      <c r="M55" s="19" t="s">
        <v>23</v>
      </c>
      <c r="N55" s="20" t="s">
        <v>23</v>
      </c>
      <c r="O55" s="14" t="s">
        <v>59</v>
      </c>
      <c r="P55" s="15" t="s">
        <v>60</v>
      </c>
      <c r="Q55" s="16">
        <v>2</v>
      </c>
      <c r="R55" s="17">
        <v>316.79286000000002</v>
      </c>
      <c r="S55" s="18">
        <v>34.33001244635193</v>
      </c>
      <c r="T55" s="19" t="s">
        <v>73</v>
      </c>
      <c r="U55" s="20">
        <v>45672</v>
      </c>
      <c r="V55" s="14" t="s">
        <v>54</v>
      </c>
      <c r="W55" s="15" t="s">
        <v>55</v>
      </c>
      <c r="X55" s="16">
        <v>2</v>
      </c>
      <c r="Y55" s="17">
        <v>411.48579999999998</v>
      </c>
      <c r="Z55" s="18">
        <v>16.155589108910892</v>
      </c>
      <c r="AA55" s="19" t="s">
        <v>73</v>
      </c>
      <c r="AB55" s="20">
        <v>45673</v>
      </c>
      <c r="AC55" s="14"/>
      <c r="AD55" s="15" t="s">
        <v>23</v>
      </c>
      <c r="AE55" s="16"/>
      <c r="AF55" s="17" t="s">
        <v>23</v>
      </c>
      <c r="AG55" s="18" t="s">
        <v>23</v>
      </c>
      <c r="AH55" s="19" t="s">
        <v>23</v>
      </c>
      <c r="AI55" s="20" t="s">
        <v>23</v>
      </c>
      <c r="AJ55" s="14"/>
      <c r="AK55" s="15" t="s">
        <v>23</v>
      </c>
      <c r="AL55" s="16"/>
      <c r="AM55" s="17" t="s">
        <v>23</v>
      </c>
      <c r="AN55" s="18" t="s">
        <v>23</v>
      </c>
      <c r="AO55" s="19" t="s">
        <v>23</v>
      </c>
    </row>
    <row r="56" spans="1:41" ht="24">
      <c r="A56" s="14"/>
      <c r="B56" s="15" t="s">
        <v>23</v>
      </c>
      <c r="C56" s="16"/>
      <c r="D56" s="17" t="s">
        <v>23</v>
      </c>
      <c r="E56" s="18" t="s">
        <v>23</v>
      </c>
      <c r="F56" s="19" t="s">
        <v>23</v>
      </c>
      <c r="G56" s="20" t="s">
        <v>23</v>
      </c>
      <c r="H56" s="14"/>
      <c r="I56" s="15" t="s">
        <v>23</v>
      </c>
      <c r="J56" s="16"/>
      <c r="K56" s="17" t="s">
        <v>23</v>
      </c>
      <c r="L56" s="18" t="s">
        <v>23</v>
      </c>
      <c r="M56" s="19" t="s">
        <v>23</v>
      </c>
      <c r="N56" s="20" t="s">
        <v>23</v>
      </c>
      <c r="O56" s="14" t="s">
        <v>57</v>
      </c>
      <c r="P56" s="15" t="s">
        <v>58</v>
      </c>
      <c r="Q56" s="16">
        <v>2</v>
      </c>
      <c r="R56" s="17">
        <v>332.43155999999999</v>
      </c>
      <c r="S56" s="18">
        <v>23.931325133689839</v>
      </c>
      <c r="T56" s="19" t="s">
        <v>73</v>
      </c>
      <c r="U56" s="20">
        <v>45672</v>
      </c>
      <c r="V56" s="14" t="s">
        <v>30</v>
      </c>
      <c r="W56" s="15" t="s">
        <v>25</v>
      </c>
      <c r="X56" s="16">
        <v>2</v>
      </c>
      <c r="Y56" s="17">
        <v>320.37558000000001</v>
      </c>
      <c r="Z56" s="18">
        <v>21.934858841463416</v>
      </c>
      <c r="AA56" s="19" t="s">
        <v>73</v>
      </c>
      <c r="AB56" s="20">
        <v>45673</v>
      </c>
      <c r="AC56" s="14"/>
      <c r="AD56" s="15" t="s">
        <v>23</v>
      </c>
      <c r="AE56" s="16"/>
      <c r="AF56" s="17" t="s">
        <v>23</v>
      </c>
      <c r="AG56" s="18" t="s">
        <v>23</v>
      </c>
      <c r="AH56" s="19" t="s">
        <v>23</v>
      </c>
      <c r="AI56" s="20" t="s">
        <v>23</v>
      </c>
      <c r="AJ56" s="14"/>
      <c r="AK56" s="15" t="s">
        <v>23</v>
      </c>
      <c r="AL56" s="16"/>
      <c r="AM56" s="17" t="s">
        <v>23</v>
      </c>
      <c r="AN56" s="18" t="s">
        <v>23</v>
      </c>
      <c r="AO56" s="19" t="s">
        <v>23</v>
      </c>
    </row>
    <row r="57" spans="1:41">
      <c r="A57" s="14"/>
      <c r="B57" s="15" t="s">
        <v>23</v>
      </c>
      <c r="C57" s="16"/>
      <c r="D57" s="17" t="s">
        <v>23</v>
      </c>
      <c r="E57" s="18" t="s">
        <v>23</v>
      </c>
      <c r="F57" s="19" t="s">
        <v>23</v>
      </c>
      <c r="G57" s="20" t="s">
        <v>23</v>
      </c>
      <c r="H57" s="14"/>
      <c r="I57" s="15" t="s">
        <v>23</v>
      </c>
      <c r="J57" s="16"/>
      <c r="K57" s="17" t="s">
        <v>23</v>
      </c>
      <c r="L57" s="18" t="s">
        <v>23</v>
      </c>
      <c r="M57" s="19" t="s">
        <v>23</v>
      </c>
      <c r="N57" s="20" t="s">
        <v>23</v>
      </c>
      <c r="O57" s="14"/>
      <c r="P57" s="15" t="s">
        <v>23</v>
      </c>
      <c r="Q57" s="16"/>
      <c r="R57" s="17" t="s">
        <v>23</v>
      </c>
      <c r="S57" s="18" t="s">
        <v>23</v>
      </c>
      <c r="T57" s="19" t="s">
        <v>23</v>
      </c>
      <c r="U57" s="20" t="s">
        <v>23</v>
      </c>
      <c r="V57" s="14" t="s">
        <v>65</v>
      </c>
      <c r="W57" s="15" t="s">
        <v>75</v>
      </c>
      <c r="X57" s="16">
        <v>5</v>
      </c>
      <c r="Y57" s="17">
        <v>801.45499999999993</v>
      </c>
      <c r="Z57" s="18">
        <v>2.734596223839854</v>
      </c>
      <c r="AA57" s="19" t="s">
        <v>73</v>
      </c>
      <c r="AB57" s="20">
        <v>45673</v>
      </c>
      <c r="AC57" s="14"/>
      <c r="AD57" s="15" t="s">
        <v>23</v>
      </c>
      <c r="AE57" s="16"/>
      <c r="AF57" s="17" t="s">
        <v>23</v>
      </c>
      <c r="AG57" s="18" t="s">
        <v>23</v>
      </c>
      <c r="AH57" s="19" t="s">
        <v>23</v>
      </c>
      <c r="AI57" s="20" t="s">
        <v>23</v>
      </c>
      <c r="AJ57" s="14"/>
      <c r="AK57" s="15" t="s">
        <v>23</v>
      </c>
      <c r="AL57" s="16"/>
      <c r="AM57" s="17" t="s">
        <v>23</v>
      </c>
      <c r="AN57" s="18" t="s">
        <v>23</v>
      </c>
      <c r="AO57" s="19" t="s">
        <v>23</v>
      </c>
    </row>
    <row r="58" spans="1:41" ht="24">
      <c r="A58" s="14"/>
      <c r="B58" s="15" t="s">
        <v>23</v>
      </c>
      <c r="C58" s="16"/>
      <c r="D58" s="17" t="s">
        <v>23</v>
      </c>
      <c r="E58" s="18" t="s">
        <v>23</v>
      </c>
      <c r="F58" s="19" t="s">
        <v>23</v>
      </c>
      <c r="G58" s="20" t="s">
        <v>23</v>
      </c>
      <c r="H58" s="14"/>
      <c r="I58" s="15" t="s">
        <v>23</v>
      </c>
      <c r="J58" s="16"/>
      <c r="K58" s="17" t="s">
        <v>23</v>
      </c>
      <c r="L58" s="18" t="s">
        <v>23</v>
      </c>
      <c r="M58" s="19" t="s">
        <v>23</v>
      </c>
      <c r="N58" s="20" t="s">
        <v>23</v>
      </c>
      <c r="O58" s="14"/>
      <c r="P58" s="15" t="s">
        <v>23</v>
      </c>
      <c r="Q58" s="16"/>
      <c r="R58" s="17" t="s">
        <v>23</v>
      </c>
      <c r="S58" s="18" t="s">
        <v>23</v>
      </c>
      <c r="T58" s="19" t="s">
        <v>23</v>
      </c>
      <c r="U58" s="20" t="s">
        <v>23</v>
      </c>
      <c r="V58" s="14"/>
      <c r="W58" s="15" t="s">
        <v>23</v>
      </c>
      <c r="X58" s="16"/>
      <c r="Y58" s="17" t="s">
        <v>23</v>
      </c>
      <c r="Z58" s="18" t="s">
        <v>23</v>
      </c>
      <c r="AA58" s="19" t="s">
        <v>23</v>
      </c>
      <c r="AB58" s="20" t="s">
        <v>23</v>
      </c>
      <c r="AC58" s="14" t="s">
        <v>66</v>
      </c>
      <c r="AD58" s="15" t="s">
        <v>67</v>
      </c>
      <c r="AE58" s="16">
        <v>4</v>
      </c>
      <c r="AF58" s="17">
        <v>555.42855999999995</v>
      </c>
      <c r="AG58" s="18">
        <v>4.5830902040816319</v>
      </c>
      <c r="AH58" s="19" t="s">
        <v>72</v>
      </c>
      <c r="AI58" s="20">
        <v>45674</v>
      </c>
      <c r="AJ58" s="14"/>
      <c r="AK58" s="15" t="s">
        <v>23</v>
      </c>
      <c r="AL58" s="16"/>
      <c r="AM58" s="17" t="s">
        <v>23</v>
      </c>
      <c r="AN58" s="18" t="s">
        <v>23</v>
      </c>
      <c r="AO58" s="19" t="s">
        <v>23</v>
      </c>
    </row>
    <row r="59" spans="1:41">
      <c r="A59" s="14"/>
      <c r="B59" s="15" t="s">
        <v>23</v>
      </c>
      <c r="C59" s="16"/>
      <c r="D59" s="17" t="s">
        <v>23</v>
      </c>
      <c r="E59" s="18" t="s">
        <v>23</v>
      </c>
      <c r="F59" s="19" t="s">
        <v>23</v>
      </c>
      <c r="G59" s="20" t="s">
        <v>23</v>
      </c>
      <c r="H59" s="14"/>
      <c r="I59" s="15" t="s">
        <v>23</v>
      </c>
      <c r="J59" s="16"/>
      <c r="K59" s="17" t="s">
        <v>23</v>
      </c>
      <c r="L59" s="18" t="s">
        <v>23</v>
      </c>
      <c r="M59" s="19" t="s">
        <v>23</v>
      </c>
      <c r="N59" s="20" t="s">
        <v>23</v>
      </c>
      <c r="O59" s="14"/>
      <c r="P59" s="15" t="s">
        <v>23</v>
      </c>
      <c r="Q59" s="16"/>
      <c r="R59" s="17" t="s">
        <v>23</v>
      </c>
      <c r="S59" s="18" t="s">
        <v>23</v>
      </c>
      <c r="T59" s="19" t="s">
        <v>23</v>
      </c>
      <c r="U59" s="20" t="s">
        <v>23</v>
      </c>
      <c r="V59" s="14"/>
      <c r="W59" s="15" t="s">
        <v>23</v>
      </c>
      <c r="X59" s="16"/>
      <c r="Y59" s="17" t="s">
        <v>23</v>
      </c>
      <c r="Z59" s="18" t="s">
        <v>23</v>
      </c>
      <c r="AA59" s="19" t="s">
        <v>23</v>
      </c>
      <c r="AB59" s="20" t="s">
        <v>23</v>
      </c>
      <c r="AC59" s="14"/>
      <c r="AD59" s="15" t="s">
        <v>23</v>
      </c>
      <c r="AE59" s="16"/>
      <c r="AF59" s="17" t="s">
        <v>23</v>
      </c>
      <c r="AG59" s="18" t="s">
        <v>23</v>
      </c>
      <c r="AH59" s="19" t="s">
        <v>23</v>
      </c>
      <c r="AI59" s="20" t="s">
        <v>23</v>
      </c>
      <c r="AJ59" s="14"/>
      <c r="AK59" s="15" t="s">
        <v>23</v>
      </c>
      <c r="AL59" s="16"/>
      <c r="AM59" s="17" t="s">
        <v>23</v>
      </c>
      <c r="AN59" s="18" t="s">
        <v>23</v>
      </c>
      <c r="AO59" s="19" t="s">
        <v>23</v>
      </c>
    </row>
    <row r="60" spans="1:41">
      <c r="A60" s="21"/>
      <c r="B60" s="22" t="s">
        <v>23</v>
      </c>
      <c r="C60" s="23"/>
      <c r="D60" s="24" t="s">
        <v>23</v>
      </c>
      <c r="E60" s="25" t="s">
        <v>23</v>
      </c>
      <c r="F60" s="26" t="s">
        <v>23</v>
      </c>
      <c r="G60" s="27" t="s">
        <v>23</v>
      </c>
      <c r="H60" s="21"/>
      <c r="I60" s="22" t="s">
        <v>23</v>
      </c>
      <c r="J60" s="23"/>
      <c r="K60" s="24" t="s">
        <v>23</v>
      </c>
      <c r="L60" s="25" t="s">
        <v>23</v>
      </c>
      <c r="M60" s="26" t="s">
        <v>23</v>
      </c>
      <c r="N60" s="27" t="s">
        <v>23</v>
      </c>
      <c r="O60" s="21"/>
      <c r="P60" s="22" t="s">
        <v>23</v>
      </c>
      <c r="Q60" s="23"/>
      <c r="R60" s="24" t="s">
        <v>23</v>
      </c>
      <c r="S60" s="25" t="s">
        <v>23</v>
      </c>
      <c r="T60" s="26" t="s">
        <v>23</v>
      </c>
      <c r="U60" s="27" t="s">
        <v>23</v>
      </c>
      <c r="V60" s="14"/>
      <c r="W60" s="22" t="s">
        <v>23</v>
      </c>
      <c r="X60" s="16"/>
      <c r="Y60" s="24" t="s">
        <v>23</v>
      </c>
      <c r="Z60" s="25" t="s">
        <v>23</v>
      </c>
      <c r="AA60" s="26" t="s">
        <v>23</v>
      </c>
      <c r="AB60" s="27" t="s">
        <v>23</v>
      </c>
      <c r="AC60" s="21"/>
      <c r="AD60" s="22" t="s">
        <v>23</v>
      </c>
      <c r="AE60" s="23"/>
      <c r="AF60" s="24" t="s">
        <v>23</v>
      </c>
      <c r="AG60" s="25" t="s">
        <v>23</v>
      </c>
      <c r="AH60" s="26" t="s">
        <v>23</v>
      </c>
      <c r="AI60" s="27" t="s">
        <v>23</v>
      </c>
      <c r="AJ60" s="21"/>
      <c r="AK60" s="22" t="s">
        <v>23</v>
      </c>
      <c r="AL60" s="23"/>
      <c r="AM60" s="24" t="s">
        <v>23</v>
      </c>
      <c r="AN60" s="25" t="s">
        <v>23</v>
      </c>
      <c r="AO60" s="26" t="s">
        <v>23</v>
      </c>
    </row>
  </sheetData>
  <conditionalFormatting sqref="E9:E20 L9:L20 S9:S20 Z9:Z20 AG9:AG20 AN9:AN20">
    <cfRule type="iconSet" priority="1">
      <iconSet iconSet="3Symbols2">
        <cfvo type="percent" val="0"/>
        <cfvo type="num" val="7"/>
        <cfvo type="num" val="14"/>
      </iconSet>
    </cfRule>
  </conditionalFormatting>
  <conditionalFormatting sqref="E29:E40 L29:L40 S29:S40 Z29:Z40 AG29:AG40 AN29:AN40">
    <cfRule type="iconSet" priority="2">
      <iconSet iconSet="3Symbols2">
        <cfvo type="percent" val="0"/>
        <cfvo type="num" val="7"/>
        <cfvo type="num" val="14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f377f8-e6bf-4b22-ba74-35bab4fd7c18">
      <Terms xmlns="http://schemas.microsoft.com/office/infopath/2007/PartnerControls"/>
    </lcf76f155ced4ddcb4097134ff3c332f>
    <TaxCatchAll xmlns="9e45aa18-65cc-4e82-a74d-83c2f923cfe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7797E4E4FBEC4480D40018AE06B388" ma:contentTypeVersion="11" ma:contentTypeDescription="Crear nuevo documento." ma:contentTypeScope="" ma:versionID="329bd0f08076201caa9a4f0b59d9327f">
  <xsd:schema xmlns:xsd="http://www.w3.org/2001/XMLSchema" xmlns:xs="http://www.w3.org/2001/XMLSchema" xmlns:p="http://schemas.microsoft.com/office/2006/metadata/properties" xmlns:ns2="18f377f8-e6bf-4b22-ba74-35bab4fd7c18" xmlns:ns3="9e45aa18-65cc-4e82-a74d-83c2f923cfee" targetNamespace="http://schemas.microsoft.com/office/2006/metadata/properties" ma:root="true" ma:fieldsID="aba96375c6b584f7d0fd773a8b3fe737" ns2:_="" ns3:_="">
    <xsd:import namespace="18f377f8-e6bf-4b22-ba74-35bab4fd7c18"/>
    <xsd:import namespace="9e45aa18-65cc-4e82-a74d-83c2f923cf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f377f8-e6bf-4b22-ba74-35bab4fd7c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650697c0-9555-47a8-9082-89141cf02e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5aa18-65cc-4e82-a74d-83c2f923cfe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2e6de84-2fae-460f-89fd-29ae9625714c}" ma:internalName="TaxCatchAll" ma:showField="CatchAllData" ma:web="9e45aa18-65cc-4e82-a74d-83c2f923cf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249E6C-D5CF-476E-AC30-119E6509C871}"/>
</file>

<file path=customXml/itemProps2.xml><?xml version="1.0" encoding="utf-8"?>
<ds:datastoreItem xmlns:ds="http://schemas.openxmlformats.org/officeDocument/2006/customXml" ds:itemID="{06816F05-BD11-4883-B3CC-1DF13AF9A42D}"/>
</file>

<file path=customXml/itemProps3.xml><?xml version="1.0" encoding="utf-8"?>
<ds:datastoreItem xmlns:ds="http://schemas.openxmlformats.org/officeDocument/2006/customXml" ds:itemID="{0DC94DC8-1F2E-4F86-8671-8BE36E3BBD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Gil Rodrguez</dc:creator>
  <cp:keywords/>
  <dc:description/>
  <cp:lastModifiedBy/>
  <cp:revision/>
  <dcterms:created xsi:type="dcterms:W3CDTF">2015-06-05T18:19:34Z</dcterms:created>
  <dcterms:modified xsi:type="dcterms:W3CDTF">2025-01-15T23:44:36Z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0x0101007C7797E4E4FBEC4480D40018AE06B388</vt:lpwstr>
  </property>
  <property fmtid="{D5CDD505-2E9C-101B-9397-08002B2CF9AE}" pid="3" name="MediaServiceImageTags">
    <vt:lpwstr/>
  </property>
</Properties>
</file>