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randonMedina/Documents/ACADEMICO/MISION TIC/DESARROLLO DE SOFTWARE/MINTIC-84-02/SPRINT2/"/>
    </mc:Choice>
  </mc:AlternateContent>
  <xr:revisionPtr revIDLastSave="0" documentId="13_ncr:1_{8768E697-997B-3649-8020-E6DC4C7092C1}" xr6:coauthVersionLast="36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INFORME SPRINT" sheetId="12" r:id="rId1"/>
    <sheet name="DISTRIBUCION 28-08-2022" sheetId="16" r:id="rId2"/>
    <sheet name="PLANEACION 28-08-2022" sheetId="9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6" l="1"/>
  <c r="D12" i="16"/>
  <c r="D11" i="16"/>
  <c r="D10" i="16"/>
  <c r="F6" i="16"/>
  <c r="F5" i="16"/>
  <c r="F4" i="16"/>
  <c r="F3" i="16"/>
  <c r="F2" i="16"/>
  <c r="F7" i="16" s="1"/>
  <c r="D10" i="9" l="1"/>
  <c r="D12" i="9"/>
  <c r="D11" i="9"/>
  <c r="D13" i="9"/>
  <c r="F2" i="9"/>
  <c r="F3" i="9"/>
  <c r="F4" i="9"/>
  <c r="F5" i="9"/>
  <c r="F6" i="9"/>
  <c r="F7" i="9"/>
</calcChain>
</file>

<file path=xl/sharedStrings.xml><?xml version="1.0" encoding="utf-8"?>
<sst xmlns="http://schemas.openxmlformats.org/spreadsheetml/2006/main" count="68" uniqueCount="39">
  <si>
    <t>ID</t>
  </si>
  <si>
    <t>ARTEFACTO-DOCUMENTO</t>
  </si>
  <si>
    <t>TUTOR:</t>
  </si>
  <si>
    <t>FECHA REUNION:</t>
  </si>
  <si>
    <t>MEET:</t>
  </si>
  <si>
    <t>TRELLO - GIRA - BETRIX</t>
  </si>
  <si>
    <t>ACTIVIDAD</t>
  </si>
  <si>
    <t>ESTADO</t>
  </si>
  <si>
    <t>PROGRESO</t>
  </si>
  <si>
    <t>VALOR</t>
  </si>
  <si>
    <t>RESPONSABLE</t>
  </si>
  <si>
    <t>ACTIVIDADES POR HACER</t>
  </si>
  <si>
    <t>ACTIVIDADES QUE SE ESTAN HACIENDO</t>
  </si>
  <si>
    <t>ACTIVIDADES HECHAS</t>
  </si>
  <si>
    <t>ACTIVIDADES PARA VERIFICAR</t>
  </si>
  <si>
    <t>PROBLEMAS IDENTIFICADOS</t>
  </si>
  <si>
    <t>SUGERENCIA - SOLUCIÓN</t>
  </si>
  <si>
    <t>EVIDENCIA</t>
  </si>
  <si>
    <t>REUNION</t>
  </si>
  <si>
    <t>HORARIO</t>
  </si>
  <si>
    <t>DIA</t>
  </si>
  <si>
    <t>MARTES</t>
  </si>
  <si>
    <t>MIERCOLES</t>
  </si>
  <si>
    <t>7:30 AM - 8:00 AM</t>
  </si>
  <si>
    <t>JUEVES (TUTORIA)</t>
  </si>
  <si>
    <t>HERRAMIENTA UTILIZADA</t>
  </si>
  <si>
    <t>https://teams.microsoft.com/dl/launcher/launcher.html?url=%2F_%23%2Fl%2Fmeetup-join%2F19%3Ameeting_YmM4ZjNhZTYtZDRkOS00ODAxLWI5MWYtOTBjMWQ3N2M4ODQw%40thread.v2%2F0%3Fcontext%3D%257b%2522Tid%2522%253a%2522140443af-8e79-4fce-b3ed-de001312984f%2522%252c%2522Oid%2522%253a%25221b98ab8b-2025-4b04-a830-5f58c71afb67%2522%257d%26anon%3Dtrue&amp;type=meetup-join&amp;deeplinkId=d0187650-7a8e-4026-804e-b66b2ce79047&amp;directDl=true&amp;msLaunch=true&amp;enableMobilePage=true&amp;suppressPrompt=true</t>
  </si>
  <si>
    <t>Edwin Giraldo Nieto</t>
  </si>
  <si>
    <t>DOMINGO</t>
  </si>
  <si>
    <t>8:00 PM - 8:30 PM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</si>
  <si>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</si>
  <si>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</si>
  <si>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Script SQL con el DDL de la Base de Datos</t>
  </si>
  <si>
    <t>Frontend - Historias de Usuario</t>
  </si>
  <si>
    <t>Backend - Historias de Usuario</t>
  </si>
  <si>
    <t>BRANDON MEDINA</t>
  </si>
  <si>
    <t>ALEJANDRO GARCIA</t>
  </si>
  <si>
    <t>JOHAN MATOMA</t>
  </si>
  <si>
    <t xml:space="preserve">HELVER ROA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</si>
</sst>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9" fontId="0" fillId="0" borderId="0" xfId="1" applyFont="1" applyBorder="1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34"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23BDD-0C6B-9546-BC60-2B699E1DBBD8}" name="Tabla13" displayName="Tabla13" ref="A1:F7" totalsRowCount="1" headerRowDxfId="26">
  <autoFilter ref="A1:F6" xr:uid="{C6771560-9D89-3142-9F9C-47C6E5E14ADD}"/>
  <tableColumns count="6">
    <tableColumn id="1" xr3:uid="{73C66182-65A3-1E48-B252-9CA7D86615F7}" name="ID" dataDxfId="25"/>
    <tableColumn id="5" xr3:uid="{38DA5FEB-20A4-EE4A-9128-74DFB57CD030}" name="VALOR" totalsRowDxfId="24" dataCellStyle="Porcentaje"/>
    <tableColumn id="2" xr3:uid="{71F59E7D-B04C-E04A-9AFF-C00FB83CFA4D}" name="ACTIVIDAD" dataDxfId="23" totalsRowDxfId="22"/>
    <tableColumn id="6" xr3:uid="{DA1AAC07-60AB-BF43-8A94-8802E652232B}" name="RESPONSABLE" dataDxfId="21" totalsRowDxfId="20"/>
    <tableColumn id="3" xr3:uid="{8C839BBF-3DCE-0441-99C9-D9C276414CC3}" name="ESTADO" dataDxfId="19"/>
    <tableColumn id="4" xr3:uid="{B9AFE5A4-3815-444E-84B9-842AFAFA53BB}" name="PROGRESO" totalsRowFunction="sum" dataDxfId="18" totalsRowDxfId="17" dataCellStyle="Porcentaje">
      <calculatedColumnFormula>IF(Tabla13[[#This Row],[ESTADO]]="HECHO",Tabla13[[#This Row],[VALOR]]," 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61913-023D-9742-9092-C234634FC4AA}" name="Tabla1" displayName="Tabla1" ref="A1:F7" totalsRowCount="1" headerRowDxfId="9">
  <autoFilter ref="A1:F6" xr:uid="{C6771560-9D89-3142-9F9C-47C6E5E14ADD}"/>
  <tableColumns count="6">
    <tableColumn id="1" xr3:uid="{B00B770C-E8F2-CB46-A39B-1F22E5737A8F}" name="ID" dataDxfId="8"/>
    <tableColumn id="5" xr3:uid="{5618240B-7421-2E49-B85A-37682FDA546C}" name="VALOR" totalsRowDxfId="7" dataCellStyle="Porcentaje"/>
    <tableColumn id="2" xr3:uid="{FD0BACDA-4B7C-AE4A-B6CC-54F3CF36C08D}" name="ACTIVIDAD" dataDxfId="6" totalsRowDxfId="5"/>
    <tableColumn id="6" xr3:uid="{FD255310-A28E-5448-BD5D-4F7B55D7AFCB}" name="RESPONSABLE" dataDxfId="4" totalsRowDxfId="3"/>
    <tableColumn id="3" xr3:uid="{EDB2A1F3-0893-E44D-BCDD-5AACC2B519F8}" name="ESTADO" dataDxfId="2"/>
    <tableColumn id="4" xr3:uid="{684EEF9A-6840-2141-90A0-69B802ECABA8}" name="PROGRESO" totalsRowFunction="sum" dataDxfId="1" totalsRowDxfId="0" dataCellStyle="Porcentaje">
      <calculatedColumnFormula>IF(Tabla1[[#This Row],[ESTADO]]="HECHO",Tabla1[[#This Row],[VALOR]]," 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3C18-D402-474E-9F52-63E7C872EAD8}">
  <dimension ref="A1:I25"/>
  <sheetViews>
    <sheetView tabSelected="1" workbookViewId="0">
      <selection activeCell="F2" sqref="F2:I6"/>
    </sheetView>
  </sheetViews>
  <sheetFormatPr baseColWidth="10" defaultColWidth="10.83203125" defaultRowHeight="15" x14ac:dyDescent="0.2"/>
  <cols>
    <col min="2" max="3" width="50.83203125" customWidth="1"/>
    <col min="4" max="4" width="27" customWidth="1"/>
    <col min="6" max="6" width="18.6640625" customWidth="1"/>
    <col min="7" max="7" width="19.1640625" customWidth="1"/>
    <col min="8" max="8" width="20.5" customWidth="1"/>
    <col min="9" max="9" width="26" customWidth="1"/>
  </cols>
  <sheetData>
    <row r="1" spans="1:9" ht="32" customHeight="1" thickBot="1" x14ac:dyDescent="0.25">
      <c r="A1" s="14" t="s">
        <v>18</v>
      </c>
      <c r="B1" s="15" t="s">
        <v>15</v>
      </c>
      <c r="C1" s="15" t="s">
        <v>16</v>
      </c>
      <c r="D1" s="16" t="s">
        <v>17</v>
      </c>
      <c r="F1" s="29" t="s">
        <v>1</v>
      </c>
      <c r="G1" s="30"/>
      <c r="H1" s="31"/>
      <c r="I1" s="19" t="s">
        <v>25</v>
      </c>
    </row>
    <row r="2" spans="1:9" x14ac:dyDescent="0.2">
      <c r="A2" s="37">
        <v>1</v>
      </c>
      <c r="B2" s="43"/>
      <c r="C2" s="45"/>
      <c r="D2" s="40"/>
      <c r="F2" s="23"/>
      <c r="G2" s="24"/>
      <c r="H2" s="25"/>
      <c r="I2" s="2"/>
    </row>
    <row r="3" spans="1:9" x14ac:dyDescent="0.2">
      <c r="A3" s="38"/>
      <c r="B3" s="44"/>
      <c r="C3" s="46"/>
      <c r="D3" s="41"/>
      <c r="F3" s="23"/>
      <c r="G3" s="24"/>
      <c r="H3" s="25"/>
      <c r="I3" s="2"/>
    </row>
    <row r="4" spans="1:9" x14ac:dyDescent="0.2">
      <c r="A4" s="38"/>
      <c r="B4" s="47"/>
      <c r="C4" s="47"/>
      <c r="D4" s="41"/>
      <c r="F4" s="23"/>
      <c r="G4" s="24"/>
      <c r="H4" s="25"/>
      <c r="I4" s="2"/>
    </row>
    <row r="5" spans="1:9" x14ac:dyDescent="0.2">
      <c r="A5" s="38"/>
      <c r="B5" s="44"/>
      <c r="C5" s="44"/>
      <c r="D5" s="41"/>
      <c r="F5" s="23"/>
      <c r="G5" s="24"/>
      <c r="H5" s="25"/>
      <c r="I5" s="2"/>
    </row>
    <row r="6" spans="1:9" x14ac:dyDescent="0.2">
      <c r="A6" s="38"/>
      <c r="B6" s="47"/>
      <c r="C6" s="47"/>
      <c r="D6" s="41"/>
      <c r="F6" s="23"/>
      <c r="G6" s="24"/>
      <c r="H6" s="25"/>
      <c r="I6" s="2"/>
    </row>
    <row r="7" spans="1:9" ht="16" thickBot="1" x14ac:dyDescent="0.25">
      <c r="A7" s="39"/>
      <c r="B7" s="48"/>
      <c r="C7" s="48"/>
      <c r="D7" s="42"/>
    </row>
    <row r="8" spans="1:9" x14ac:dyDescent="0.2">
      <c r="A8" s="49">
        <v>2</v>
      </c>
      <c r="B8" s="36"/>
      <c r="C8" s="36"/>
      <c r="D8" s="50"/>
    </row>
    <row r="9" spans="1:9" x14ac:dyDescent="0.2">
      <c r="A9" s="38"/>
      <c r="B9" s="35"/>
      <c r="C9" s="35"/>
      <c r="D9" s="41"/>
      <c r="F9" s="21" t="s">
        <v>2</v>
      </c>
      <c r="G9" s="26" t="s">
        <v>27</v>
      </c>
      <c r="H9" s="26"/>
      <c r="I9" s="26"/>
    </row>
    <row r="10" spans="1:9" x14ac:dyDescent="0.2">
      <c r="A10" s="38"/>
      <c r="B10" s="32"/>
      <c r="C10" s="32"/>
      <c r="D10" s="41"/>
      <c r="F10" s="21" t="s">
        <v>3</v>
      </c>
      <c r="G10" s="27">
        <v>44798</v>
      </c>
      <c r="H10" s="27"/>
      <c r="I10" s="27"/>
    </row>
    <row r="11" spans="1:9" x14ac:dyDescent="0.2">
      <c r="A11" s="38"/>
      <c r="B11" s="35"/>
      <c r="C11" s="35"/>
      <c r="D11" s="41"/>
      <c r="F11" s="21" t="s">
        <v>4</v>
      </c>
      <c r="G11" s="28" t="s">
        <v>26</v>
      </c>
      <c r="H11" s="28"/>
      <c r="I11" s="28"/>
    </row>
    <row r="12" spans="1:9" x14ac:dyDescent="0.2">
      <c r="A12" s="38"/>
      <c r="B12" s="32"/>
      <c r="C12" s="32"/>
      <c r="D12" s="41"/>
    </row>
    <row r="13" spans="1:9" ht="16" thickBot="1" x14ac:dyDescent="0.25">
      <c r="A13" s="39"/>
      <c r="B13" s="33"/>
      <c r="C13" s="33"/>
      <c r="D13" s="42"/>
    </row>
    <row r="14" spans="1:9" x14ac:dyDescent="0.2">
      <c r="A14" s="37">
        <v>3</v>
      </c>
      <c r="B14" s="34"/>
      <c r="C14" s="34"/>
      <c r="D14" s="40"/>
    </row>
    <row r="15" spans="1:9" x14ac:dyDescent="0.2">
      <c r="A15" s="38"/>
      <c r="B15" s="35"/>
      <c r="C15" s="35"/>
      <c r="D15" s="41"/>
    </row>
    <row r="16" spans="1:9" x14ac:dyDescent="0.2">
      <c r="A16" s="38"/>
      <c r="B16" s="32"/>
      <c r="C16" s="32"/>
      <c r="D16" s="41"/>
    </row>
    <row r="17" spans="1:8" x14ac:dyDescent="0.2">
      <c r="A17" s="38"/>
      <c r="B17" s="35"/>
      <c r="C17" s="35"/>
      <c r="D17" s="41"/>
    </row>
    <row r="18" spans="1:8" x14ac:dyDescent="0.2">
      <c r="A18" s="38"/>
      <c r="B18" s="32"/>
      <c r="C18" s="32"/>
      <c r="D18" s="41"/>
    </row>
    <row r="19" spans="1:8" ht="16" thickBot="1" x14ac:dyDescent="0.25">
      <c r="A19" s="39"/>
      <c r="B19" s="33"/>
      <c r="C19" s="33"/>
      <c r="D19" s="42"/>
    </row>
    <row r="20" spans="1:8" x14ac:dyDescent="0.2">
      <c r="A20" s="37">
        <v>4</v>
      </c>
      <c r="B20" s="34"/>
      <c r="C20" s="34"/>
      <c r="D20" s="40"/>
    </row>
    <row r="21" spans="1:8" x14ac:dyDescent="0.2">
      <c r="A21" s="38"/>
      <c r="B21" s="35"/>
      <c r="C21" s="35"/>
      <c r="D21" s="41"/>
    </row>
    <row r="22" spans="1:8" x14ac:dyDescent="0.2">
      <c r="A22" s="38"/>
      <c r="B22" s="32"/>
      <c r="C22" s="32"/>
      <c r="D22" s="41"/>
    </row>
    <row r="23" spans="1:8" x14ac:dyDescent="0.2">
      <c r="A23" s="38"/>
      <c r="B23" s="35"/>
      <c r="C23" s="35"/>
      <c r="D23" s="41"/>
    </row>
    <row r="24" spans="1:8" x14ac:dyDescent="0.2">
      <c r="A24" s="38"/>
      <c r="B24" s="32"/>
      <c r="C24" s="32"/>
      <c r="D24" s="41"/>
    </row>
    <row r="25" spans="1:8" ht="16" thickBot="1" x14ac:dyDescent="0.25">
      <c r="A25" s="39"/>
      <c r="B25" s="33"/>
      <c r="C25" s="33"/>
      <c r="D25" s="42"/>
      <c r="F25" s="1" t="s">
        <v>5</v>
      </c>
      <c r="G25" s="1"/>
      <c r="H25" s="1"/>
    </row>
  </sheetData>
  <mergeCells count="41">
    <mergeCell ref="A20:A25"/>
    <mergeCell ref="D20:D25"/>
    <mergeCell ref="B2:B3"/>
    <mergeCell ref="C2:C3"/>
    <mergeCell ref="B4:B5"/>
    <mergeCell ref="B6:B7"/>
    <mergeCell ref="C4:C5"/>
    <mergeCell ref="C6:C7"/>
    <mergeCell ref="A2:A7"/>
    <mergeCell ref="D2:D7"/>
    <mergeCell ref="A8:A13"/>
    <mergeCell ref="D8:D13"/>
    <mergeCell ref="A14:A19"/>
    <mergeCell ref="D14:D19"/>
    <mergeCell ref="B8:B9"/>
    <mergeCell ref="B10:B11"/>
    <mergeCell ref="C10:C11"/>
    <mergeCell ref="C8:C9"/>
    <mergeCell ref="B14:B15"/>
    <mergeCell ref="C14:C15"/>
    <mergeCell ref="B16:B17"/>
    <mergeCell ref="C16:C17"/>
    <mergeCell ref="B12:B13"/>
    <mergeCell ref="C12:C13"/>
    <mergeCell ref="B24:B25"/>
    <mergeCell ref="C24:C25"/>
    <mergeCell ref="B18:B19"/>
    <mergeCell ref="C18:C19"/>
    <mergeCell ref="B20:B21"/>
    <mergeCell ref="C20:C21"/>
    <mergeCell ref="B22:B23"/>
    <mergeCell ref="C22:C23"/>
    <mergeCell ref="F6:H6"/>
    <mergeCell ref="G9:I9"/>
    <mergeCell ref="G10:I10"/>
    <mergeCell ref="G11:I11"/>
    <mergeCell ref="F1:H1"/>
    <mergeCell ref="F2:H2"/>
    <mergeCell ref="F3:H3"/>
    <mergeCell ref="F4:H4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4409-1CE7-2449-8423-28A02DE4E2D1}">
  <dimension ref="A1:H18"/>
  <sheetViews>
    <sheetView zoomScale="120" zoomScaleNormal="120" workbookViewId="0">
      <selection activeCell="H12" sqref="H12"/>
    </sheetView>
  </sheetViews>
  <sheetFormatPr baseColWidth="10" defaultColWidth="10.83203125" defaultRowHeight="15" x14ac:dyDescent="0.2"/>
  <cols>
    <col min="1" max="1" width="6.83203125" customWidth="1"/>
    <col min="2" max="2" width="13.33203125" customWidth="1"/>
    <col min="3" max="3" width="91" bestFit="1" customWidth="1"/>
    <col min="4" max="4" width="24.33203125" customWidth="1"/>
    <col min="5" max="6" width="13.83203125" customWidth="1"/>
    <col min="7" max="7" width="24.83203125" customWidth="1"/>
    <col min="8" max="8" width="20.83203125" customWidth="1"/>
  </cols>
  <sheetData>
    <row r="1" spans="1:8" x14ac:dyDescent="0.2">
      <c r="A1" s="5" t="s">
        <v>0</v>
      </c>
      <c r="B1" s="5" t="s">
        <v>9</v>
      </c>
      <c r="C1" s="5" t="s">
        <v>6</v>
      </c>
      <c r="D1" s="5" t="s">
        <v>10</v>
      </c>
      <c r="E1" s="5" t="s">
        <v>7</v>
      </c>
      <c r="F1" s="5" t="s">
        <v>8</v>
      </c>
    </row>
    <row r="2" spans="1:8" x14ac:dyDescent="0.2">
      <c r="A2" s="5">
        <v>1</v>
      </c>
      <c r="B2" s="6">
        <v>0.1</v>
      </c>
      <c r="C2" s="4" t="s">
        <v>30</v>
      </c>
      <c r="D2" s="4" t="s">
        <v>35</v>
      </c>
      <c r="E2" s="5"/>
      <c r="F2" s="6" t="str">
        <f>IF(Tabla13[[#This Row],[ESTADO]]="HECHO",Tabla13[[#This Row],[VALOR]]," ")</f>
        <v xml:space="preserve"> </v>
      </c>
    </row>
    <row r="3" spans="1:8" x14ac:dyDescent="0.2">
      <c r="A3" s="5">
        <v>2</v>
      </c>
      <c r="B3" s="6">
        <v>0.05</v>
      </c>
      <c r="C3" s="4" t="s">
        <v>31</v>
      </c>
      <c r="D3" s="4"/>
      <c r="E3" s="5"/>
      <c r="F3" s="6" t="str">
        <f>IF(Tabla13[[#This Row],[ESTADO]]="HECHO",Tabla13[[#This Row],[VALOR]]," ")</f>
        <v xml:space="preserve"> </v>
      </c>
    </row>
    <row r="4" spans="1:8" x14ac:dyDescent="0.2">
      <c r="A4" s="5">
        <v>3</v>
      </c>
      <c r="B4" s="6">
        <v>0.4</v>
      </c>
      <c r="C4" s="4" t="s">
        <v>32</v>
      </c>
      <c r="D4" s="4" t="s">
        <v>36</v>
      </c>
      <c r="E4" s="5"/>
      <c r="F4" s="6" t="str">
        <f>IF(Tabla13[[#This Row],[ESTADO]]="HECHO",Tabla13[[#This Row],[VALOR]]," ")</f>
        <v xml:space="preserve"> </v>
      </c>
    </row>
    <row r="5" spans="1:8" x14ac:dyDescent="0.2">
      <c r="A5" s="5">
        <v>4</v>
      </c>
      <c r="B5" s="6">
        <v>0.1</v>
      </c>
      <c r="C5" s="4" t="s">
        <v>33</v>
      </c>
      <c r="D5" s="4" t="s">
        <v>37</v>
      </c>
      <c r="E5" s="5"/>
      <c r="F5" s="6" t="str">
        <f>IF(Tabla13[[#This Row],[ESTADO]]="HECHO",Tabla13[[#This Row],[VALOR]]," ")</f>
        <v xml:space="preserve"> </v>
      </c>
    </row>
    <row r="6" spans="1:8" x14ac:dyDescent="0.2">
      <c r="A6" s="5">
        <v>5</v>
      </c>
      <c r="B6" s="6">
        <v>0.2</v>
      </c>
      <c r="C6" s="4" t="s">
        <v>34</v>
      </c>
      <c r="D6" s="4" t="s">
        <v>38</v>
      </c>
      <c r="E6" s="5"/>
      <c r="F6" s="6" t="str">
        <f>IF(Tabla13[[#This Row],[ESTADO]]="HECHO",Tabla13[[#This Row],[VALOR]]," ")</f>
        <v xml:space="preserve"> </v>
      </c>
      <c r="H6" s="7"/>
    </row>
    <row r="7" spans="1:8" x14ac:dyDescent="0.2">
      <c r="B7" s="8"/>
      <c r="C7" s="9"/>
      <c r="D7" s="9"/>
      <c r="F7" s="7">
        <f>SUBTOTAL(109,Tabla13[PROGRESO])</f>
        <v>0</v>
      </c>
    </row>
    <row r="10" spans="1:8" x14ac:dyDescent="0.2">
      <c r="C10" s="10" t="s">
        <v>11</v>
      </c>
      <c r="D10" s="3">
        <f>COUNTIF(Tabla13[ESTADO],"HACER")</f>
        <v>0</v>
      </c>
      <c r="F10" s="17" t="s">
        <v>18</v>
      </c>
      <c r="G10" s="17" t="s">
        <v>20</v>
      </c>
      <c r="H10" s="17" t="s">
        <v>19</v>
      </c>
    </row>
    <row r="11" spans="1:8" x14ac:dyDescent="0.2">
      <c r="C11" s="11" t="s">
        <v>12</v>
      </c>
      <c r="D11" s="3">
        <f>COUNTIF(Tabla13[ESTADO],"HACIENDO")</f>
        <v>0</v>
      </c>
      <c r="F11" s="22">
        <v>1</v>
      </c>
      <c r="G11" s="22" t="s">
        <v>28</v>
      </c>
      <c r="H11" s="22" t="s">
        <v>29</v>
      </c>
    </row>
    <row r="12" spans="1:8" x14ac:dyDescent="0.2">
      <c r="C12" s="12" t="s">
        <v>14</v>
      </c>
      <c r="D12" s="3">
        <f>COUNTIF(Tabla13[ESTADO],"VERIFICAR")</f>
        <v>0</v>
      </c>
      <c r="F12" s="22">
        <v>2</v>
      </c>
      <c r="G12" s="20" t="s">
        <v>21</v>
      </c>
      <c r="H12" s="20" t="s">
        <v>23</v>
      </c>
    </row>
    <row r="13" spans="1:8" x14ac:dyDescent="0.2">
      <c r="C13" s="13" t="s">
        <v>13</v>
      </c>
      <c r="D13" s="3">
        <f>COUNTIF(Tabla13[ESTADO],"HECHO")</f>
        <v>0</v>
      </c>
      <c r="F13" s="22">
        <v>3</v>
      </c>
      <c r="G13" s="20" t="s">
        <v>22</v>
      </c>
      <c r="H13" s="20" t="s">
        <v>23</v>
      </c>
    </row>
    <row r="14" spans="1:8" x14ac:dyDescent="0.2">
      <c r="F14" s="22">
        <v>4</v>
      </c>
      <c r="G14" s="20" t="s">
        <v>24</v>
      </c>
      <c r="H14" s="20" t="s">
        <v>23</v>
      </c>
    </row>
    <row r="18" spans="7:8" x14ac:dyDescent="0.2">
      <c r="G18" s="18"/>
      <c r="H18" s="18"/>
    </row>
  </sheetData>
  <conditionalFormatting sqref="E2:E6">
    <cfRule type="expression" dxfId="33" priority="4" stopIfTrue="1">
      <formula>($E2="VERIFICAR")</formula>
    </cfRule>
    <cfRule type="expression" dxfId="32" priority="5" stopIfTrue="1">
      <formula>($E2="HECHO")</formula>
    </cfRule>
    <cfRule type="expression" dxfId="31" priority="6" stopIfTrue="1">
      <formula>($E2="HACIENDO")</formula>
    </cfRule>
    <cfRule type="expression" dxfId="30" priority="7" stopIfTrue="1">
      <formula>($E2="HACER")</formula>
    </cfRule>
  </conditionalFormatting>
  <conditionalFormatting sqref="F7">
    <cfRule type="cellIs" dxfId="29" priority="1" stopIfTrue="1" operator="greaterThan">
      <formula>0.67</formula>
    </cfRule>
    <cfRule type="cellIs" dxfId="28" priority="2" stopIfTrue="1" operator="between">
      <formula>0.34</formula>
      <formula>0.66</formula>
    </cfRule>
    <cfRule type="cellIs" dxfId="27" priority="3" stopIfTrue="1" operator="lessThan">
      <formula>0.33</formula>
    </cfRule>
  </conditionalFormatting>
  <dataValidations count="2">
    <dataValidation type="list" allowBlank="1" showInputMessage="1" showErrorMessage="1" sqref="D2:D6" xr:uid="{4FD64113-ED80-0F43-95A9-9DBF9E178A47}">
      <formula1>"ALEJANDRO GARCIA, BRANDON MEDINA, HELVER ROA , JOHAN MATOMA, PAULA VILLARREAL"</formula1>
    </dataValidation>
    <dataValidation type="list" allowBlank="1" showInputMessage="1" showErrorMessage="1" sqref="E2:E6" xr:uid="{6E820B98-BCB9-B74E-A3AF-83B065D33FFD}">
      <formula1>"HACER, HACIENDO, HECHO, VERIFICAR"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6D-31D7-9346-BF0C-A8183120C5EB}">
  <dimension ref="A1:H18"/>
  <sheetViews>
    <sheetView zoomScale="120" zoomScaleNormal="120" workbookViewId="0">
      <selection activeCell="C18" sqref="C18"/>
    </sheetView>
  </sheetViews>
  <sheetFormatPr baseColWidth="10" defaultColWidth="10.83203125" defaultRowHeight="15" x14ac:dyDescent="0.2"/>
  <cols>
    <col min="1" max="1" width="6.83203125" customWidth="1"/>
    <col min="2" max="2" width="13.33203125" customWidth="1"/>
    <col min="3" max="3" width="91" bestFit="1" customWidth="1"/>
    <col min="4" max="4" width="24.33203125" customWidth="1"/>
    <col min="5" max="6" width="13.83203125" customWidth="1"/>
    <col min="7" max="7" width="24.83203125" customWidth="1"/>
    <col min="8" max="8" width="20.83203125" customWidth="1"/>
  </cols>
  <sheetData>
    <row r="1" spans="1:8" x14ac:dyDescent="0.2">
      <c r="A1" s="5" t="s">
        <v>0</v>
      </c>
      <c r="B1" s="5" t="s">
        <v>9</v>
      </c>
      <c r="C1" s="5" t="s">
        <v>6</v>
      </c>
      <c r="D1" s="5" t="s">
        <v>10</v>
      </c>
      <c r="E1" s="5" t="s">
        <v>7</v>
      </c>
      <c r="F1" s="5" t="s">
        <v>8</v>
      </c>
    </row>
    <row r="2" spans="1:8" x14ac:dyDescent="0.2">
      <c r="A2" s="5">
        <v>1</v>
      </c>
      <c r="B2" s="6">
        <v>0.1</v>
      </c>
      <c r="C2" s="4" t="s">
        <v>30</v>
      </c>
      <c r="E2" s="5"/>
      <c r="F2" s="6" t="str">
        <f>IF(Tabla1[[#This Row],[ESTADO]]="HECHO",Tabla1[[#This Row],[VALOR]]," ")</f>
        <v xml:space="preserve"> </v>
      </c>
    </row>
    <row r="3" spans="1:8" x14ac:dyDescent="0.2">
      <c r="A3" s="5">
        <v>2</v>
      </c>
      <c r="B3" s="6">
        <v>0.05</v>
      </c>
      <c r="C3" s="4" t="s">
        <v>31</v>
      </c>
      <c r="E3" s="5"/>
      <c r="F3" s="6" t="str">
        <f>IF(Tabla1[[#This Row],[ESTADO]]="HECHO",Tabla1[[#This Row],[VALOR]]," ")</f>
        <v xml:space="preserve"> </v>
      </c>
    </row>
    <row r="4" spans="1:8" x14ac:dyDescent="0.2">
      <c r="A4" s="5">
        <v>3</v>
      </c>
      <c r="B4" s="6">
        <v>0.4</v>
      </c>
      <c r="C4" s="4" t="s">
        <v>32</v>
      </c>
      <c r="E4" s="5"/>
      <c r="F4" s="6" t="str">
        <f>IF(Tabla1[[#This Row],[ESTADO]]="HECHO",Tabla1[[#This Row],[VALOR]]," ")</f>
        <v xml:space="preserve"> </v>
      </c>
    </row>
    <row r="5" spans="1:8" x14ac:dyDescent="0.2">
      <c r="A5" s="5">
        <v>4</v>
      </c>
      <c r="B5" s="6">
        <v>0.1</v>
      </c>
      <c r="C5" s="4" t="s">
        <v>33</v>
      </c>
      <c r="E5" s="5"/>
      <c r="F5" s="6" t="str">
        <f>IF(Tabla1[[#This Row],[ESTADO]]="HECHO",Tabla1[[#This Row],[VALOR]]," ")</f>
        <v xml:space="preserve"> </v>
      </c>
    </row>
    <row r="6" spans="1:8" x14ac:dyDescent="0.2">
      <c r="A6" s="5">
        <v>5</v>
      </c>
      <c r="B6" s="6">
        <v>0.2</v>
      </c>
      <c r="C6" s="4" t="s">
        <v>34</v>
      </c>
      <c r="E6" s="5"/>
      <c r="F6" s="6" t="str">
        <f>IF(Tabla1[[#This Row],[ESTADO]]="HECHO",Tabla1[[#This Row],[VALOR]]," ")</f>
        <v xml:space="preserve"> </v>
      </c>
      <c r="H6" s="7"/>
    </row>
    <row r="7" spans="1:8" x14ac:dyDescent="0.2">
      <c r="B7" s="8"/>
      <c r="C7" s="9"/>
      <c r="D7" s="9"/>
      <c r="F7" s="7">
        <f>SUBTOTAL(109,Tabla1[PROGRESO])</f>
        <v>0</v>
      </c>
    </row>
    <row r="10" spans="1:8" x14ac:dyDescent="0.2">
      <c r="C10" s="10" t="s">
        <v>11</v>
      </c>
      <c r="D10" s="3">
        <f>COUNTIF(Tabla1[ESTADO],"HACER")</f>
        <v>0</v>
      </c>
      <c r="F10" s="17" t="s">
        <v>18</v>
      </c>
      <c r="G10" s="17" t="s">
        <v>20</v>
      </c>
      <c r="H10" s="17" t="s">
        <v>19</v>
      </c>
    </row>
    <row r="11" spans="1:8" x14ac:dyDescent="0.2">
      <c r="C11" s="11" t="s">
        <v>12</v>
      </c>
      <c r="D11" s="3">
        <f>COUNTIF(Tabla1[ESTADO],"HACIENDO")</f>
        <v>0</v>
      </c>
      <c r="F11" s="22">
        <v>1</v>
      </c>
      <c r="G11" s="22" t="s">
        <v>28</v>
      </c>
      <c r="H11" s="22" t="s">
        <v>29</v>
      </c>
    </row>
    <row r="12" spans="1:8" x14ac:dyDescent="0.2">
      <c r="C12" s="12" t="s">
        <v>14</v>
      </c>
      <c r="D12" s="3">
        <f>COUNTIF(Tabla1[ESTADO],"VERIFICAR")</f>
        <v>0</v>
      </c>
      <c r="F12" s="22">
        <v>2</v>
      </c>
      <c r="G12" s="2" t="s">
        <v>21</v>
      </c>
      <c r="H12" s="2" t="s">
        <v>23</v>
      </c>
    </row>
    <row r="13" spans="1:8" x14ac:dyDescent="0.2">
      <c r="C13" s="13" t="s">
        <v>13</v>
      </c>
      <c r="D13" s="3">
        <f>COUNTIF(Tabla1[ESTADO],"HECHO")</f>
        <v>0</v>
      </c>
      <c r="F13" s="22">
        <v>3</v>
      </c>
      <c r="G13" s="2" t="s">
        <v>22</v>
      </c>
      <c r="H13" s="2" t="s">
        <v>23</v>
      </c>
    </row>
    <row r="14" spans="1:8" x14ac:dyDescent="0.2">
      <c r="F14" s="22">
        <v>4</v>
      </c>
      <c r="G14" s="2" t="s">
        <v>24</v>
      </c>
      <c r="H14" s="2" t="s">
        <v>23</v>
      </c>
    </row>
    <row r="18" spans="7:8" x14ac:dyDescent="0.2">
      <c r="G18" s="18"/>
      <c r="H18" s="18"/>
    </row>
  </sheetData>
  <conditionalFormatting sqref="E2:E6">
    <cfRule type="expression" dxfId="16" priority="7" stopIfTrue="1">
      <formula>($E2="VERIFICAR")</formula>
    </cfRule>
    <cfRule type="expression" dxfId="15" priority="10" stopIfTrue="1">
      <formula>($E2="HECHO")</formula>
    </cfRule>
    <cfRule type="expression" dxfId="14" priority="11" stopIfTrue="1">
      <formula>($E2="HACIENDO")</formula>
    </cfRule>
    <cfRule type="expression" dxfId="13" priority="12" stopIfTrue="1">
      <formula>($E2="HACER")</formula>
    </cfRule>
  </conditionalFormatting>
  <conditionalFormatting sqref="F7">
    <cfRule type="cellIs" dxfId="12" priority="1" stopIfTrue="1" operator="greaterThan">
      <formula>0.67</formula>
    </cfRule>
    <cfRule type="cellIs" dxfId="11" priority="2" stopIfTrue="1" operator="between">
      <formula>0.34</formula>
      <formula>0.66</formula>
    </cfRule>
    <cfRule type="cellIs" dxfId="10" priority="3" stopIfTrue="1" operator="lessThan">
      <formula>0.33</formula>
    </cfRule>
  </conditionalFormatting>
  <dataValidations count="1">
    <dataValidation type="list" allowBlank="1" showInputMessage="1" showErrorMessage="1" sqref="E2:E6" xr:uid="{A3DCC8F9-4E73-E547-BE62-55E768E9A341}">
      <formula1>"HACER, HACIENDO, HECHO, VERIFICAR"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 SPRINT</vt:lpstr>
      <vt:lpstr>DISTRIBUCION 28-08-2022</vt:lpstr>
      <vt:lpstr>PLANEACION 28-08-2022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2022-08-20T12:31:52Z</dcterms:created>
  <dcterms:modified xsi:type="dcterms:W3CDTF">2022-08-29T04:20:56Z</dcterms:modified>
</cp:coreProperties>
</file>