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2\"/>
    </mc:Choice>
  </mc:AlternateContent>
  <bookViews>
    <workbookView xWindow="0" yWindow="465" windowWidth="25605" windowHeight="14175"/>
  </bookViews>
  <sheets>
    <sheet name="INFORME SPRINT" sheetId="12" r:id="rId1"/>
    <sheet name="REUNION 12-09-2022" sheetId="24" r:id="rId2"/>
    <sheet name="REUNION 10-09-2022" sheetId="23" r:id="rId3"/>
    <sheet name="REUNION 04-09-2022" sheetId="22" r:id="rId4"/>
    <sheet name="REUNION 02-09-2022" sheetId="21" r:id="rId5"/>
    <sheet name="TUTORIA 01-09-2022" sheetId="20" r:id="rId6"/>
    <sheet name="REUNION 30-08-2022" sheetId="18" r:id="rId7"/>
    <sheet name="REUNION 29-08-2022" sheetId="17" r:id="rId8"/>
    <sheet name="DISTRIBUCION 28-08-2022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4" l="1"/>
  <c r="D13" i="24"/>
  <c r="D12" i="24"/>
  <c r="D11" i="24"/>
  <c r="D10" i="24"/>
  <c r="F6" i="24"/>
  <c r="F5" i="24"/>
  <c r="F4" i="24"/>
  <c r="F3" i="24"/>
  <c r="F2" i="24"/>
  <c r="F7" i="24" l="1"/>
  <c r="D14" i="23" l="1"/>
  <c r="D13" i="23"/>
  <c r="D12" i="23"/>
  <c r="D11" i="23"/>
  <c r="D10" i="23"/>
  <c r="F6" i="23"/>
  <c r="F5" i="23"/>
  <c r="F4" i="23"/>
  <c r="F3" i="23"/>
  <c r="F2" i="23"/>
  <c r="F7" i="23" l="1"/>
  <c r="D14" i="22" l="1"/>
  <c r="D13" i="22"/>
  <c r="D12" i="22"/>
  <c r="D11" i="22"/>
  <c r="D10" i="22"/>
  <c r="F6" i="22"/>
  <c r="F5" i="22"/>
  <c r="F4" i="22"/>
  <c r="F3" i="22"/>
  <c r="F2" i="22"/>
  <c r="F7" i="22" l="1"/>
  <c r="D14" i="21"/>
  <c r="D13" i="21"/>
  <c r="D12" i="21"/>
  <c r="D11" i="21"/>
  <c r="D10" i="21"/>
  <c r="F6" i="21"/>
  <c r="F5" i="21"/>
  <c r="F4" i="21"/>
  <c r="F3" i="21"/>
  <c r="F2" i="21"/>
  <c r="F7" i="21" l="1"/>
  <c r="D14" i="20"/>
  <c r="D13" i="20"/>
  <c r="D12" i="20"/>
  <c r="D11" i="20"/>
  <c r="D10" i="20"/>
  <c r="F6" i="20"/>
  <c r="F5" i="20"/>
  <c r="F4" i="20"/>
  <c r="F3" i="20"/>
  <c r="F2" i="20"/>
  <c r="D14" i="16"/>
  <c r="D14" i="17"/>
  <c r="D14" i="18"/>
  <c r="F7" i="20" l="1"/>
  <c r="D13" i="18"/>
  <c r="D12" i="18"/>
  <c r="D11" i="18"/>
  <c r="D10" i="18"/>
  <c r="F6" i="18"/>
  <c r="F5" i="18"/>
  <c r="F4" i="18"/>
  <c r="F3" i="18"/>
  <c r="F2" i="18"/>
  <c r="F2" i="17"/>
  <c r="D13" i="17"/>
  <c r="D12" i="17"/>
  <c r="D11" i="17"/>
  <c r="D10" i="17"/>
  <c r="F6" i="17"/>
  <c r="F5" i="17"/>
  <c r="F4" i="17"/>
  <c r="F3" i="17"/>
  <c r="F7" i="18" l="1"/>
  <c r="F7" i="17"/>
  <c r="D13" i="16"/>
  <c r="D12" i="16"/>
  <c r="D11" i="16"/>
  <c r="D10" i="16"/>
  <c r="F6" i="16"/>
  <c r="F5" i="16"/>
  <c r="F4" i="16"/>
  <c r="F3" i="16"/>
  <c r="F2" i="16"/>
  <c r="F7" i="16" s="1"/>
</calcChain>
</file>

<file path=xl/sharedStrings.xml><?xml version="1.0" encoding="utf-8"?>
<sst xmlns="http://schemas.openxmlformats.org/spreadsheetml/2006/main" count="320" uniqueCount="62">
  <si>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</si>
  <si>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</si>
  <si>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</si>
  <si>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</si>
  <si>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</si>
  <si>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</si>
  <si>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</si>
  <si>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</si>
  <si>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</si>
  <si>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</si>
  <si>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</si>
  <si>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</si>
  <si>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</si>
  <si>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</si>
  <si>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</si>
  <si>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</si>
  <si>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</si>
  <si>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</si>
  <si>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</si>
  <si>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</si>
  <si>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</si>
  <si>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</si>
  <si>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</si>
  <si>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</si>
  <si>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</si>
  <si>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</si>
  <si>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</si>
  <si>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</si>
  <si>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</si>
  <si>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</si>
  <si>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</si>
  <si>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</si>
  <si>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</si>
  <si>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Frontend - Historias de Usuario</t>
  </si>
  <si>
    <t>Backend - Historias de Usuario</t>
  </si>
  <si>
    <t>BRANDON MEDINA</t>
  </si>
  <si>
    <t>ALEJANDRO GARCIA</t>
  </si>
  <si>
    <t>JOHAN MATOMA</t>
  </si>
  <si>
    <t xml:space="preserve">HELVER ROA </t>
  </si>
  <si>
    <t>FORMATO SEGUIMIENTO-SPRINT2</t>
  </si>
  <si>
    <t>Excel</t>
  </si>
  <si>
    <t>HACIENDO</t>
  </si>
  <si>
    <t>VERIFICAR</t>
  </si>
  <si>
    <t>HACER</t>
  </si>
  <si>
    <t>ACTIVIDADES POSPUESTAS</t>
  </si>
  <si>
    <t>HECHO</t>
  </si>
  <si>
    <t>El Compañero Alejandro Garcia no se conecto a las reuniones realizadas en la semana, por lo cual se desconocia el progreso de la actividad que se le habia asignado</t>
  </si>
  <si>
    <t>Se decidio repartir la actividad que se le habia asignado entre los miembros del equipo que si han estado activos en las reuniones del Sprint para poder avanzar en el proceso</t>
  </si>
  <si>
    <t>MySQLWorkbench</t>
  </si>
  <si>
    <t>MER INVENTARIO_LLANTAS</t>
  </si>
  <si>
    <t>DIAGRAMA DE CLASES INVENTARIO DE LLANTAS</t>
  </si>
  <si>
    <t>yEd</t>
  </si>
  <si>
    <t>FECHA</t>
  </si>
  <si>
    <t>PLANEACION Y DISTRIBUCION</t>
  </si>
  <si>
    <t>SEGUIMIENTO 1</t>
  </si>
  <si>
    <t>SEGUIMIENTO 2</t>
  </si>
  <si>
    <t>SEGUIMIENTO 3</t>
  </si>
  <si>
    <t>TUTORIA</t>
  </si>
  <si>
    <t>SEGUIMIENTO 4</t>
  </si>
  <si>
    <t>POSPUESTO</t>
  </si>
  <si>
    <t>SEGUIMIENTO 5</t>
  </si>
  <si>
    <t>SEGUIMIENTO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</si>
</sst>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5" fillId="10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45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71121</xdr:colOff>
      <xdr:row>1</xdr:row>
      <xdr:rowOff>177800</xdr:rowOff>
    </xdr:from>
    <xdr:to>
      <xdr:col>5</xdr:col>
      <xdr:colOff>4869</xdr:colOff>
      <xdr:row>6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A26420-3122-B049-8B3E-88A5076A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621" y="584200"/>
          <a:ext cx="2987039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7</xdr:row>
      <xdr:rowOff>165100</xdr:rowOff>
    </xdr:from>
    <xdr:to>
      <xdr:col>5</xdr:col>
      <xdr:colOff>4234</xdr:colOff>
      <xdr:row>12</xdr:row>
      <xdr:rowOff>127000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4CF29A-F256-C142-90BA-BA313CD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3460" y="2857500"/>
          <a:ext cx="2987040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13</xdr:row>
      <xdr:rowOff>202404</xdr:rowOff>
    </xdr:from>
    <xdr:to>
      <xdr:col>5</xdr:col>
      <xdr:colOff>1061</xdr:colOff>
      <xdr:row>18</xdr:row>
      <xdr:rowOff>158749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72087A5-257B-8B45-B455-05320792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5187154"/>
          <a:ext cx="2978152" cy="186134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19</xdr:row>
      <xdr:rowOff>238123</xdr:rowOff>
    </xdr:from>
    <xdr:to>
      <xdr:col>5</xdr:col>
      <xdr:colOff>1059</xdr:colOff>
      <xdr:row>24</xdr:row>
      <xdr:rowOff>206374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416DBF0-10D9-1440-9495-4A595988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7508873"/>
          <a:ext cx="2997200" cy="1873251"/>
        </a:xfrm>
        <a:prstGeom prst="rect">
          <a:avLst/>
        </a:prstGeom>
      </xdr:spPr>
    </xdr:pic>
    <xdr:clientData/>
  </xdr:twoCellAnchor>
  <xdr:twoCellAnchor editAs="oneCell">
    <xdr:from>
      <xdr:col>4</xdr:col>
      <xdr:colOff>62091</xdr:colOff>
      <xdr:row>25</xdr:row>
      <xdr:rowOff>197555</xdr:rowOff>
    </xdr:from>
    <xdr:to>
      <xdr:col>5</xdr:col>
      <xdr:colOff>3881</xdr:colOff>
      <xdr:row>30</xdr:row>
      <xdr:rowOff>176387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27B344B-3331-E543-85D1-BA8BFE6FC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5758" y="9750777"/>
          <a:ext cx="3014131" cy="1883832"/>
        </a:xfrm>
        <a:prstGeom prst="rect">
          <a:avLst/>
        </a:prstGeom>
      </xdr:spPr>
    </xdr:pic>
    <xdr:clientData/>
  </xdr:twoCellAnchor>
  <xdr:twoCellAnchor editAs="oneCell">
    <xdr:from>
      <xdr:col>4</xdr:col>
      <xdr:colOff>36690</xdr:colOff>
      <xdr:row>31</xdr:row>
      <xdr:rowOff>155223</xdr:rowOff>
    </xdr:from>
    <xdr:to>
      <xdr:col>5</xdr:col>
      <xdr:colOff>2824</xdr:colOff>
      <xdr:row>36</xdr:row>
      <xdr:rowOff>155223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5908D7-37AB-3447-98FC-73CD2FFE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7579" y="11994445"/>
          <a:ext cx="3048000" cy="1905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38806</xdr:colOff>
      <xdr:row>37</xdr:row>
      <xdr:rowOff>215194</xdr:rowOff>
    </xdr:from>
    <xdr:to>
      <xdr:col>4</xdr:col>
      <xdr:colOff>2689227</xdr:colOff>
      <xdr:row>42</xdr:row>
      <xdr:rowOff>197556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A30F7E2-1812-FB49-87B2-1107CC360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973" y="14333361"/>
          <a:ext cx="2650421" cy="1887362"/>
        </a:xfrm>
        <a:prstGeom prst="rect">
          <a:avLst/>
        </a:prstGeom>
      </xdr:spPr>
    </xdr:pic>
    <xdr:clientData/>
  </xdr:twoCellAnchor>
  <xdr:twoCellAnchor editAs="oneCell">
    <xdr:from>
      <xdr:col>4</xdr:col>
      <xdr:colOff>52916</xdr:colOff>
      <xdr:row>44</xdr:row>
      <xdr:rowOff>63013</xdr:rowOff>
    </xdr:from>
    <xdr:to>
      <xdr:col>4</xdr:col>
      <xdr:colOff>2672684</xdr:colOff>
      <xdr:row>48</xdr:row>
      <xdr:rowOff>10585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083" y="16848180"/>
          <a:ext cx="2619768" cy="14715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8" name="Reunion37289" displayName="Reunion37289" ref="A1:F7" totalsRowCount="1" headerRowDxfId="136">
  <autoFilter ref="A1:F6"/>
  <tableColumns count="6">
    <tableColumn id="1" name="ID" dataDxfId="135"/>
    <tableColumn id="5" name="VALOR" totalsRowDxfId="134" dataCellStyle="Porcentaje"/>
    <tableColumn id="2" name="ACTIVIDAD" dataDxfId="133" totalsRowDxfId="132"/>
    <tableColumn id="6" name="RESPONSABLE" dataDxfId="131" totalsRowDxfId="130"/>
    <tableColumn id="3" name="ESTADO" dataDxfId="129"/>
    <tableColumn id="4" name="PROGRESO" totalsRowFunction="sum" dataDxfId="128" totalsRowDxfId="127" dataCellStyle="Porcentaje">
      <calculatedColumnFormula>IF(Reunion37289[[#This Row],[ESTADO]]="HECHO",Reunion37289[[#This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Reunion3728" displayName="Reunion3728" ref="A1:F7" totalsRowCount="1" headerRowDxfId="118">
  <autoFilter ref="A1:F6"/>
  <tableColumns count="6">
    <tableColumn id="1" name="ID" dataDxfId="117"/>
    <tableColumn id="5" name="VALOR" totalsRowDxfId="116" dataCellStyle="Porcentaje"/>
    <tableColumn id="2" name="ACTIVIDAD" dataDxfId="115" totalsRowDxfId="114"/>
    <tableColumn id="6" name="RESPONSABLE" dataDxfId="113" totalsRowDxfId="112"/>
    <tableColumn id="3" name="ESTADO" dataDxfId="111"/>
    <tableColumn id="4" name="PROGRESO" totalsRowFunction="sum" dataDxfId="110" totalsRowDxfId="109" dataCellStyle="Porcentaje">
      <calculatedColumnFormula>IF(Reunion3728[[#This Row],[ESTADO]]="HECHO",Reunion3728[[#This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Reunion372" displayName="Reunion372" ref="A1:F7" totalsRowCount="1" headerRowDxfId="100">
  <autoFilter ref="A1:F6"/>
  <tableColumns count="6">
    <tableColumn id="1" name="ID" dataDxfId="99"/>
    <tableColumn id="5" name="VALOR" totalsRowDxfId="98" dataCellStyle="Porcentaje"/>
    <tableColumn id="2" name="ACTIVIDAD" dataDxfId="97" totalsRowDxfId="96"/>
    <tableColumn id="6" name="RESPONSABLE" dataDxfId="95" totalsRowDxfId="94"/>
    <tableColumn id="3" name="ESTADO" dataDxfId="93"/>
    <tableColumn id="4" name="PROGRESO" totalsRowFunction="sum" dataDxfId="92" totalsRowDxfId="91" dataCellStyle="Porcentaje">
      <calculatedColumnFormula>IF(Reunion372[[#This Row],[ESTADO]]="HECHO",Reunion372[[#This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Reunion37" displayName="Reunion37" ref="A1:F7" totalsRowCount="1" headerRowDxfId="82">
  <autoFilter ref="A1:F6"/>
  <tableColumns count="6">
    <tableColumn id="1" name="ID" dataDxfId="81"/>
    <tableColumn id="5" name="VALOR" totalsRowDxfId="80" dataCellStyle="Porcentaje"/>
    <tableColumn id="2" name="ACTIVIDAD" dataDxfId="79" totalsRowDxfId="78"/>
    <tableColumn id="6" name="RESPONSABLE" dataDxfId="77" totalsRowDxfId="76"/>
    <tableColumn id="3" name="ESTADO" dataDxfId="75"/>
    <tableColumn id="4" name="PROGRESO" totalsRowFunction="sum" dataDxfId="74" totalsRowDxfId="73" dataCellStyle="Porcentaje">
      <calculatedColumnFormula>IF(Reunion37[[#This Row],[ESTADO]]="HECHO",Reunion37[[#This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Reunion3" displayName="Reunion3" ref="A1:F7" totalsRowCount="1" headerRowDxfId="64">
  <autoFilter ref="A1:F6"/>
  <tableColumns count="6">
    <tableColumn id="1" name="ID" dataDxfId="63"/>
    <tableColumn id="5" name="VALOR" totalsRowDxfId="62" dataCellStyle="Porcentaje"/>
    <tableColumn id="2" name="ACTIVIDAD" dataDxfId="61" totalsRowDxfId="60"/>
    <tableColumn id="6" name="RESPONSABLE" dataDxfId="59" totalsRowDxfId="58"/>
    <tableColumn id="3" name="ESTADO" dataDxfId="57"/>
    <tableColumn id="4" name="PROGRESO" totalsRowFunction="sum" dataDxfId="56" totalsRowDxfId="55" dataCellStyle="Porcentaje">
      <calculatedColumnFormula>IF(Reunion3[[#This Row],[ESTADO]]="HECHO",Reunion3[[#This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Reunion2" displayName="Reunion2" ref="A1:F7" totalsRowCount="1" headerRowDxfId="46">
  <autoFilter ref="A1:F6"/>
  <tableColumns count="6">
    <tableColumn id="1" name="ID" dataDxfId="45"/>
    <tableColumn id="5" name="VALOR" dataDxfId="44" totalsRowDxfId="43" dataCellStyle="Porcentaje"/>
    <tableColumn id="2" name="ACTIVIDAD" dataDxfId="42" totalsRowDxfId="41"/>
    <tableColumn id="6" name="RESPONSABLE" dataDxfId="40" totalsRowDxfId="39"/>
    <tableColumn id="3" name="ESTADO" dataDxfId="38"/>
    <tableColumn id="4" name="PROGRESO" totalsRowFunction="sum" dataDxfId="37" totalsRowDxfId="36" dataCellStyle="Porcentaje">
      <calculatedColumnFormula>IF(Reunion2[[#This Row],[ESTADO]]="HECHO",Reunion2[[#This Row],[VALOR]]," 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" name="Reunion1" displayName="Reunion1" ref="A1:F7" totalsRowCount="1" headerRowDxfId="28">
  <autoFilter ref="A1:F6"/>
  <tableColumns count="6">
    <tableColumn id="1" name="ID" dataDxfId="27"/>
    <tableColumn id="5" name="VALOR" dataDxfId="26" totalsRowDxfId="25" dataCellStyle="Porcentaje"/>
    <tableColumn id="2" name="ACTIVIDAD" dataDxfId="24" totalsRowDxfId="23"/>
    <tableColumn id="6" name="RESPONSABLE" dataDxfId="22" totalsRowDxfId="21"/>
    <tableColumn id="3" name="ESTADO" dataDxfId="20"/>
    <tableColumn id="4" name="PROGRESO" totalsRowFunction="sum" dataDxfId="19" totalsRowDxfId="18" dataCellStyle="Porcentaje">
      <calculatedColumnFormula>IF(Reunion1[[#This Row],[ESTADO]]="HECHO",Reunion1[[#This Row],[VALOR]]," 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Distribucion" displayName="Distribucion" ref="A1:F7" totalsRowCount="1" headerRowDxfId="10">
  <autoFilter ref="A1:F6"/>
  <tableColumns count="6">
    <tableColumn id="1" name="ID" dataDxfId="9"/>
    <tableColumn id="5" name="VALOR" dataDxfId="8" totalsRowDxfId="7" dataCellStyle="Porcentaje"/>
    <tableColumn id="2" name="ACTIVIDAD" dataDxfId="6" totalsRowDxfId="5"/>
    <tableColumn id="6" name="RESPONSABLE" dataDxfId="4" totalsRowDxfId="3"/>
    <tableColumn id="3" name="ESTADO" dataDxfId="2"/>
    <tableColumn id="4" name="PROGRESO" totalsRowFunction="sum" dataDxfId="1" totalsRowDxfId="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9" zoomScale="90" zoomScaleNormal="90" workbookViewId="0">
      <selection activeCell="D44" sqref="D44:D45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5" t="s">
        <v>52</v>
      </c>
      <c r="C1" s="14" t="s">
        <v>15</v>
      </c>
      <c r="D1" s="14" t="s">
        <v>16</v>
      </c>
      <c r="E1" s="15" t="s">
        <v>17</v>
      </c>
      <c r="G1" s="45" t="s">
        <v>1</v>
      </c>
      <c r="H1" s="46"/>
      <c r="I1" s="47"/>
      <c r="J1" s="18" t="s">
        <v>25</v>
      </c>
    </row>
    <row r="2" spans="1:10" ht="30" customHeight="1" x14ac:dyDescent="0.25">
      <c r="A2" s="67" t="s">
        <v>53</v>
      </c>
      <c r="B2" s="29">
        <v>44801</v>
      </c>
      <c r="C2" s="53"/>
      <c r="D2" s="55"/>
      <c r="E2" s="50"/>
      <c r="G2" s="39" t="s">
        <v>39</v>
      </c>
      <c r="H2" s="40"/>
      <c r="I2" s="41"/>
      <c r="J2" s="21" t="s">
        <v>40</v>
      </c>
    </row>
    <row r="3" spans="1:10" ht="30" customHeight="1" x14ac:dyDescent="0.25">
      <c r="A3" s="68"/>
      <c r="B3" s="30"/>
      <c r="C3" s="54"/>
      <c r="D3" s="56"/>
      <c r="E3" s="51"/>
      <c r="G3" s="39" t="s">
        <v>49</v>
      </c>
      <c r="H3" s="40"/>
      <c r="I3" s="41"/>
      <c r="J3" s="21" t="s">
        <v>48</v>
      </c>
    </row>
    <row r="4" spans="1:10" ht="30" customHeight="1" x14ac:dyDescent="0.25">
      <c r="A4" s="68"/>
      <c r="B4" s="30"/>
      <c r="C4" s="57"/>
      <c r="D4" s="57"/>
      <c r="E4" s="51"/>
      <c r="G4" s="39" t="s">
        <v>50</v>
      </c>
      <c r="H4" s="40"/>
      <c r="I4" s="41"/>
      <c r="J4" s="21" t="s">
        <v>51</v>
      </c>
    </row>
    <row r="5" spans="1:10" ht="30" customHeight="1" x14ac:dyDescent="0.25">
      <c r="A5" s="68"/>
      <c r="B5" s="30"/>
      <c r="C5" s="54"/>
      <c r="D5" s="54"/>
      <c r="E5" s="51"/>
      <c r="G5" s="39"/>
      <c r="H5" s="40"/>
      <c r="I5" s="41"/>
      <c r="J5" s="21"/>
    </row>
    <row r="6" spans="1:10" ht="30" customHeight="1" x14ac:dyDescent="0.25">
      <c r="A6" s="68"/>
      <c r="B6" s="30"/>
      <c r="C6" s="57"/>
      <c r="D6" s="57"/>
      <c r="E6" s="51"/>
      <c r="G6" s="39"/>
      <c r="H6" s="40"/>
      <c r="I6" s="41"/>
      <c r="J6" s="21"/>
    </row>
    <row r="7" spans="1:10" ht="30" customHeight="1" thickBot="1" x14ac:dyDescent="0.3">
      <c r="A7" s="69"/>
      <c r="B7" s="31"/>
      <c r="C7" s="58"/>
      <c r="D7" s="58"/>
      <c r="E7" s="52"/>
    </row>
    <row r="8" spans="1:10" ht="30" customHeight="1" x14ac:dyDescent="0.25">
      <c r="A8" s="70" t="s">
        <v>54</v>
      </c>
      <c r="B8" s="29">
        <v>44802</v>
      </c>
      <c r="C8" s="60"/>
      <c r="D8" s="60"/>
      <c r="E8" s="59"/>
    </row>
    <row r="9" spans="1:10" ht="30" customHeight="1" x14ac:dyDescent="0.25">
      <c r="A9" s="65"/>
      <c r="B9" s="30"/>
      <c r="C9" s="33"/>
      <c r="D9" s="33"/>
      <c r="E9" s="51"/>
      <c r="G9" s="22" t="s">
        <v>2</v>
      </c>
      <c r="H9" s="42" t="s">
        <v>27</v>
      </c>
      <c r="I9" s="42"/>
      <c r="J9" s="42"/>
    </row>
    <row r="10" spans="1:10" ht="30" customHeight="1" x14ac:dyDescent="0.25">
      <c r="A10" s="65"/>
      <c r="B10" s="30"/>
      <c r="C10" s="37"/>
      <c r="D10" s="37"/>
      <c r="E10" s="51"/>
      <c r="G10" s="22" t="s">
        <v>3</v>
      </c>
      <c r="H10" s="43">
        <v>44805</v>
      </c>
      <c r="I10" s="43"/>
      <c r="J10" s="43"/>
    </row>
    <row r="11" spans="1:10" ht="30" customHeight="1" x14ac:dyDescent="0.25">
      <c r="A11" s="65"/>
      <c r="B11" s="30"/>
      <c r="C11" s="33"/>
      <c r="D11" s="33"/>
      <c r="E11" s="51"/>
      <c r="G11" s="22" t="s">
        <v>4</v>
      </c>
      <c r="H11" s="44" t="s">
        <v>26</v>
      </c>
      <c r="I11" s="44"/>
      <c r="J11" s="44"/>
    </row>
    <row r="12" spans="1:10" ht="30" customHeight="1" x14ac:dyDescent="0.25">
      <c r="A12" s="65"/>
      <c r="B12" s="30"/>
      <c r="C12" s="37"/>
      <c r="D12" s="37"/>
      <c r="E12" s="51"/>
    </row>
    <row r="13" spans="1:10" ht="30" customHeight="1" thickBot="1" x14ac:dyDescent="0.3">
      <c r="A13" s="66"/>
      <c r="B13" s="31"/>
      <c r="C13" s="38"/>
      <c r="D13" s="38"/>
      <c r="E13" s="52"/>
    </row>
    <row r="14" spans="1:10" ht="30" customHeight="1" x14ac:dyDescent="0.25">
      <c r="A14" s="64" t="s">
        <v>55</v>
      </c>
      <c r="B14" s="29">
        <v>44803</v>
      </c>
      <c r="C14" s="32"/>
      <c r="D14" s="32"/>
      <c r="E14" s="50"/>
    </row>
    <row r="15" spans="1:10" ht="30" customHeight="1" x14ac:dyDescent="0.25">
      <c r="A15" s="65"/>
      <c r="B15" s="30"/>
      <c r="C15" s="33"/>
      <c r="D15" s="33"/>
      <c r="E15" s="51"/>
    </row>
    <row r="16" spans="1:10" ht="30" customHeight="1" x14ac:dyDescent="0.25">
      <c r="A16" s="65"/>
      <c r="B16" s="30"/>
      <c r="C16" s="37"/>
      <c r="D16" s="37"/>
      <c r="E16" s="51"/>
    </row>
    <row r="17" spans="1:9" ht="30" customHeight="1" x14ac:dyDescent="0.25">
      <c r="A17" s="65"/>
      <c r="B17" s="30"/>
      <c r="C17" s="33"/>
      <c r="D17" s="33"/>
      <c r="E17" s="51"/>
    </row>
    <row r="18" spans="1:9" ht="30" customHeight="1" x14ac:dyDescent="0.25">
      <c r="A18" s="65"/>
      <c r="B18" s="30"/>
      <c r="C18" s="37"/>
      <c r="D18" s="37"/>
      <c r="E18" s="51"/>
    </row>
    <row r="19" spans="1:9" ht="30" customHeight="1" thickBot="1" x14ac:dyDescent="0.3">
      <c r="A19" s="66"/>
      <c r="B19" s="31"/>
      <c r="C19" s="38"/>
      <c r="D19" s="38"/>
      <c r="E19" s="52"/>
    </row>
    <row r="20" spans="1:9" ht="30" customHeight="1" x14ac:dyDescent="0.25">
      <c r="A20" s="64" t="s">
        <v>57</v>
      </c>
      <c r="B20" s="29">
        <v>37500</v>
      </c>
      <c r="C20" s="48" t="s">
        <v>46</v>
      </c>
      <c r="D20" s="48" t="s">
        <v>47</v>
      </c>
      <c r="E20" s="50"/>
    </row>
    <row r="21" spans="1:9" ht="30" customHeight="1" x14ac:dyDescent="0.25">
      <c r="A21" s="65"/>
      <c r="B21" s="30"/>
      <c r="C21" s="49"/>
      <c r="D21" s="49"/>
      <c r="E21" s="51"/>
    </row>
    <row r="22" spans="1:9" ht="30" customHeight="1" x14ac:dyDescent="0.25">
      <c r="A22" s="65"/>
      <c r="B22" s="30"/>
      <c r="C22" s="37"/>
      <c r="D22" s="37"/>
      <c r="E22" s="51"/>
    </row>
    <row r="23" spans="1:9" ht="30" customHeight="1" x14ac:dyDescent="0.25">
      <c r="A23" s="65"/>
      <c r="B23" s="30"/>
      <c r="C23" s="33"/>
      <c r="D23" s="33"/>
      <c r="E23" s="51"/>
    </row>
    <row r="24" spans="1:9" ht="30" customHeight="1" x14ac:dyDescent="0.25">
      <c r="A24" s="65"/>
      <c r="B24" s="30"/>
      <c r="C24" s="37"/>
      <c r="D24" s="37"/>
      <c r="E24" s="51"/>
    </row>
    <row r="25" spans="1:9" ht="30" customHeight="1" thickBot="1" x14ac:dyDescent="0.3">
      <c r="A25" s="66"/>
      <c r="B25" s="31"/>
      <c r="C25" s="38"/>
      <c r="D25" s="38"/>
      <c r="E25" s="52"/>
      <c r="G25" s="1" t="s">
        <v>5</v>
      </c>
      <c r="H25" s="1"/>
      <c r="I25" s="1"/>
    </row>
    <row r="26" spans="1:9" ht="30" customHeight="1" x14ac:dyDescent="0.25">
      <c r="A26" s="61" t="s">
        <v>56</v>
      </c>
      <c r="B26" s="29">
        <v>44806</v>
      </c>
      <c r="C26" s="32"/>
      <c r="D26" s="32"/>
      <c r="E26" s="50"/>
    </row>
    <row r="27" spans="1:9" ht="30" customHeight="1" x14ac:dyDescent="0.25">
      <c r="A27" s="62"/>
      <c r="B27" s="30"/>
      <c r="C27" s="33"/>
      <c r="D27" s="33"/>
      <c r="E27" s="51"/>
    </row>
    <row r="28" spans="1:9" ht="30" customHeight="1" x14ac:dyDescent="0.25">
      <c r="A28" s="62"/>
      <c r="B28" s="30"/>
      <c r="C28" s="37"/>
      <c r="D28" s="37"/>
      <c r="E28" s="51"/>
    </row>
    <row r="29" spans="1:9" ht="30" customHeight="1" x14ac:dyDescent="0.25">
      <c r="A29" s="62"/>
      <c r="B29" s="30"/>
      <c r="C29" s="33"/>
      <c r="D29" s="33"/>
      <c r="E29" s="51"/>
    </row>
    <row r="30" spans="1:9" ht="30" customHeight="1" x14ac:dyDescent="0.25">
      <c r="A30" s="62"/>
      <c r="B30" s="30"/>
      <c r="C30" s="37"/>
      <c r="D30" s="37"/>
      <c r="E30" s="51"/>
    </row>
    <row r="31" spans="1:9" ht="30" customHeight="1" thickBot="1" x14ac:dyDescent="0.3">
      <c r="A31" s="63"/>
      <c r="B31" s="31"/>
      <c r="C31" s="38"/>
      <c r="D31" s="38"/>
      <c r="E31" s="52"/>
    </row>
    <row r="32" spans="1:9" ht="30" customHeight="1" x14ac:dyDescent="0.25">
      <c r="A32" s="61" t="s">
        <v>58</v>
      </c>
      <c r="B32" s="29">
        <v>44808</v>
      </c>
      <c r="C32" s="32"/>
      <c r="D32" s="32"/>
      <c r="E32" s="50"/>
    </row>
    <row r="33" spans="1:5" ht="30" customHeight="1" x14ac:dyDescent="0.25">
      <c r="A33" s="62"/>
      <c r="B33" s="30"/>
      <c r="C33" s="33"/>
      <c r="D33" s="33"/>
      <c r="E33" s="51"/>
    </row>
    <row r="34" spans="1:5" ht="30" customHeight="1" x14ac:dyDescent="0.25">
      <c r="A34" s="62"/>
      <c r="B34" s="30"/>
      <c r="C34" s="37"/>
      <c r="D34" s="37"/>
      <c r="E34" s="51"/>
    </row>
    <row r="35" spans="1:5" ht="30" customHeight="1" x14ac:dyDescent="0.25">
      <c r="A35" s="62"/>
      <c r="B35" s="30"/>
      <c r="C35" s="33"/>
      <c r="D35" s="33"/>
      <c r="E35" s="51"/>
    </row>
    <row r="36" spans="1:5" ht="30" customHeight="1" x14ac:dyDescent="0.25">
      <c r="A36" s="62"/>
      <c r="B36" s="30"/>
      <c r="C36" s="37"/>
      <c r="D36" s="37"/>
      <c r="E36" s="51"/>
    </row>
    <row r="37" spans="1:5" ht="30" customHeight="1" thickBot="1" x14ac:dyDescent="0.3">
      <c r="A37" s="63"/>
      <c r="B37" s="31"/>
      <c r="C37" s="38"/>
      <c r="D37" s="38"/>
      <c r="E37" s="52"/>
    </row>
    <row r="38" spans="1:5" ht="30" customHeight="1" x14ac:dyDescent="0.25">
      <c r="A38" s="26" t="s">
        <v>60</v>
      </c>
      <c r="B38" s="29">
        <v>44814</v>
      </c>
      <c r="C38" s="32"/>
      <c r="D38" s="32"/>
      <c r="E38" s="34"/>
    </row>
    <row r="39" spans="1:5" ht="30" customHeight="1" x14ac:dyDescent="0.25">
      <c r="A39" s="27"/>
      <c r="B39" s="30"/>
      <c r="C39" s="33"/>
      <c r="D39" s="33"/>
      <c r="E39" s="35"/>
    </row>
    <row r="40" spans="1:5" ht="30" customHeight="1" x14ac:dyDescent="0.25">
      <c r="A40" s="27"/>
      <c r="B40" s="30"/>
      <c r="C40" s="37"/>
      <c r="D40" s="37"/>
      <c r="E40" s="35"/>
    </row>
    <row r="41" spans="1:5" ht="30" customHeight="1" x14ac:dyDescent="0.25">
      <c r="A41" s="27"/>
      <c r="B41" s="30"/>
      <c r="C41" s="33"/>
      <c r="D41" s="33"/>
      <c r="E41" s="35"/>
    </row>
    <row r="42" spans="1:5" ht="30" customHeight="1" x14ac:dyDescent="0.25">
      <c r="A42" s="27"/>
      <c r="B42" s="30"/>
      <c r="C42" s="37"/>
      <c r="D42" s="37"/>
      <c r="E42" s="35"/>
    </row>
    <row r="43" spans="1:5" ht="30" customHeight="1" thickBot="1" x14ac:dyDescent="0.3">
      <c r="A43" s="28"/>
      <c r="B43" s="31"/>
      <c r="C43" s="38"/>
      <c r="D43" s="38"/>
      <c r="E43" s="36"/>
    </row>
    <row r="44" spans="1:5" ht="30" customHeight="1" x14ac:dyDescent="0.25">
      <c r="A44" s="26" t="s">
        <v>61</v>
      </c>
      <c r="B44" s="29">
        <v>44816</v>
      </c>
      <c r="C44" s="32"/>
      <c r="D44" s="32"/>
      <c r="E44" s="34"/>
    </row>
    <row r="45" spans="1:5" ht="30" customHeight="1" x14ac:dyDescent="0.25">
      <c r="A45" s="27"/>
      <c r="B45" s="30"/>
      <c r="C45" s="33"/>
      <c r="D45" s="33"/>
      <c r="E45" s="35"/>
    </row>
    <row r="46" spans="1:5" ht="30" customHeight="1" x14ac:dyDescent="0.25">
      <c r="A46" s="27"/>
      <c r="B46" s="30"/>
      <c r="C46" s="37"/>
      <c r="D46" s="37"/>
      <c r="E46" s="35"/>
    </row>
    <row r="47" spans="1:5" ht="30" customHeight="1" x14ac:dyDescent="0.25">
      <c r="A47" s="27"/>
      <c r="B47" s="30"/>
      <c r="C47" s="33"/>
      <c r="D47" s="33"/>
      <c r="E47" s="35"/>
    </row>
    <row r="48" spans="1:5" ht="30" customHeight="1" x14ac:dyDescent="0.25">
      <c r="A48" s="27"/>
      <c r="B48" s="30"/>
      <c r="C48" s="37"/>
      <c r="D48" s="37"/>
      <c r="E48" s="35"/>
    </row>
    <row r="49" spans="1:5" ht="30" customHeight="1" thickBot="1" x14ac:dyDescent="0.3">
      <c r="A49" s="28"/>
      <c r="B49" s="31"/>
      <c r="C49" s="38"/>
      <c r="D49" s="38"/>
      <c r="E49" s="36"/>
    </row>
  </sheetData>
  <mergeCells count="81">
    <mergeCell ref="A38:A43"/>
    <mergeCell ref="B38:B43"/>
    <mergeCell ref="C38:C39"/>
    <mergeCell ref="D38:D39"/>
    <mergeCell ref="E38:E43"/>
    <mergeCell ref="C40:C41"/>
    <mergeCell ref="D40:D41"/>
    <mergeCell ref="C42:C43"/>
    <mergeCell ref="D42:D43"/>
    <mergeCell ref="C32:C33"/>
    <mergeCell ref="D32:D33"/>
    <mergeCell ref="E32:E37"/>
    <mergeCell ref="C34:C35"/>
    <mergeCell ref="D34:D35"/>
    <mergeCell ref="C36:C37"/>
    <mergeCell ref="D36:D37"/>
    <mergeCell ref="B20:B25"/>
    <mergeCell ref="B14:B19"/>
    <mergeCell ref="B8:B13"/>
    <mergeCell ref="B2:B7"/>
    <mergeCell ref="A32:A37"/>
    <mergeCell ref="B32:B37"/>
    <mergeCell ref="A26:A31"/>
    <mergeCell ref="B26:B31"/>
    <mergeCell ref="A20:A25"/>
    <mergeCell ref="A2:A7"/>
    <mergeCell ref="A8:A13"/>
    <mergeCell ref="A14:A19"/>
    <mergeCell ref="C26:C27"/>
    <mergeCell ref="D26:D27"/>
    <mergeCell ref="E26:E31"/>
    <mergeCell ref="C28:C29"/>
    <mergeCell ref="D28:D29"/>
    <mergeCell ref="C30:C31"/>
    <mergeCell ref="D30:D31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A44:A49"/>
    <mergeCell ref="B44:B49"/>
    <mergeCell ref="C44:C45"/>
    <mergeCell ref="D44:D45"/>
    <mergeCell ref="E44:E49"/>
    <mergeCell ref="C46:C47"/>
    <mergeCell ref="D46:D47"/>
    <mergeCell ref="C48:C49"/>
    <mergeCell ref="D48:D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90" zoomScaleNormal="90" workbookViewId="0">
      <selection activeCell="E4" sqref="E4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IF(Reunion37289[[#This Row],[ESTADO]]="HECHO",Reunion37289[[#This Row],[VALOR]]," ")</f>
        <v>0.5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35</v>
      </c>
      <c r="E3" s="4" t="s">
        <v>45</v>
      </c>
      <c r="F3" s="5">
        <f>IF(Reunion37289[[#This Row],[ESTADO]]="HECHO",Reunion37289[[#This Row],[VALOR]]," ")</f>
        <v>0.15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45</v>
      </c>
      <c r="F4" s="5">
        <f>IF(Reunion37289[[#This Row],[ESTADO]]="HECHO",Reunion37289[[#This Row],[VALOR]]," ")</f>
        <v>0.15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41</v>
      </c>
      <c r="F5" s="5" t="str">
        <f>IF(Reunion37289[[#This Row],[ESTADO]]="HECHO",Reunion37289[[#This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59</v>
      </c>
      <c r="F6" s="5" t="str">
        <f>IF(Reunion37289[[#This Row],[ESTADO]]="HECHO",Reunion37289[[#This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SUBTOTAL(109,Reunion37289[PROGRESO])</f>
        <v>0.8</v>
      </c>
    </row>
    <row r="10" spans="1:9" x14ac:dyDescent="0.25">
      <c r="C10" s="9" t="s">
        <v>11</v>
      </c>
      <c r="D10" s="2">
        <f>COUNTIF(Reunion37289[ESTADO],"HACER")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COUNTIF(Reunion37289[ESTADO],"HACIENDO")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COUNTIF(Reunion37289[ESTADO],"VERIFICAR")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COUNTIF(Reunion37289[ESTADO],"HECHO")</f>
        <v>3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COUNTIF(Reunion37289[ESTADO],"POSPUESTO")</f>
        <v>1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144" priority="1" stopIfTrue="1">
      <formula>($E2="POSPUESTO")</formula>
    </cfRule>
    <cfRule type="expression" dxfId="143" priority="5" stopIfTrue="1">
      <formula>($E2="VERIFICAR")</formula>
    </cfRule>
    <cfRule type="expression" dxfId="142" priority="6" stopIfTrue="1">
      <formula>($E2="HECHO")</formula>
    </cfRule>
    <cfRule type="expression" dxfId="141" priority="7" stopIfTrue="1">
      <formula>($E2="HACIENDO")</formula>
    </cfRule>
    <cfRule type="expression" dxfId="140" priority="8" stopIfTrue="1">
      <formula>($E2="HACER")</formula>
    </cfRule>
  </conditionalFormatting>
  <conditionalFormatting sqref="F7">
    <cfRule type="cellIs" dxfId="139" priority="2" stopIfTrue="1" operator="greaterThan">
      <formula>0.67</formula>
    </cfRule>
    <cfRule type="cellIs" dxfId="138" priority="3" stopIfTrue="1" operator="between">
      <formula>0.34</formula>
      <formula>0.66</formula>
    </cfRule>
    <cfRule type="cellIs" dxfId="137" priority="4" stopIfTrue="1" operator="lessThan">
      <formula>0.33</formula>
    </cfRule>
  </conditionalFormatting>
  <dataValidations count="2">
    <dataValidation type="list" allowBlank="1" showInputMessage="1" showErrorMessage="1" sqref="E2:E6">
      <formula1>"HACER, HACIENDO, HECHO, POSPUESTO, VERIFICAR"</formula1>
    </dataValidation>
    <dataValidation type="list" allowBlank="1" showInputMessage="1" showErrorMessage="1" sqref="D2:D6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90" zoomScaleNormal="90" workbookViewId="0">
      <selection activeCell="E5" sqref="E5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IF(Reunion3728[[#This Row],[ESTADO]]="HECHO",Reunion3728[[#This Row],[VALOR]]," ")</f>
        <v>0.5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35</v>
      </c>
      <c r="E3" s="4" t="s">
        <v>45</v>
      </c>
      <c r="F3" s="5">
        <f>IF(Reunion3728[[#This Row],[ESTADO]]="HECHO",Reunion3728[[#This Row],[VALOR]]," ")</f>
        <v>0.15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IF(Reunion3728[[#This Row],[ESTADO]]="HECHO",Reunion3728[[#This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41</v>
      </c>
      <c r="F5" s="5" t="str">
        <f>IF(Reunion3728[[#This Row],[ESTADO]]="HECHO",Reunion3728[[#This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59</v>
      </c>
      <c r="F6" s="5" t="str">
        <f>IF(Reunion3728[[#This Row],[ESTADO]]="HECHO",Reunion3728[[#This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SUBTOTAL(109,Reunion3728[PROGRESO])</f>
        <v>0.65</v>
      </c>
    </row>
    <row r="10" spans="1:9" x14ac:dyDescent="0.25">
      <c r="C10" s="9" t="s">
        <v>11</v>
      </c>
      <c r="D10" s="2">
        <f>COUNTIF(Reunion3728[ESTADO],"HACER")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COUNTIF(Reunion3728[ESTADO],"HACIENDO")</f>
        <v>2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COUNTIF(Reunion3728[ESTADO],"VERIFICAR")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COUNTIF(Reunion3728[ESTADO],"HECHO")</f>
        <v>2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COUNTIF(Reunion3728[ESTADO],"POSPUESTO")</f>
        <v>1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126" priority="1" stopIfTrue="1">
      <formula>($E2="POSPUESTO")</formula>
    </cfRule>
    <cfRule type="expression" dxfId="125" priority="5" stopIfTrue="1">
      <formula>($E2="VERIFICAR")</formula>
    </cfRule>
    <cfRule type="expression" dxfId="124" priority="6" stopIfTrue="1">
      <formula>($E2="HECHO")</formula>
    </cfRule>
    <cfRule type="expression" dxfId="123" priority="7" stopIfTrue="1">
      <formula>($E2="HACIENDO")</formula>
    </cfRule>
    <cfRule type="expression" dxfId="122" priority="8" stopIfTrue="1">
      <formula>($E2="HACER")</formula>
    </cfRule>
  </conditionalFormatting>
  <conditionalFormatting sqref="F7">
    <cfRule type="cellIs" dxfId="121" priority="2" stopIfTrue="1" operator="greaterThan">
      <formula>0.67</formula>
    </cfRule>
    <cfRule type="cellIs" dxfId="120" priority="3" stopIfTrue="1" operator="between">
      <formula>0.34</formula>
      <formula>0.66</formula>
    </cfRule>
    <cfRule type="cellIs" dxfId="119" priority="4" stopIfTrue="1" operator="lessThan">
      <formula>0.33</formula>
    </cfRule>
  </conditionalFormatting>
  <dataValidations count="2">
    <dataValidation type="list" allowBlank="1" showInputMessage="1" showErrorMessage="1" sqref="D2:D6">
      <formula1>"ALEJANDRO GARCIA, BRANDON MEDINA, HELVER ROA , JOHAN MATOMA, PAULA VILLARREAL"</formula1>
    </dataValidation>
    <dataValidation type="list" allowBlank="1" showInputMessage="1" showErrorMessage="1" sqref="E2:E6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5" sqref="E5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IF(Reunion372[[#This Row],[ESTADO]]="HECHO",Reunion372[[#This Row],[VALOR]]," ")</f>
        <v>0.5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35</v>
      </c>
      <c r="E3" s="4" t="s">
        <v>45</v>
      </c>
      <c r="F3" s="5">
        <f>IF(Reunion372[[#This Row],[ESTADO]]="HECHO",Reunion372[[#This Row],[VALOR]]," ")</f>
        <v>0.15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IF(Reunion372[[#This Row],[ESTADO]]="HECHO",Reunion372[[#This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IF(Reunion372[[#This Row],[ESTADO]]="HECHO",Reunion372[[#This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59</v>
      </c>
      <c r="F6" s="5" t="str">
        <f>IF(Reunion372[[#This Row],[ESTADO]]="HECHO",Reunion372[[#This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SUBTOTAL(109,Reunion372[PROGRESO])</f>
        <v>0.65</v>
      </c>
    </row>
    <row r="10" spans="1:9" x14ac:dyDescent="0.25">
      <c r="C10" s="9" t="s">
        <v>11</v>
      </c>
      <c r="D10" s="2">
        <f>COUNTIF(Reunion372[ESTADO],"HACER")</f>
        <v>1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COUNTIF(Reunion372[ESTADO],"HACIENDO")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COUNTIF(Reunion372[ESTADO],"VERIFICAR")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COUNTIF(Reunion372[ESTADO],"HECHO")</f>
        <v>2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COUNTIF(Reunion372[ESTADO],"POSPUESTO")</f>
        <v>1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108" priority="1" stopIfTrue="1">
      <formula>($E2="POSPUESTO")</formula>
    </cfRule>
    <cfRule type="expression" dxfId="107" priority="5" stopIfTrue="1">
      <formula>($E2="VERIFICAR")</formula>
    </cfRule>
    <cfRule type="expression" dxfId="106" priority="6" stopIfTrue="1">
      <formula>($E2="HECHO")</formula>
    </cfRule>
    <cfRule type="expression" dxfId="105" priority="7" stopIfTrue="1">
      <formula>($E2="HACIENDO")</formula>
    </cfRule>
    <cfRule type="expression" dxfId="104" priority="8" stopIfTrue="1">
      <formula>($E2="HACER")</formula>
    </cfRule>
  </conditionalFormatting>
  <conditionalFormatting sqref="F7">
    <cfRule type="cellIs" dxfId="103" priority="2" stopIfTrue="1" operator="greaterThan">
      <formula>0.67</formula>
    </cfRule>
    <cfRule type="cellIs" dxfId="102" priority="3" stopIfTrue="1" operator="between">
      <formula>0.34</formula>
      <formula>0.66</formula>
    </cfRule>
    <cfRule type="cellIs" dxfId="101" priority="4" stopIfTrue="1" operator="lessThan">
      <formula>0.33</formula>
    </cfRule>
  </conditionalFormatting>
  <dataValidations count="2">
    <dataValidation type="list" allowBlank="1" showInputMessage="1" showErrorMessage="1" sqref="E2:E6">
      <formula1>"HACER, HACIENDO, HECHO, POSPUESTO, VERIFICAR"</formula1>
    </dataValidation>
    <dataValidation type="list" allowBlank="1" showInputMessage="1" showErrorMessage="1" sqref="D2:D6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3" sqref="E3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IF(Reunion37[[#This Row],[ESTADO]]="HECHO",Reunion37[[#This Row],[VALOR]]," ")</f>
        <v>0.5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35</v>
      </c>
      <c r="E3" s="4" t="s">
        <v>42</v>
      </c>
      <c r="F3" s="5" t="str">
        <f>IF(Reunion37[[#This Row],[ESTADO]]="HECHO",Reunion37[[#This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IF(Reunion37[[#This Row],[ESTADO]]="HECHO",Reunion37[[#This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IF(Reunion37[[#This Row],[ESTADO]]="HECHO",Reunion37[[#This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IF(Reunion37[[#This Row],[ESTADO]]="HECHO",Reunion37[[#This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SUBTOTAL(109,Reunion37[PROGRESO])</f>
        <v>0.5</v>
      </c>
    </row>
    <row r="10" spans="1:9" x14ac:dyDescent="0.25">
      <c r="C10" s="9" t="s">
        <v>11</v>
      </c>
      <c r="D10" s="2">
        <f>COUNTIF(Reunion37[ESTADO],"HACER")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COUNTIF(Reunion37[ESTADO],"HACIENDO")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COUNTIF(Reunion37[ESTADO],"VERIFICAR")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COUNTIF(Reunion37[ESTADO],"HECHO")</f>
        <v>1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COUNTIF(Reunion37[ESTADO],"POSPUESTO")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90" priority="1" stopIfTrue="1">
      <formula>($E2="POSPUESTO")</formula>
    </cfRule>
    <cfRule type="expression" dxfId="89" priority="5" stopIfTrue="1">
      <formula>($E2="VERIFICAR")</formula>
    </cfRule>
    <cfRule type="expression" dxfId="88" priority="6" stopIfTrue="1">
      <formula>($E2="HECHO")</formula>
    </cfRule>
    <cfRule type="expression" dxfId="87" priority="7" stopIfTrue="1">
      <formula>($E2="HACIENDO")</formula>
    </cfRule>
    <cfRule type="expression" dxfId="86" priority="8" stopIfTrue="1">
      <formula>($E2="HACER")</formula>
    </cfRule>
  </conditionalFormatting>
  <conditionalFormatting sqref="F7">
    <cfRule type="cellIs" dxfId="85" priority="2" stopIfTrue="1" operator="greaterThan">
      <formula>0.67</formula>
    </cfRule>
    <cfRule type="cellIs" dxfId="84" priority="3" stopIfTrue="1" operator="between">
      <formula>0.34</formula>
      <formula>0.66</formula>
    </cfRule>
    <cfRule type="cellIs" dxfId="83" priority="4" stopIfTrue="1" operator="lessThan">
      <formula>0.33</formula>
    </cfRule>
  </conditionalFormatting>
  <dataValidations count="2">
    <dataValidation type="list" allowBlank="1" showInputMessage="1" showErrorMessage="1" sqref="D2:D6">
      <formula1>"ALEJANDRO GARCIA, BRANDON MEDINA, HELVER ROA , JOHAN MATOMA, PAULA VILLARREAL"</formula1>
    </dataValidation>
    <dataValidation type="list" allowBlank="1" showInputMessage="1" showErrorMessage="1" sqref="E2:E6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6" sqref="E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IF(Reunion3[[#This Row],[ESTADO]]="HECHO",Reunion3[[#This Row],[VALOR]]," ")</f>
        <v xml:space="preserve"> 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35</v>
      </c>
      <c r="E3" s="4" t="s">
        <v>41</v>
      </c>
      <c r="F3" s="5" t="str">
        <f>IF(Reunion3[[#This Row],[ESTADO]]="HECHO",Reunion3[[#This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IF(Reunion3[[#This Row],[ESTADO]]="HECHO",Reunion3[[#This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IF(Reunion3[[#This Row],[ESTADO]]="HECHO",Reunion3[[#This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IF(Reunion3[[#This Row],[ESTADO]]="HECHO",Reunion3[[#This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SUBTOTAL(109,Reunion3[PROGRESO])</f>
        <v>0</v>
      </c>
    </row>
    <row r="10" spans="1:9" x14ac:dyDescent="0.25">
      <c r="C10" s="9" t="s">
        <v>11</v>
      </c>
      <c r="D10" s="2">
        <f>COUNTIF(Reunion3[ESTADO],"HACER")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COUNTIF(Reunion3[ESTADO],"HACIENDO")</f>
        <v>2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COUNTIF(Reunion3[ESTADO],"VERIFICAR")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COUNTIF(Reunion3[ESTADO],"HECHO")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COUNTIF(Reunion3[ESTADO],"POSPUESTO")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72" priority="1" stopIfTrue="1">
      <formula>($E2="POSPUESTO")</formula>
    </cfRule>
    <cfRule type="expression" dxfId="71" priority="5" stopIfTrue="1">
      <formula>($E2="VERIFICAR")</formula>
    </cfRule>
    <cfRule type="expression" dxfId="70" priority="6" stopIfTrue="1">
      <formula>($E2="HECHO")</formula>
    </cfRule>
    <cfRule type="expression" dxfId="69" priority="7" stopIfTrue="1">
      <formula>($E2="HACIENDO")</formula>
    </cfRule>
    <cfRule type="expression" dxfId="68" priority="8" stopIfTrue="1">
      <formula>($E2="HACER")</formula>
    </cfRule>
  </conditionalFormatting>
  <conditionalFormatting sqref="F7">
    <cfRule type="cellIs" dxfId="67" priority="2" stopIfTrue="1" operator="greaterThan">
      <formula>0.67</formula>
    </cfRule>
    <cfRule type="cellIs" dxfId="66" priority="3" stopIfTrue="1" operator="between">
      <formula>0.34</formula>
      <formula>0.66</formula>
    </cfRule>
    <cfRule type="cellIs" dxfId="65" priority="4" stopIfTrue="1" operator="lessThan">
      <formula>0.33</formula>
    </cfRule>
  </conditionalFormatting>
  <dataValidations count="2">
    <dataValidation type="list" allowBlank="1" showInputMessage="1" showErrorMessage="1" sqref="E2:E6">
      <formula1>"HACER, HACIENDO, HECHO, POSPUESTO, VERIFICAR"</formula1>
    </dataValidation>
    <dataValidation type="list" allowBlank="1" showInputMessage="1" showErrorMessage="1" sqref="D2:D6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6" sqref="E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IF(Reunion2[[#This Row],[ESTADO]]="HECHO",Reunion2[[#This Row],[VALOR]]," ")</f>
        <v xml:space="preserve"> 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IF(Reunion2[[#This Row],[ESTADO]]="HECHO",Reunion2[[#This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IF(Reunion2[[#This Row],[ESTADO]]="HECHO",Reunion2[[#This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IF(Reunion2[[#This Row],[ESTADO]]="HECHO",Reunion2[[#This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IF(Reunion2[[#This Row],[ESTADO]]="HECHO",Reunion2[[#This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SUBTOTAL(109,Reunion2[PROGRESO])</f>
        <v>0</v>
      </c>
    </row>
    <row r="10" spans="1:9" x14ac:dyDescent="0.25">
      <c r="C10" s="9" t="s">
        <v>11</v>
      </c>
      <c r="D10" s="2">
        <f>COUNTIF(Reunion2[ESTADO],"HACER")</f>
        <v>3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COUNTIF(Reunion2[ESTADO],"HACIENDO")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COUNTIF(Reunion2[ESTADO],"VERIFICAR")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COUNTIF(Reunion2[ESTADO],"HECHO")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COUNTIF(Reunion2[ESTADO],"POSPUESTO")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54" priority="1" stopIfTrue="1">
      <formula>($E2="POSPUESTO")</formula>
    </cfRule>
    <cfRule type="expression" dxfId="53" priority="5" stopIfTrue="1">
      <formula>($E2="VERIFICAR")</formula>
    </cfRule>
    <cfRule type="expression" dxfId="52" priority="6" stopIfTrue="1">
      <formula>($E2="HECHO")</formula>
    </cfRule>
    <cfRule type="expression" dxfId="51" priority="7" stopIfTrue="1">
      <formula>($E2="HACIENDO")</formula>
    </cfRule>
    <cfRule type="expression" dxfId="50" priority="8" stopIfTrue="1">
      <formula>($E2="HACER")</formula>
    </cfRule>
  </conditionalFormatting>
  <conditionalFormatting sqref="F7">
    <cfRule type="cellIs" dxfId="49" priority="2" stopIfTrue="1" operator="greaterThan">
      <formula>0.67</formula>
    </cfRule>
    <cfRule type="cellIs" dxfId="48" priority="3" stopIfTrue="1" operator="between">
      <formula>0.34</formula>
      <formula>0.66</formula>
    </cfRule>
    <cfRule type="cellIs" dxfId="47" priority="4" stopIfTrue="1" operator="lessThan">
      <formula>0.33</formula>
    </cfRule>
  </conditionalFormatting>
  <dataValidations count="2">
    <dataValidation type="list" allowBlank="1" showInputMessage="1" showErrorMessage="1" sqref="D2:D6">
      <formula1>"ALEJANDRO GARCIA, BRANDON MEDINA, HELVER ROA , JOHAN MATOMA, PAULA VILLARREAL"</formula1>
    </dataValidation>
    <dataValidation type="list" allowBlank="1" showInputMessage="1" showErrorMessage="1" sqref="E2:E6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6" sqref="E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41</v>
      </c>
      <c r="F2" s="5" t="str">
        <f>IF(Reunion1[[#This Row],[ESTADO]]="HECHO",Reunion1[[#This Row],[VALOR]]," ")</f>
        <v xml:space="preserve"> 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IF(Reunion1[[#This Row],[ESTADO]]="HECHO",Reunion1[[#This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43</v>
      </c>
      <c r="F4" s="5" t="str">
        <f>IF(Reunion1[[#This Row],[ESTADO]]="HECHO",Reunion1[[#This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IF(Reunion1[[#This Row],[ESTADO]]="HECHO",Reunion1[[#This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IF(Reunion1[[#This Row],[ESTADO]]="HECHO",Reunion1[[#This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SUBTOTAL(109,Reunion1[PROGRESO])</f>
        <v>0</v>
      </c>
    </row>
    <row r="10" spans="1:9" x14ac:dyDescent="0.25">
      <c r="C10" s="9" t="s">
        <v>11</v>
      </c>
      <c r="D10" s="2">
        <f>COUNTIF(Reunion1[ESTADO],"HACER")</f>
        <v>4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COUNTIF(Reunion1[ESTADO],"HACIENDO")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COUNTIF(Reunion1[ESTADO],"VERIFICAR")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COUNTIF(Reunion1[ESTADO],"HECHO")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COUNTIF(Reunion1[ESTADO],"POSPUESTO")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35" priority="4" stopIfTrue="1">
      <formula>($E2="VERIFICAR")</formula>
    </cfRule>
    <cfRule type="expression" dxfId="34" priority="5" stopIfTrue="1">
      <formula>($E2="HECHO")</formula>
    </cfRule>
    <cfRule type="expression" dxfId="33" priority="6" stopIfTrue="1">
      <formula>($E2="HACIENDO")</formula>
    </cfRule>
    <cfRule type="expression" dxfId="32" priority="7" stopIfTrue="1">
      <formula>($E2="HACER")</formula>
    </cfRule>
  </conditionalFormatting>
  <conditionalFormatting sqref="F7">
    <cfRule type="cellIs" dxfId="31" priority="1" stopIfTrue="1" operator="greaterThan">
      <formula>0.67</formula>
    </cfRule>
    <cfRule type="cellIs" dxfId="30" priority="2" stopIfTrue="1" operator="between">
      <formula>0.34</formula>
      <formula>0.66</formula>
    </cfRule>
    <cfRule type="cellIs" dxfId="29" priority="3" stopIfTrue="1" operator="lessThan">
      <formula>0.33</formula>
    </cfRule>
  </conditionalFormatting>
  <dataValidations count="2">
    <dataValidation type="list" allowBlank="1" showInputMessage="1" showErrorMessage="1" sqref="E2:E6">
      <formula1>"HACER, HACIENDO, HECHO, POSPUESTO, VERIFICAR"</formula1>
    </dataValidation>
    <dataValidation type="list" allowBlank="1" showInputMessage="1" showErrorMessage="1" sqref="D2:D6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6" sqref="E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36</v>
      </c>
      <c r="E3" s="4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SUBTOTAL(109,Distribucion[PROGRESO])</f>
        <v>0</v>
      </c>
    </row>
    <row r="10" spans="1:9" x14ac:dyDescent="0.25">
      <c r="C10" s="9" t="s">
        <v>11</v>
      </c>
      <c r="D10" s="2">
        <f>COUNTIF(Distribucion[ESTADO],"HACER")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4" t="s">
        <v>44</v>
      </c>
      <c r="D14" s="2">
        <f>COUNTIF(Distribucion[ESTADO],"POSPUESTO")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7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D2:D6">
      <formula1>"ALEJANDRO GARCIA, BRANDON MEDINA, HELVER ROA , JOHAN MATOMA, PAULA VILLARREAL"</formula1>
    </dataValidation>
    <dataValidation type="list" allowBlank="1" showInputMessage="1" showErrorMessage="1" sqref="E2:E6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INFORME SPRINT</vt:lpstr>
      <vt:lpstr>REUNION 12-09-2022</vt:lpstr>
      <vt:lpstr>REUNION 10-09-2022</vt:lpstr>
      <vt:lpstr>REUNION 04-09-2022</vt:lpstr>
      <vt:lpstr>REUNION 02-09-2022</vt:lpstr>
      <vt:lpstr>TUTORIA 01-09-2022</vt:lpstr>
      <vt:lpstr>REUNION 30-08-2022</vt:lpstr>
      <vt:lpstr>REUNION 29-08-2022</vt:lpstr>
      <vt:lpstr>DISTRIBUCION 28-08-2022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2022-09-13T05:27:38Z</dcterms:modified>
</cp:coreProperties>
</file>