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ANDON\ACADEMICO\MISION TIC\CICLO 3\DESARROLLO DE SOFTWARE\MINTIC-84-02\SPRINT3\"/>
    </mc:Choice>
  </mc:AlternateContent>
  <bookViews>
    <workbookView xWindow="0" yWindow="465" windowWidth="25605" windowHeight="14175"/>
  </bookViews>
  <sheets>
    <sheet name="INFORME SPRINT" sheetId="12" r:id="rId1"/>
    <sheet name="SEGUIMIENTO 12-09-2022" sheetId="20" r:id="rId2"/>
    <sheet name="SEGUIMIENTO 10-09-2022" sheetId="19" r:id="rId3"/>
    <sheet name="TUTORIA 08-09-2022" sheetId="18" r:id="rId4"/>
    <sheet name="DISTRIBUCION 05-09-2022" sheetId="1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0" l="1"/>
  <c r="D13" i="20"/>
  <c r="D12" i="20"/>
  <c r="D11" i="20"/>
  <c r="D10" i="20"/>
  <c r="F7" i="20"/>
  <c r="F6" i="20"/>
  <c r="F5" i="20"/>
  <c r="F4" i="20"/>
  <c r="F3" i="20"/>
  <c r="F2" i="20"/>
  <c r="F8" i="20" l="1"/>
  <c r="D14" i="19"/>
  <c r="D13" i="19"/>
  <c r="D12" i="19"/>
  <c r="D11" i="19"/>
  <c r="D10" i="19"/>
  <c r="F7" i="19"/>
  <c r="F6" i="19"/>
  <c r="F5" i="19"/>
  <c r="F4" i="19"/>
  <c r="F3" i="19"/>
  <c r="F2" i="19"/>
  <c r="D14" i="18"/>
  <c r="D13" i="18"/>
  <c r="D12" i="18"/>
  <c r="D11" i="18"/>
  <c r="D10" i="18"/>
  <c r="F7" i="18"/>
  <c r="F6" i="18"/>
  <c r="F5" i="18"/>
  <c r="F4" i="18"/>
  <c r="F3" i="18"/>
  <c r="F2" i="18"/>
  <c r="F8" i="19" l="1"/>
  <c r="F8" i="18"/>
  <c r="F7" i="16"/>
  <c r="D14" i="16" l="1"/>
  <c r="D13" i="16" l="1"/>
  <c r="D12" i="16"/>
  <c r="D11" i="16"/>
  <c r="D10" i="16"/>
  <c r="F6" i="16"/>
  <c r="F5" i="16"/>
  <c r="F4" i="16"/>
  <c r="F3" i="16"/>
  <c r="F2" i="16"/>
  <c r="F8" i="16" l="1"/>
</calcChain>
</file>

<file path=xl/sharedStrings.xml><?xml version="1.0" encoding="utf-8"?>
<sst xmlns="http://schemas.openxmlformats.org/spreadsheetml/2006/main" count="175" uniqueCount="53">
  <si>
    <t>ID</t>
  </si>
  <si>
    <t>ARTEFACTO-DOCUMENTO</t>
  </si>
  <si>
    <t>TUTOR:</t>
  </si>
  <si>
    <t>FECHA REUNION:</t>
  </si>
  <si>
    <t>MEET:</t>
  </si>
  <si>
    <t>TRELLO - GIRA - BETRIX</t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</si>
  <si>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</si>
  <si>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</si>
  <si>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</si>
  <si>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</si>
  <si>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</si>
  <si>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</si>
  <si>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</si>
  <si>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</si>
  <si>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</si>
  <si>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</si>
  <si>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</si>
  <si>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</si>
  <si>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</si>
  <si>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HORARIO</t>
  </si>
  <si>
    <t>DIA</t>
  </si>
  <si>
    <t>MARTES</t>
  </si>
  <si>
    <t>MIERCOLES</t>
  </si>
  <si>
    <t>7:30 AM - 8:00 AM</t>
  </si>
  <si>
    <t>JUEVES (TUTORIA)</t>
  </si>
  <si>
    <t>HERRAMIENTA UTILIZADA</t>
  </si>
  <si>
    <t>https://teams.microsoft.com/dl/launcher/launcher.html?url=%2F_%23%2Fl%2Fmeetup-join%2F19%3Ameeting_YmM4ZjNhZTYtZDRkOS00ODAxLWI5MWYtOTBjMWQ3N2M4ODQw%40thread.v2%2F0%3Fcontext%3D%257b%2522Tid%2522%253a%2522140443af-8e79-4fce-b3ed-de001312984f%2522%252c%2522Oid%2522%253a%25221b98ab8b-2025-4b04-a830-5f58c71afb67%2522%257d%26anon%3Dtrue&amp;type=meetup-join&amp;deeplinkId=d0187650-7a8e-4026-804e-b66b2ce79047&amp;directDl=true&amp;msLaunch=true&amp;enableMobilePage=true&amp;suppressPrompt=true</t>
  </si>
  <si>
    <t>Edwin Giraldo Nieto</t>
  </si>
  <si>
    <t>DOMINGO</t>
  </si>
  <si>
    <t>8:00 PM - 8:30 PM</t>
  </si>
  <si>
    <t>BRANDON MEDINA</t>
  </si>
  <si>
    <t>JOHAN MATOMA</t>
  </si>
  <si>
    <t xml:space="preserve">HELVER ROA </t>
  </si>
  <si>
    <t>Excel</t>
  </si>
  <si>
    <t>ACTIVIDADES POSPUESTAS</t>
  </si>
  <si>
    <t>FECHA</t>
  </si>
  <si>
    <t>PLANEACION Y DISTRIBUCION</t>
  </si>
  <si>
    <t>Creación Solución</t>
  </si>
  <si>
    <t>Capa de Dominio</t>
  </si>
  <si>
    <t>Capa de Datos</t>
  </si>
  <si>
    <t>Capa de Persistencia</t>
  </si>
  <si>
    <t>Capa de Presentación</t>
  </si>
  <si>
    <t>Frontend - Formularios x Entidad</t>
  </si>
  <si>
    <t>TUTORIA</t>
  </si>
  <si>
    <t>SEGUIMIENTO 1</t>
  </si>
  <si>
    <t>HACER</t>
  </si>
  <si>
    <t>HACIENDO</t>
  </si>
  <si>
    <t>FORMATO SEGUIMIENTO-SPRINT3</t>
  </si>
  <si>
    <t>Visual Studio Code</t>
  </si>
  <si>
    <t>Creacion de la Solucion Inventario.App y sus capas</t>
  </si>
  <si>
    <t>SEGUIMIENTO 2</t>
  </si>
  <si>
    <t>HECHO</t>
  </si>
  <si>
    <t>Capa de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</si>
</sst>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3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9" borderId="1" xfId="0" applyFont="1" applyFill="1" applyBorder="1"/>
    <xf numFmtId="0" fontId="0" fillId="7" borderId="21" xfId="0" applyFill="1" applyBorder="1" applyAlignment="1">
      <alignment horizontal="center" vertical="center" wrapText="1"/>
    </xf>
    <xf numFmtId="9" fontId="0" fillId="0" borderId="0" xfId="1" applyFont="1"/>
    <xf numFmtId="9" fontId="0" fillId="0" borderId="0" xfId="1" applyNumberFormat="1" applyFont="1"/>
    <xf numFmtId="0" fontId="6" fillId="0" borderId="1" xfId="0" applyFont="1" applyFill="1" applyBorder="1" applyAlignment="1">
      <alignment vertical="distributed"/>
    </xf>
    <xf numFmtId="0" fontId="0" fillId="0" borderId="1" xfId="0" applyFill="1" applyBorder="1" applyAlignment="1">
      <alignment horizontal="left"/>
    </xf>
    <xf numFmtId="164" fontId="0" fillId="0" borderId="12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72"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47977</xdr:colOff>
      <xdr:row>1</xdr:row>
      <xdr:rowOff>183445</xdr:rowOff>
    </xdr:from>
    <xdr:to>
      <xdr:col>5</xdr:col>
      <xdr:colOff>1058</xdr:colOff>
      <xdr:row>6</xdr:row>
      <xdr:rowOff>169334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B1CDE3F-DF74-734C-9C3C-390EDC12F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8866" y="592667"/>
          <a:ext cx="3025422" cy="1890889"/>
        </a:xfrm>
        <a:prstGeom prst="rect">
          <a:avLst/>
        </a:prstGeom>
      </xdr:spPr>
    </xdr:pic>
    <xdr:clientData/>
  </xdr:twoCellAnchor>
  <xdr:twoCellAnchor editAs="oneCell">
    <xdr:from>
      <xdr:col>4</xdr:col>
      <xdr:colOff>56444</xdr:colOff>
      <xdr:row>8</xdr:row>
      <xdr:rowOff>119944</xdr:rowOff>
    </xdr:from>
    <xdr:to>
      <xdr:col>5</xdr:col>
      <xdr:colOff>630</xdr:colOff>
      <xdr:row>11</xdr:row>
      <xdr:rowOff>338667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E9B8349-4088-104E-809F-2FFE8BA84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7333" y="3196166"/>
          <a:ext cx="3026052" cy="1361723"/>
        </a:xfrm>
        <a:prstGeom prst="rect">
          <a:avLst/>
        </a:prstGeom>
      </xdr:spPr>
    </xdr:pic>
    <xdr:clientData/>
  </xdr:twoCellAnchor>
  <xdr:twoCellAnchor editAs="oneCell">
    <xdr:from>
      <xdr:col>4</xdr:col>
      <xdr:colOff>28223</xdr:colOff>
      <xdr:row>13</xdr:row>
      <xdr:rowOff>225777</xdr:rowOff>
    </xdr:from>
    <xdr:to>
      <xdr:col>4</xdr:col>
      <xdr:colOff>2678644</xdr:colOff>
      <xdr:row>18</xdr:row>
      <xdr:rowOff>197556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A30F7E2-1812-FB49-87B2-1107CC360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390" y="5199944"/>
          <a:ext cx="2650421" cy="1876779"/>
        </a:xfrm>
        <a:prstGeom prst="rect">
          <a:avLst/>
        </a:prstGeom>
      </xdr:spPr>
    </xdr:pic>
    <xdr:clientData/>
  </xdr:twoCellAnchor>
  <xdr:twoCellAnchor editAs="oneCell">
    <xdr:from>
      <xdr:col>4</xdr:col>
      <xdr:colOff>51855</xdr:colOff>
      <xdr:row>19</xdr:row>
      <xdr:rowOff>380999</xdr:rowOff>
    </xdr:from>
    <xdr:to>
      <xdr:col>4</xdr:col>
      <xdr:colOff>2688166</xdr:colOff>
      <xdr:row>23</xdr:row>
      <xdr:rowOff>337864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1022" y="7641166"/>
          <a:ext cx="2636311" cy="14808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Distribucion245" displayName="Distribucion245" ref="A1:F8" totalsRowCount="1" headerRowDxfId="64">
  <autoFilter ref="A1:F7"/>
  <tableColumns count="6">
    <tableColumn id="1" name="ID" dataDxfId="63"/>
    <tableColumn id="5" name="VALOR" dataDxfId="62" totalsRowDxfId="61" dataCellStyle="Porcentaje"/>
    <tableColumn id="2" name="ACTIVIDAD" dataDxfId="60" totalsRowDxfId="59"/>
    <tableColumn id="6" name="RESPONSABLE" dataDxfId="58" totalsRowDxfId="57"/>
    <tableColumn id="3" name="ESTADO" dataDxfId="56"/>
    <tableColumn id="4" name="PROGRESO" totalsRowFunction="sum" dataDxfId="55" totalsRowDxfId="54" dataCellStyle="Porcentaje">
      <calculatedColumnFormula>IF(Distribucion245[[#This Row],[ESTADO]]="HECHO",Distribucion245[[#This Row],[VALOR]]," 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Distribucion24" displayName="Distribucion24" ref="A1:F8" totalsRowCount="1" headerRowDxfId="46">
  <autoFilter ref="A1:F7"/>
  <tableColumns count="6">
    <tableColumn id="1" name="ID" dataDxfId="45"/>
    <tableColumn id="5" name="VALOR" dataDxfId="44" totalsRowDxfId="43" dataCellStyle="Porcentaje"/>
    <tableColumn id="2" name="ACTIVIDAD" dataDxfId="42" totalsRowDxfId="41"/>
    <tableColumn id="6" name="RESPONSABLE" dataDxfId="40" totalsRowDxfId="39"/>
    <tableColumn id="3" name="ESTADO" dataDxfId="38"/>
    <tableColumn id="4" name="PROGRESO" totalsRowFunction="sum" dataDxfId="37" totalsRowDxfId="36" dataCellStyle="Porcentaje">
      <calculatedColumnFormula>IF(Distribucion24[[#This Row],[ESTADO]]="HECHO",Distribucion24[[#This Row],[VALOR]]," 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Distribucion2" displayName="Distribucion2" ref="A1:F8" totalsRowCount="1" headerRowDxfId="28">
  <autoFilter ref="A1:F7"/>
  <tableColumns count="6">
    <tableColumn id="1" name="ID" dataDxfId="27"/>
    <tableColumn id="5" name="VALOR" dataDxfId="26" totalsRowDxfId="25" dataCellStyle="Porcentaje"/>
    <tableColumn id="2" name="ACTIVIDAD" dataDxfId="24" totalsRowDxfId="23"/>
    <tableColumn id="6" name="RESPONSABLE" dataDxfId="22" totalsRowDxfId="21"/>
    <tableColumn id="3" name="ESTADO" dataDxfId="20"/>
    <tableColumn id="4" name="PROGRESO" totalsRowFunction="sum" dataDxfId="19" totalsRowDxfId="18" dataCellStyle="Porcentaje">
      <calculatedColumnFormula>IF(Distribucion2[[#This Row],[ESTADO]]="HECHO",Distribucion2[[#This Row],[VALOR]]," 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Distribucion" displayName="Distribucion" ref="A1:F8" totalsRowCount="1" headerRowDxfId="10">
  <autoFilter ref="A1:F7"/>
  <tableColumns count="6">
    <tableColumn id="1" name="ID" dataDxfId="9"/>
    <tableColumn id="5" name="VALOR" dataDxfId="8" totalsRowDxfId="7" dataCellStyle="Porcentaje"/>
    <tableColumn id="2" name="ACTIVIDAD" dataDxfId="6" totalsRowDxfId="5"/>
    <tableColumn id="6" name="RESPONSABLE" dataDxfId="4" totalsRowDxfId="3"/>
    <tableColumn id="3" name="ESTADO" dataDxfId="2"/>
    <tableColumn id="4" name="PROGRESO" totalsRowFunction="sum" dataDxfId="1" totalsRowDxfId="0" dataCellStyle="Porcentaje">
      <calculatedColumnFormula>IF(Distribucion[[#This Row],[ESTADO]]="HECHO",Distribucion[[#This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90" zoomScaleNormal="90" workbookViewId="0">
      <selection activeCell="G19" sqref="G19"/>
    </sheetView>
  </sheetViews>
  <sheetFormatPr baseColWidth="10" defaultColWidth="10.85546875" defaultRowHeight="15" x14ac:dyDescent="0.25"/>
  <cols>
    <col min="1" max="2" width="19.85546875" customWidth="1"/>
    <col min="3" max="4" width="50.85546875" customWidth="1"/>
    <col min="5" max="5" width="40.85546875" customWidth="1"/>
    <col min="7" max="7" width="18.7109375" customWidth="1"/>
    <col min="8" max="8" width="19.140625" customWidth="1"/>
    <col min="9" max="9" width="20.42578125" customWidth="1"/>
    <col min="10" max="10" width="26" customWidth="1"/>
  </cols>
  <sheetData>
    <row r="1" spans="1:10" ht="32.1" customHeight="1" thickBot="1" x14ac:dyDescent="0.3">
      <c r="A1" s="13" t="s">
        <v>18</v>
      </c>
      <c r="B1" s="24" t="s">
        <v>35</v>
      </c>
      <c r="C1" s="14" t="s">
        <v>15</v>
      </c>
      <c r="D1" s="14" t="s">
        <v>16</v>
      </c>
      <c r="E1" s="15" t="s">
        <v>17</v>
      </c>
      <c r="G1" s="68" t="s">
        <v>1</v>
      </c>
      <c r="H1" s="69"/>
      <c r="I1" s="70"/>
      <c r="J1" s="18" t="s">
        <v>25</v>
      </c>
    </row>
    <row r="2" spans="1:10" ht="30" customHeight="1" x14ac:dyDescent="0.25">
      <c r="A2" s="38" t="s">
        <v>36</v>
      </c>
      <c r="B2" s="29">
        <v>44809</v>
      </c>
      <c r="C2" s="51"/>
      <c r="D2" s="53"/>
      <c r="E2" s="57"/>
      <c r="G2" s="62" t="s">
        <v>47</v>
      </c>
      <c r="H2" s="63"/>
      <c r="I2" s="64"/>
      <c r="J2" s="21" t="s">
        <v>33</v>
      </c>
    </row>
    <row r="3" spans="1:10" ht="30" customHeight="1" x14ac:dyDescent="0.25">
      <c r="A3" s="39"/>
      <c r="B3" s="30"/>
      <c r="C3" s="52"/>
      <c r="D3" s="54"/>
      <c r="E3" s="58"/>
      <c r="G3" s="62" t="s">
        <v>49</v>
      </c>
      <c r="H3" s="63"/>
      <c r="I3" s="64"/>
      <c r="J3" s="21" t="s">
        <v>48</v>
      </c>
    </row>
    <row r="4" spans="1:10" ht="30" customHeight="1" x14ac:dyDescent="0.25">
      <c r="A4" s="39"/>
      <c r="B4" s="30"/>
      <c r="C4" s="55"/>
      <c r="D4" s="55"/>
      <c r="E4" s="58"/>
      <c r="G4" s="62"/>
      <c r="H4" s="63"/>
      <c r="I4" s="64"/>
      <c r="J4" s="21"/>
    </row>
    <row r="5" spans="1:10" ht="30" customHeight="1" x14ac:dyDescent="0.25">
      <c r="A5" s="39"/>
      <c r="B5" s="30"/>
      <c r="C5" s="52"/>
      <c r="D5" s="52"/>
      <c r="E5" s="58"/>
      <c r="G5" s="62"/>
      <c r="H5" s="63"/>
      <c r="I5" s="64"/>
      <c r="J5" s="21"/>
    </row>
    <row r="6" spans="1:10" ht="30" customHeight="1" x14ac:dyDescent="0.25">
      <c r="A6" s="39"/>
      <c r="B6" s="30"/>
      <c r="C6" s="55"/>
      <c r="D6" s="55"/>
      <c r="E6" s="58"/>
      <c r="G6" s="62"/>
      <c r="H6" s="63"/>
      <c r="I6" s="64"/>
      <c r="J6" s="21"/>
    </row>
    <row r="7" spans="1:10" ht="30" customHeight="1" thickBot="1" x14ac:dyDescent="0.3">
      <c r="A7" s="40"/>
      <c r="B7" s="31"/>
      <c r="C7" s="56"/>
      <c r="D7" s="56"/>
      <c r="E7" s="59"/>
    </row>
    <row r="8" spans="1:10" ht="30" customHeight="1" x14ac:dyDescent="0.25">
      <c r="A8" s="41" t="s">
        <v>43</v>
      </c>
      <c r="B8" s="29">
        <v>44812</v>
      </c>
      <c r="C8" s="61"/>
      <c r="D8" s="61"/>
      <c r="E8" s="60"/>
    </row>
    <row r="9" spans="1:10" ht="30" customHeight="1" x14ac:dyDescent="0.25">
      <c r="A9" s="42"/>
      <c r="B9" s="30"/>
      <c r="C9" s="45"/>
      <c r="D9" s="45"/>
      <c r="E9" s="58"/>
      <c r="G9" s="22" t="s">
        <v>2</v>
      </c>
      <c r="H9" s="65" t="s">
        <v>27</v>
      </c>
      <c r="I9" s="65"/>
      <c r="J9" s="65"/>
    </row>
    <row r="10" spans="1:10" ht="30" customHeight="1" x14ac:dyDescent="0.25">
      <c r="A10" s="42"/>
      <c r="B10" s="30"/>
      <c r="C10" s="49"/>
      <c r="D10" s="49"/>
      <c r="E10" s="58"/>
      <c r="G10" s="22" t="s">
        <v>3</v>
      </c>
      <c r="H10" s="66">
        <v>44812</v>
      </c>
      <c r="I10" s="66"/>
      <c r="J10" s="66"/>
    </row>
    <row r="11" spans="1:10" ht="30" customHeight="1" x14ac:dyDescent="0.25">
      <c r="A11" s="42"/>
      <c r="B11" s="30"/>
      <c r="C11" s="45"/>
      <c r="D11" s="45"/>
      <c r="E11" s="58"/>
      <c r="G11" s="22" t="s">
        <v>4</v>
      </c>
      <c r="H11" s="67" t="s">
        <v>26</v>
      </c>
      <c r="I11" s="67"/>
      <c r="J11" s="67"/>
    </row>
    <row r="12" spans="1:10" ht="30" customHeight="1" x14ac:dyDescent="0.25">
      <c r="A12" s="42"/>
      <c r="B12" s="30"/>
      <c r="C12" s="49"/>
      <c r="D12" s="49"/>
      <c r="E12" s="58"/>
    </row>
    <row r="13" spans="1:10" ht="30" customHeight="1" thickBot="1" x14ac:dyDescent="0.3">
      <c r="A13" s="43"/>
      <c r="B13" s="31"/>
      <c r="C13" s="50"/>
      <c r="D13" s="50"/>
      <c r="E13" s="59"/>
    </row>
    <row r="14" spans="1:10" ht="30" customHeight="1" x14ac:dyDescent="0.25">
      <c r="A14" s="35" t="s">
        <v>44</v>
      </c>
      <c r="B14" s="29">
        <v>44814</v>
      </c>
      <c r="C14" s="44"/>
      <c r="D14" s="44"/>
      <c r="E14" s="46"/>
    </row>
    <row r="15" spans="1:10" ht="30" customHeight="1" x14ac:dyDescent="0.25">
      <c r="A15" s="36"/>
      <c r="B15" s="30"/>
      <c r="C15" s="45"/>
      <c r="D15" s="45"/>
      <c r="E15" s="47"/>
    </row>
    <row r="16" spans="1:10" ht="30" customHeight="1" x14ac:dyDescent="0.25">
      <c r="A16" s="36"/>
      <c r="B16" s="30"/>
      <c r="C16" s="49"/>
      <c r="D16" s="49"/>
      <c r="E16" s="47"/>
    </row>
    <row r="17" spans="1:9" ht="30" customHeight="1" x14ac:dyDescent="0.25">
      <c r="A17" s="36"/>
      <c r="B17" s="30"/>
      <c r="C17" s="45"/>
      <c r="D17" s="45"/>
      <c r="E17" s="47"/>
    </row>
    <row r="18" spans="1:9" ht="30" customHeight="1" x14ac:dyDescent="0.25">
      <c r="A18" s="36"/>
      <c r="B18" s="30"/>
      <c r="C18" s="49"/>
      <c r="D18" s="49"/>
      <c r="E18" s="47"/>
    </row>
    <row r="19" spans="1:9" ht="30" customHeight="1" thickBot="1" x14ac:dyDescent="0.3">
      <c r="A19" s="37"/>
      <c r="B19" s="31"/>
      <c r="C19" s="50"/>
      <c r="D19" s="50"/>
      <c r="E19" s="48"/>
    </row>
    <row r="20" spans="1:9" ht="30" customHeight="1" x14ac:dyDescent="0.25">
      <c r="A20" s="35" t="s">
        <v>50</v>
      </c>
      <c r="B20" s="29">
        <v>44816</v>
      </c>
      <c r="C20" s="44"/>
      <c r="D20" s="44"/>
      <c r="E20" s="46"/>
    </row>
    <row r="21" spans="1:9" ht="30" customHeight="1" x14ac:dyDescent="0.25">
      <c r="A21" s="36"/>
      <c r="B21" s="30"/>
      <c r="C21" s="45"/>
      <c r="D21" s="45"/>
      <c r="E21" s="47"/>
    </row>
    <row r="22" spans="1:9" ht="30" customHeight="1" x14ac:dyDescent="0.25">
      <c r="A22" s="36"/>
      <c r="B22" s="30"/>
      <c r="C22" s="49"/>
      <c r="D22" s="49"/>
      <c r="E22" s="47"/>
    </row>
    <row r="23" spans="1:9" ht="30" customHeight="1" x14ac:dyDescent="0.25">
      <c r="A23" s="36"/>
      <c r="B23" s="30"/>
      <c r="C23" s="45"/>
      <c r="D23" s="45"/>
      <c r="E23" s="47"/>
    </row>
    <row r="24" spans="1:9" ht="30" customHeight="1" x14ac:dyDescent="0.25">
      <c r="A24" s="36"/>
      <c r="B24" s="30"/>
      <c r="C24" s="49"/>
      <c r="D24" s="49"/>
      <c r="E24" s="47"/>
    </row>
    <row r="25" spans="1:9" ht="30" customHeight="1" thickBot="1" x14ac:dyDescent="0.3">
      <c r="A25" s="37"/>
      <c r="B25" s="31"/>
      <c r="C25" s="50"/>
      <c r="D25" s="50"/>
      <c r="E25" s="48"/>
      <c r="G25" s="1" t="s">
        <v>5</v>
      </c>
      <c r="H25" s="1"/>
      <c r="I25" s="1"/>
    </row>
    <row r="26" spans="1:9" ht="30" customHeight="1" x14ac:dyDescent="0.25">
      <c r="A26" s="32"/>
      <c r="B26" s="29"/>
      <c r="C26" s="44"/>
      <c r="D26" s="44"/>
      <c r="E26" s="46"/>
    </row>
    <row r="27" spans="1:9" ht="30" customHeight="1" x14ac:dyDescent="0.25">
      <c r="A27" s="33"/>
      <c r="B27" s="30"/>
      <c r="C27" s="45"/>
      <c r="D27" s="45"/>
      <c r="E27" s="47"/>
    </row>
    <row r="28" spans="1:9" ht="30" customHeight="1" x14ac:dyDescent="0.25">
      <c r="A28" s="33"/>
      <c r="B28" s="30"/>
      <c r="C28" s="49"/>
      <c r="D28" s="49"/>
      <c r="E28" s="47"/>
    </row>
    <row r="29" spans="1:9" ht="30" customHeight="1" x14ac:dyDescent="0.25">
      <c r="A29" s="33"/>
      <c r="B29" s="30"/>
      <c r="C29" s="45"/>
      <c r="D29" s="45"/>
      <c r="E29" s="47"/>
    </row>
    <row r="30" spans="1:9" ht="30" customHeight="1" x14ac:dyDescent="0.25">
      <c r="A30" s="33"/>
      <c r="B30" s="30"/>
      <c r="C30" s="49"/>
      <c r="D30" s="49"/>
      <c r="E30" s="47"/>
    </row>
    <row r="31" spans="1:9" ht="30" customHeight="1" thickBot="1" x14ac:dyDescent="0.3">
      <c r="A31" s="34"/>
      <c r="B31" s="31"/>
      <c r="C31" s="50"/>
      <c r="D31" s="50"/>
      <c r="E31" s="48"/>
    </row>
  </sheetData>
  <mergeCells count="54">
    <mergeCell ref="G6:I6"/>
    <mergeCell ref="H9:J9"/>
    <mergeCell ref="H10:J10"/>
    <mergeCell ref="H11:J11"/>
    <mergeCell ref="G1:I1"/>
    <mergeCell ref="G2:I2"/>
    <mergeCell ref="G3:I3"/>
    <mergeCell ref="G4:I4"/>
    <mergeCell ref="G5:I5"/>
    <mergeCell ref="C16:C17"/>
    <mergeCell ref="D16:D17"/>
    <mergeCell ref="C12:C13"/>
    <mergeCell ref="D12:D13"/>
    <mergeCell ref="C24:C25"/>
    <mergeCell ref="D24:D25"/>
    <mergeCell ref="C18:C19"/>
    <mergeCell ref="D18:D19"/>
    <mergeCell ref="C20:C21"/>
    <mergeCell ref="D20:D21"/>
    <mergeCell ref="C22:C23"/>
    <mergeCell ref="D22:D23"/>
    <mergeCell ref="E20:E25"/>
    <mergeCell ref="C2:C3"/>
    <mergeCell ref="D2:D3"/>
    <mergeCell ref="C4:C5"/>
    <mergeCell ref="C6:C7"/>
    <mergeCell ref="D4:D5"/>
    <mergeCell ref="D6:D7"/>
    <mergeCell ref="E2:E7"/>
    <mergeCell ref="E8:E13"/>
    <mergeCell ref="E14:E19"/>
    <mergeCell ref="C8:C9"/>
    <mergeCell ref="C10:C11"/>
    <mergeCell ref="D10:D11"/>
    <mergeCell ref="D8:D9"/>
    <mergeCell ref="C14:C15"/>
    <mergeCell ref="D14:D15"/>
    <mergeCell ref="C26:C27"/>
    <mergeCell ref="D26:D27"/>
    <mergeCell ref="E26:E31"/>
    <mergeCell ref="C28:C29"/>
    <mergeCell ref="D28:D29"/>
    <mergeCell ref="C30:C31"/>
    <mergeCell ref="D30:D31"/>
    <mergeCell ref="B2:B7"/>
    <mergeCell ref="A20:A25"/>
    <mergeCell ref="A2:A7"/>
    <mergeCell ref="A8:A13"/>
    <mergeCell ref="A14:A19"/>
    <mergeCell ref="B26:B31"/>
    <mergeCell ref="A26:A31"/>
    <mergeCell ref="B20:B25"/>
    <mergeCell ref="B14:B19"/>
    <mergeCell ref="B8: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Normal="100" workbookViewId="0">
      <selection activeCell="B2" sqref="B2:B7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0.1</v>
      </c>
      <c r="C2" s="27" t="s">
        <v>37</v>
      </c>
      <c r="D2" s="3" t="s">
        <v>30</v>
      </c>
      <c r="E2" s="4" t="s">
        <v>51</v>
      </c>
      <c r="F2" s="5">
        <f>IF(Distribucion245[[#This Row],[ESTADO]]="HECHO",Distribucion245[[#This Row],[VALOR]]," ")</f>
        <v>0.1</v>
      </c>
    </row>
    <row r="3" spans="1:9" x14ac:dyDescent="0.25">
      <c r="A3" s="4">
        <v>2</v>
      </c>
      <c r="B3" s="5">
        <v>0.1</v>
      </c>
      <c r="C3" s="27" t="s">
        <v>38</v>
      </c>
      <c r="D3" s="3" t="s">
        <v>30</v>
      </c>
      <c r="E3" s="4" t="s">
        <v>51</v>
      </c>
      <c r="F3" s="5">
        <f>IF(Distribucion245[[#This Row],[ESTADO]]="HECHO",Distribucion245[[#This Row],[VALOR]]," ")</f>
        <v>0.1</v>
      </c>
    </row>
    <row r="4" spans="1:9" x14ac:dyDescent="0.25">
      <c r="A4" s="4">
        <v>3</v>
      </c>
      <c r="B4" s="5">
        <v>0.1</v>
      </c>
      <c r="C4" s="27" t="s">
        <v>52</v>
      </c>
      <c r="D4" s="3" t="s">
        <v>32</v>
      </c>
      <c r="E4" s="4" t="s">
        <v>51</v>
      </c>
      <c r="F4" s="5">
        <f>IF(Distribucion245[[#This Row],[ESTADO]]="HECHO",Distribucion245[[#This Row],[VALOR]]," ")</f>
        <v>0.1</v>
      </c>
    </row>
    <row r="5" spans="1:9" x14ac:dyDescent="0.25">
      <c r="A5" s="4">
        <v>4</v>
      </c>
      <c r="B5" s="5">
        <v>0.1</v>
      </c>
      <c r="C5" s="27" t="s">
        <v>40</v>
      </c>
      <c r="D5" s="3" t="s">
        <v>32</v>
      </c>
      <c r="E5" s="4" t="s">
        <v>51</v>
      </c>
      <c r="F5" s="5">
        <f>IF(Distribucion245[[#This Row],[ESTADO]]="HECHO",Distribucion245[[#This Row],[VALOR]]," ")</f>
        <v>0.1</v>
      </c>
    </row>
    <row r="6" spans="1:9" x14ac:dyDescent="0.25">
      <c r="A6" s="4">
        <v>5</v>
      </c>
      <c r="B6" s="5">
        <v>0.1</v>
      </c>
      <c r="C6" s="27" t="s">
        <v>41</v>
      </c>
      <c r="D6" s="3" t="s">
        <v>31</v>
      </c>
      <c r="E6" s="4" t="s">
        <v>51</v>
      </c>
      <c r="F6" s="5">
        <f>IF(Distribucion245[[#This Row],[ESTADO]]="HECHO",Distribucion245[[#This Row],[VALOR]]," ")</f>
        <v>0.1</v>
      </c>
      <c r="H6" s="6"/>
    </row>
    <row r="7" spans="1:9" x14ac:dyDescent="0.25">
      <c r="A7" s="1">
        <v>6</v>
      </c>
      <c r="B7" s="25">
        <v>0.5</v>
      </c>
      <c r="C7" s="28" t="s">
        <v>42</v>
      </c>
      <c r="D7" s="8" t="s">
        <v>31</v>
      </c>
      <c r="E7" s="4" t="s">
        <v>45</v>
      </c>
      <c r="F7" s="26" t="str">
        <f>IF(Distribucion245[[#This Row],[ESTADO]]="HECHO",Distribucion245[[#This Row],[VALOR]]," ")</f>
        <v xml:space="preserve"> </v>
      </c>
    </row>
    <row r="8" spans="1:9" x14ac:dyDescent="0.25">
      <c r="B8" s="7"/>
      <c r="C8" s="8"/>
      <c r="D8" s="8"/>
      <c r="F8" s="6">
        <f>SUBTOTAL(109,Distribucion245[PROGRESO])</f>
        <v>0.5</v>
      </c>
    </row>
    <row r="10" spans="1:9" x14ac:dyDescent="0.25">
      <c r="C10" s="9" t="s">
        <v>11</v>
      </c>
      <c r="D10" s="2">
        <f>COUNTIF(Distribucion245[ESTADO],"HACER")</f>
        <v>1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COUNTIF(Distribucion245[ESTADO],"HACIENDO")</f>
        <v>0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COUNTIF(Distribucion245[ESTADO],"VERIFICAR")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COUNTIF(Distribucion245[ESTADO],"HECHO")</f>
        <v>5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34</v>
      </c>
      <c r="D14" s="2">
        <f>COUNTIF(Distribucion245[ESTADO],"POSPUESTO")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7">
    <cfRule type="expression" dxfId="71" priority="4" stopIfTrue="1">
      <formula>($E2="VERIFICAR")</formula>
    </cfRule>
    <cfRule type="expression" dxfId="70" priority="5" stopIfTrue="1">
      <formula>($E2="HECHO")</formula>
    </cfRule>
    <cfRule type="expression" dxfId="69" priority="6" stopIfTrue="1">
      <formula>($E2="HACIENDO")</formula>
    </cfRule>
    <cfRule type="expression" dxfId="68" priority="7" stopIfTrue="1">
      <formula>($E2="HACER")</formula>
    </cfRule>
  </conditionalFormatting>
  <conditionalFormatting sqref="F8">
    <cfRule type="cellIs" dxfId="67" priority="1" stopIfTrue="1" operator="greaterThan">
      <formula>0.67</formula>
    </cfRule>
    <cfRule type="cellIs" dxfId="66" priority="2" stopIfTrue="1" operator="between">
      <formula>0.34</formula>
      <formula>0.66</formula>
    </cfRule>
    <cfRule type="cellIs" dxfId="65" priority="3" stopIfTrue="1" operator="lessThan">
      <formula>0.33</formula>
    </cfRule>
  </conditionalFormatting>
  <dataValidations count="2">
    <dataValidation type="list" allowBlank="1" showInputMessage="1" showErrorMessage="1" sqref="E2:E7">
      <formula1>"HACER, HACIENDO, HECHO, POSPUESTO, VERIFICAR"</formula1>
    </dataValidation>
    <dataValidation type="list" allowBlank="1" showInputMessage="1" showErrorMessage="1" sqref="D2:D7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Normal="100" workbookViewId="0">
      <selection activeCell="B2" sqref="B2:B7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0.1</v>
      </c>
      <c r="C2" s="27" t="s">
        <v>37</v>
      </c>
      <c r="D2" s="3" t="s">
        <v>30</v>
      </c>
      <c r="E2" s="4" t="s">
        <v>46</v>
      </c>
      <c r="F2" s="5" t="str">
        <f>IF(Distribucion24[[#This Row],[ESTADO]]="HECHO",Distribucion24[[#This Row],[VALOR]]," ")</f>
        <v xml:space="preserve"> </v>
      </c>
    </row>
    <row r="3" spans="1:9" x14ac:dyDescent="0.25">
      <c r="A3" s="4">
        <v>2</v>
      </c>
      <c r="B3" s="5">
        <v>0.1</v>
      </c>
      <c r="C3" s="27" t="s">
        <v>38</v>
      </c>
      <c r="D3" s="3" t="s">
        <v>30</v>
      </c>
      <c r="E3" s="4" t="s">
        <v>46</v>
      </c>
      <c r="F3" s="5" t="str">
        <f>IF(Distribucion24[[#This Row],[ESTADO]]="HECHO",Distribucion24[[#This Row],[VALOR]]," ")</f>
        <v xml:space="preserve"> </v>
      </c>
    </row>
    <row r="4" spans="1:9" x14ac:dyDescent="0.25">
      <c r="A4" s="4">
        <v>3</v>
      </c>
      <c r="B4" s="5">
        <v>0.1</v>
      </c>
      <c r="C4" s="27" t="s">
        <v>52</v>
      </c>
      <c r="D4" s="3" t="s">
        <v>32</v>
      </c>
      <c r="E4" s="4" t="s">
        <v>46</v>
      </c>
      <c r="F4" s="5" t="str">
        <f>IF(Distribucion24[[#This Row],[ESTADO]]="HECHO",Distribucion24[[#This Row],[VALOR]]," ")</f>
        <v xml:space="preserve"> </v>
      </c>
    </row>
    <row r="5" spans="1:9" x14ac:dyDescent="0.25">
      <c r="A5" s="4">
        <v>4</v>
      </c>
      <c r="B5" s="5">
        <v>0.1</v>
      </c>
      <c r="C5" s="27" t="s">
        <v>40</v>
      </c>
      <c r="D5" s="3" t="s">
        <v>32</v>
      </c>
      <c r="E5" s="4" t="s">
        <v>46</v>
      </c>
      <c r="F5" s="5" t="str">
        <f>IF(Distribucion24[[#This Row],[ESTADO]]="HECHO",Distribucion24[[#This Row],[VALOR]]," ")</f>
        <v xml:space="preserve"> </v>
      </c>
    </row>
    <row r="6" spans="1:9" x14ac:dyDescent="0.25">
      <c r="A6" s="4">
        <v>5</v>
      </c>
      <c r="B6" s="5">
        <v>0.1</v>
      </c>
      <c r="C6" s="27" t="s">
        <v>41</v>
      </c>
      <c r="D6" s="3" t="s">
        <v>31</v>
      </c>
      <c r="E6" s="4" t="s">
        <v>46</v>
      </c>
      <c r="F6" s="5" t="str">
        <f>IF(Distribucion24[[#This Row],[ESTADO]]="HECHO",Distribucion24[[#This Row],[VALOR]]," ")</f>
        <v xml:space="preserve"> </v>
      </c>
      <c r="H6" s="6"/>
    </row>
    <row r="7" spans="1:9" x14ac:dyDescent="0.25">
      <c r="A7" s="1">
        <v>6</v>
      </c>
      <c r="B7" s="25">
        <v>0.5</v>
      </c>
      <c r="C7" s="28" t="s">
        <v>42</v>
      </c>
      <c r="D7" s="8" t="s">
        <v>31</v>
      </c>
      <c r="E7" s="4" t="s">
        <v>45</v>
      </c>
      <c r="F7" s="26" t="str">
        <f>IF(Distribucion24[[#This Row],[ESTADO]]="HECHO",Distribucion24[[#This Row],[VALOR]]," ")</f>
        <v xml:space="preserve"> </v>
      </c>
    </row>
    <row r="8" spans="1:9" x14ac:dyDescent="0.25">
      <c r="B8" s="7"/>
      <c r="C8" s="8"/>
      <c r="D8" s="8"/>
      <c r="F8" s="6">
        <f>SUBTOTAL(109,Distribucion24[PROGRESO])</f>
        <v>0</v>
      </c>
    </row>
    <row r="10" spans="1:9" x14ac:dyDescent="0.25">
      <c r="C10" s="9" t="s">
        <v>11</v>
      </c>
      <c r="D10" s="2">
        <f>COUNTIF(Distribucion24[ESTADO],"HACER")</f>
        <v>1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COUNTIF(Distribucion24[ESTADO],"HACIENDO")</f>
        <v>5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COUNTIF(Distribucion24[ESTADO],"VERIFICAR")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COUNTIF(Distribucion24[ESTADO],"HECHO")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34</v>
      </c>
      <c r="D14" s="2">
        <f>COUNTIF(Distribucion24[ESTADO],"POSPUESTO")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7">
    <cfRule type="expression" dxfId="53" priority="4" stopIfTrue="1">
      <formula>($E2="VERIFICAR")</formula>
    </cfRule>
    <cfRule type="expression" dxfId="52" priority="5" stopIfTrue="1">
      <formula>($E2="HECHO")</formula>
    </cfRule>
    <cfRule type="expression" dxfId="51" priority="6" stopIfTrue="1">
      <formula>($E2="HACIENDO")</formula>
    </cfRule>
    <cfRule type="expression" dxfId="50" priority="7" stopIfTrue="1">
      <formula>($E2="HACER")</formula>
    </cfRule>
  </conditionalFormatting>
  <conditionalFormatting sqref="F8">
    <cfRule type="cellIs" dxfId="49" priority="1" stopIfTrue="1" operator="greaterThan">
      <formula>0.67</formula>
    </cfRule>
    <cfRule type="cellIs" dxfId="48" priority="2" stopIfTrue="1" operator="between">
      <formula>0.34</formula>
      <formula>0.66</formula>
    </cfRule>
    <cfRule type="cellIs" dxfId="47" priority="3" stopIfTrue="1" operator="lessThan">
      <formula>0.33</formula>
    </cfRule>
  </conditionalFormatting>
  <dataValidations count="2">
    <dataValidation type="list" allowBlank="1" showInputMessage="1" showErrorMessage="1" sqref="D2:D7">
      <formula1>"ALEJANDRO GARCIA, BRANDON MEDINA, HELVER ROA , JOHAN MATOMA, PAULA VILLARREAL"</formula1>
    </dataValidation>
    <dataValidation type="list" allowBlank="1" showInputMessage="1" showErrorMessage="1" sqref="E2:E7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Normal="100" workbookViewId="0">
      <selection activeCell="B2" sqref="B2:B7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>
        <v>0.1</v>
      </c>
      <c r="C2" s="27" t="s">
        <v>37</v>
      </c>
      <c r="D2" s="3" t="s">
        <v>30</v>
      </c>
      <c r="E2" s="4" t="s">
        <v>45</v>
      </c>
      <c r="F2" s="5" t="str">
        <f>IF(Distribucion2[[#This Row],[ESTADO]]="HECHO",Distribucion2[[#This Row],[VALOR]]," ")</f>
        <v xml:space="preserve"> </v>
      </c>
    </row>
    <row r="3" spans="1:9" x14ac:dyDescent="0.25">
      <c r="A3" s="4">
        <v>2</v>
      </c>
      <c r="B3" s="5">
        <v>0.1</v>
      </c>
      <c r="C3" s="27" t="s">
        <v>38</v>
      </c>
      <c r="D3" s="3" t="s">
        <v>30</v>
      </c>
      <c r="E3" s="4" t="s">
        <v>45</v>
      </c>
      <c r="F3" s="5" t="str">
        <f>IF(Distribucion2[[#This Row],[ESTADO]]="HECHO",Distribucion2[[#This Row],[VALOR]]," ")</f>
        <v xml:space="preserve"> </v>
      </c>
    </row>
    <row r="4" spans="1:9" x14ac:dyDescent="0.25">
      <c r="A4" s="4">
        <v>3</v>
      </c>
      <c r="B4" s="5">
        <v>0.1</v>
      </c>
      <c r="C4" s="27" t="s">
        <v>52</v>
      </c>
      <c r="D4" s="3" t="s">
        <v>32</v>
      </c>
      <c r="E4" s="4" t="s">
        <v>45</v>
      </c>
      <c r="F4" s="5" t="str">
        <f>IF(Distribucion2[[#This Row],[ESTADO]]="HECHO",Distribucion2[[#This Row],[VALOR]]," ")</f>
        <v xml:space="preserve"> </v>
      </c>
    </row>
    <row r="5" spans="1:9" x14ac:dyDescent="0.25">
      <c r="A5" s="4">
        <v>4</v>
      </c>
      <c r="B5" s="5">
        <v>0.1</v>
      </c>
      <c r="C5" s="27" t="s">
        <v>40</v>
      </c>
      <c r="D5" s="3" t="s">
        <v>32</v>
      </c>
      <c r="E5" s="4" t="s">
        <v>45</v>
      </c>
      <c r="F5" s="5" t="str">
        <f>IF(Distribucion2[[#This Row],[ESTADO]]="HECHO",Distribucion2[[#This Row],[VALOR]]," ")</f>
        <v xml:space="preserve"> </v>
      </c>
    </row>
    <row r="6" spans="1:9" x14ac:dyDescent="0.25">
      <c r="A6" s="4">
        <v>5</v>
      </c>
      <c r="B6" s="5">
        <v>0.1</v>
      </c>
      <c r="C6" s="27" t="s">
        <v>41</v>
      </c>
      <c r="D6" s="3" t="s">
        <v>31</v>
      </c>
      <c r="E6" s="4" t="s">
        <v>45</v>
      </c>
      <c r="F6" s="5" t="str">
        <f>IF(Distribucion2[[#This Row],[ESTADO]]="HECHO",Distribucion2[[#This Row],[VALOR]]," ")</f>
        <v xml:space="preserve"> </v>
      </c>
      <c r="H6" s="6"/>
    </row>
    <row r="7" spans="1:9" x14ac:dyDescent="0.25">
      <c r="A7" s="1">
        <v>6</v>
      </c>
      <c r="B7" s="25">
        <v>0.5</v>
      </c>
      <c r="C7" s="28" t="s">
        <v>42</v>
      </c>
      <c r="D7" s="8" t="s">
        <v>31</v>
      </c>
      <c r="E7" s="4" t="s">
        <v>45</v>
      </c>
      <c r="F7" s="26" t="str">
        <f>IF(Distribucion2[[#This Row],[ESTADO]]="HECHO",Distribucion2[[#This Row],[VALOR]]," ")</f>
        <v xml:space="preserve"> </v>
      </c>
    </row>
    <row r="8" spans="1:9" x14ac:dyDescent="0.25">
      <c r="B8" s="7"/>
      <c r="C8" s="8"/>
      <c r="D8" s="8"/>
      <c r="F8" s="6">
        <f>SUBTOTAL(109,Distribucion2[PROGRESO])</f>
        <v>0</v>
      </c>
    </row>
    <row r="10" spans="1:9" x14ac:dyDescent="0.25">
      <c r="C10" s="9" t="s">
        <v>11</v>
      </c>
      <c r="D10" s="2">
        <f>COUNTIF(Distribucion2[ESTADO],"HACER")</f>
        <v>6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COUNTIF(Distribucion2[ESTADO],"HACIENDO")</f>
        <v>0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COUNTIF(Distribucion2[ESTADO],"VERIFICAR")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COUNTIF(Distribucion2[ESTADO],"HECHO")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34</v>
      </c>
      <c r="D14" s="2">
        <f>COUNTIF(Distribucion2[ESTADO],"POSPUESTO")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7">
    <cfRule type="expression" dxfId="35" priority="4" stopIfTrue="1">
      <formula>($E2="VERIFICAR")</formula>
    </cfRule>
    <cfRule type="expression" dxfId="34" priority="5" stopIfTrue="1">
      <formula>($E2="HECHO")</formula>
    </cfRule>
    <cfRule type="expression" dxfId="33" priority="6" stopIfTrue="1">
      <formula>($E2="HACIENDO")</formula>
    </cfRule>
    <cfRule type="expression" dxfId="32" priority="7" stopIfTrue="1">
      <formula>($E2="HACER")</formula>
    </cfRule>
  </conditionalFormatting>
  <conditionalFormatting sqref="F8">
    <cfRule type="cellIs" dxfId="31" priority="1" stopIfTrue="1" operator="greaterThan">
      <formula>0.67</formula>
    </cfRule>
    <cfRule type="cellIs" dxfId="30" priority="2" stopIfTrue="1" operator="between">
      <formula>0.34</formula>
      <formula>0.66</formula>
    </cfRule>
    <cfRule type="cellIs" dxfId="29" priority="3" stopIfTrue="1" operator="lessThan">
      <formula>0.33</formula>
    </cfRule>
  </conditionalFormatting>
  <dataValidations count="2">
    <dataValidation type="list" allowBlank="1" showInputMessage="1" showErrorMessage="1" sqref="E2:E7">
      <formula1>"HACER, HACIENDO, HECHO, POSPUESTO, VERIFICAR"</formula1>
    </dataValidation>
    <dataValidation type="list" allowBlank="1" showInputMessage="1" showErrorMessage="1" sqref="D2:D7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20" zoomScaleNormal="120" workbookViewId="0">
      <selection activeCell="B7" sqref="B7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37</v>
      </c>
      <c r="D2" s="3" t="s">
        <v>30</v>
      </c>
      <c r="E2" s="4"/>
      <c r="F2" s="5" t="str">
        <f>IF(Distribucion[[#This Row],[ESTADO]]="HECHO",Distribucion[[#This Row],[VALOR]]," ")</f>
        <v xml:space="preserve"> </v>
      </c>
    </row>
    <row r="3" spans="1:9" x14ac:dyDescent="0.25">
      <c r="A3" s="4">
        <v>2</v>
      </c>
      <c r="B3" s="5"/>
      <c r="C3" s="27" t="s">
        <v>38</v>
      </c>
      <c r="D3" s="3" t="s">
        <v>30</v>
      </c>
      <c r="E3" s="1"/>
      <c r="F3" s="5" t="str">
        <f>IF(Distribucion[[#This Row],[ESTADO]]="HECHO",Distribucion[[#This Row],[VALOR]]," ")</f>
        <v xml:space="preserve"> </v>
      </c>
    </row>
    <row r="4" spans="1:9" x14ac:dyDescent="0.25">
      <c r="A4" s="4">
        <v>3</v>
      </c>
      <c r="B4" s="5"/>
      <c r="C4" s="27" t="s">
        <v>39</v>
      </c>
      <c r="D4" s="3" t="s">
        <v>32</v>
      </c>
      <c r="E4" s="4"/>
      <c r="F4" s="5" t="str">
        <f>IF(Distribucion[[#This Row],[ESTADO]]="HECHO",Distribucion[[#This Row],[VALOR]]," ")</f>
        <v xml:space="preserve"> </v>
      </c>
    </row>
    <row r="5" spans="1:9" x14ac:dyDescent="0.25">
      <c r="A5" s="4">
        <v>4</v>
      </c>
      <c r="B5" s="5"/>
      <c r="C5" s="27" t="s">
        <v>40</v>
      </c>
      <c r="D5" s="3" t="s">
        <v>32</v>
      </c>
      <c r="E5" s="4"/>
      <c r="F5" s="5" t="str">
        <f>IF(Distribucion[[#This Row],[ESTADO]]="HECHO",Distribucion[[#This Row],[VALOR]]," ")</f>
        <v xml:space="preserve"> </v>
      </c>
    </row>
    <row r="6" spans="1:9" x14ac:dyDescent="0.25">
      <c r="A6" s="4">
        <v>5</v>
      </c>
      <c r="B6" s="5"/>
      <c r="C6" s="27" t="s">
        <v>41</v>
      </c>
      <c r="D6" s="3" t="s">
        <v>31</v>
      </c>
      <c r="E6" s="4"/>
      <c r="F6" s="5" t="str">
        <f>IF(Distribucion[[#This Row],[ESTADO]]="HECHO",Distribucion[[#This Row],[VALOR]]," ")</f>
        <v xml:space="preserve"> </v>
      </c>
      <c r="H6" s="6"/>
    </row>
    <row r="7" spans="1:9" x14ac:dyDescent="0.25">
      <c r="A7" s="1">
        <v>6</v>
      </c>
      <c r="B7" s="25"/>
      <c r="C7" s="28" t="s">
        <v>42</v>
      </c>
      <c r="D7" s="8" t="s">
        <v>31</v>
      </c>
      <c r="E7" s="1"/>
      <c r="F7" s="26" t="str">
        <f>IF(Distribucion[[#This Row],[ESTADO]]="HECHO",Distribucion[[#This Row],[VALOR]]," ")</f>
        <v xml:space="preserve"> </v>
      </c>
    </row>
    <row r="8" spans="1:9" x14ac:dyDescent="0.25">
      <c r="B8" s="7"/>
      <c r="C8" s="8"/>
      <c r="D8" s="8"/>
      <c r="F8" s="6">
        <f>SUBTOTAL(109,Distribucion[PROGRESO])</f>
        <v>0</v>
      </c>
    </row>
    <row r="10" spans="1:9" x14ac:dyDescent="0.25">
      <c r="C10" s="9" t="s">
        <v>11</v>
      </c>
      <c r="D10" s="2">
        <f>COUNTIF(Distribucion[ESTADO],"HACER")</f>
        <v>0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COUNTIF(Distribucion[ESTADO],"HACIENDO")</f>
        <v>0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COUNTIF(Distribucion[ESTADO],"VERIFICAR")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COUNTIF(Distribucion[ESTADO],"HECHO")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34</v>
      </c>
      <c r="D14" s="2">
        <f>COUNTIF(Distribucion[ESTADO],"POSPUESTO")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4:E7 E2">
    <cfRule type="expression" dxfId="17" priority="4" stopIfTrue="1">
      <formula>($E2="VERIFICAR")</formula>
    </cfRule>
    <cfRule type="expression" dxfId="16" priority="5" stopIfTrue="1">
      <formula>($E2="HECHO")</formula>
    </cfRule>
    <cfRule type="expression" dxfId="15" priority="6" stopIfTrue="1">
      <formula>($E2="HACIENDO")</formula>
    </cfRule>
    <cfRule type="expression" dxfId="14" priority="7" stopIfTrue="1">
      <formula>($E2="HACER")</formula>
    </cfRule>
  </conditionalFormatting>
  <conditionalFormatting sqref="F8">
    <cfRule type="cellIs" dxfId="13" priority="1" stopIfTrue="1" operator="greaterThan">
      <formula>0.67</formula>
    </cfRule>
    <cfRule type="cellIs" dxfId="12" priority="2" stopIfTrue="1" operator="between">
      <formula>0.34</formula>
      <formula>0.66</formula>
    </cfRule>
    <cfRule type="cellIs" dxfId="11" priority="3" stopIfTrue="1" operator="lessThan">
      <formula>0.33</formula>
    </cfRule>
  </conditionalFormatting>
  <dataValidations count="2">
    <dataValidation type="list" allowBlank="1" showInputMessage="1" showErrorMessage="1" sqref="D2:D7">
      <formula1>"ALEJANDRO GARCIA, BRANDON MEDINA, HELVER ROA , JOHAN MATOMA, PAULA VILLARREAL"</formula1>
    </dataValidation>
    <dataValidation type="list" allowBlank="1" showInputMessage="1" showErrorMessage="1" sqref="E4:E7 E2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INFORME SPRINT</vt:lpstr>
      <vt:lpstr>SEGUIMIENTO 12-09-2022</vt:lpstr>
      <vt:lpstr>SEGUIMIENTO 10-09-2022</vt:lpstr>
      <vt:lpstr>TUTORIA 08-09-2022</vt:lpstr>
      <vt:lpstr>DISTRIBUCION 05-09-2022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Full name</cp:lastModifiedBy>
  <dcterms:created xsi:type="dcterms:W3CDTF">2022-08-20T12:31:52Z</dcterms:created>
  <dcterms:modified xsi:type="dcterms:W3CDTF">2022-09-13T05:29:39Z</dcterms:modified>
</cp:coreProperties>
</file>