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2/"/>
    </mc:Choice>
  </mc:AlternateContent>
  <xr:revisionPtr revIDLastSave="0" documentId="13_ncr:1_{11690007-0584-1349-977B-A2B3AAF55DFD}" xr6:coauthVersionLast="36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30-08-2022" sheetId="18" r:id="rId2"/>
    <sheet name="REUNION 29-08-2022" sheetId="17" r:id="rId3"/>
    <sheet name="DISTRIBUCION 28-08-2022" sheetId="16" r:id="rId4"/>
    <sheet name="PLANEACION 28-08-2022" sheetId="9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8" l="1"/>
  <c r="D12" i="18"/>
  <c r="D11" i="18"/>
  <c r="D10" i="18"/>
  <c r="F6" i="18"/>
  <c r="F5" i="18"/>
  <c r="F4" i="18"/>
  <c r="F3" i="18"/>
  <c r="F2" i="18"/>
  <c r="F7" i="18" s="1"/>
  <c r="F2" i="17"/>
  <c r="D13" i="17"/>
  <c r="D12" i="17"/>
  <c r="D11" i="17"/>
  <c r="D10" i="17"/>
  <c r="F6" i="17"/>
  <c r="F5" i="17"/>
  <c r="F4" i="17"/>
  <c r="F3" i="17"/>
  <c r="F7" i="17" l="1"/>
  <c r="D13" i="16"/>
  <c r="D12" i="16"/>
  <c r="D11" i="16"/>
  <c r="D10" i="16"/>
  <c r="F6" i="16"/>
  <c r="F5" i="16"/>
  <c r="F4" i="16"/>
  <c r="F3" i="16"/>
  <c r="F2" i="16"/>
  <c r="F7" i="16" s="1"/>
  <c r="D10" i="9" l="1"/>
  <c r="D12" i="9"/>
  <c r="D11" i="9"/>
  <c r="D13" i="9"/>
  <c r="F2" i="9"/>
  <c r="F3" i="9"/>
  <c r="F4" i="9"/>
  <c r="F5" i="9"/>
  <c r="F6" i="9"/>
  <c r="F7" i="9"/>
</calcChain>
</file>

<file path=xl/sharedStrings.xml><?xml version="1.0" encoding="utf-8"?>
<sst xmlns="http://schemas.openxmlformats.org/spreadsheetml/2006/main" count="142" uniqueCount="44">
  <si>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</si>
  <si>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</si>
  <si>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</si>
  <si>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</si>
  <si>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</si>
  <si>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</si>
  <si>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</si>
  <si>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</si>
  <si>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</si>
  <si>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</si>
  <si>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</si>
  <si>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</si>
  <si>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</si>
  <si>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</si>
  <si>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</si>
  <si>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</si>
  <si>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</si>
  <si>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</si>
  <si>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</si>
  <si>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</si>
  <si>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</si>
  <si>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</si>
  <si>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</si>
  <si>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</si>
  <si>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</si>
  <si>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</si>
  <si>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</si>
  <si>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</si>
  <si>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</si>
  <si>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</si>
  <si>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</si>
  <si>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</si>
  <si>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</si>
  <si>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</si>
  <si>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</si>
  <si>
    <t>BRANDON MEDINA</t>
  </si>
  <si>
    <t>ALEJANDRO GARCIA</t>
  </si>
  <si>
    <t>JOHAN MATOMA</t>
  </si>
  <si>
    <t xml:space="preserve">HELVER ROA </t>
  </si>
  <si>
    <t>FORMATO SEGUIMIENTO-SPRINT2</t>
  </si>
  <si>
    <t>Excel</t>
  </si>
  <si>
    <t>HACIENDO</t>
  </si>
  <si>
    <t>VERIFICAR</t>
  </si>
  <si>
    <t>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</si>
</sst>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71121</xdr:colOff>
      <xdr:row>1</xdr:row>
      <xdr:rowOff>177800</xdr:rowOff>
    </xdr:from>
    <xdr:to>
      <xdr:col>3</xdr:col>
      <xdr:colOff>3058160</xdr:colOff>
      <xdr:row>6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CA26420-3122-B049-8B3E-88A5076A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621" y="584200"/>
          <a:ext cx="2987039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</xdr:colOff>
      <xdr:row>7</xdr:row>
      <xdr:rowOff>165100</xdr:rowOff>
    </xdr:from>
    <xdr:to>
      <xdr:col>3</xdr:col>
      <xdr:colOff>3048000</xdr:colOff>
      <xdr:row>12</xdr:row>
      <xdr:rowOff>127000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44CF29A-F256-C142-90BA-BA313CDEC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3460" y="2857500"/>
          <a:ext cx="2987040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</xdr:row>
      <xdr:rowOff>202404</xdr:rowOff>
    </xdr:from>
    <xdr:to>
      <xdr:col>3</xdr:col>
      <xdr:colOff>3025777</xdr:colOff>
      <xdr:row>18</xdr:row>
      <xdr:rowOff>158749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72087A5-257B-8B45-B455-05320792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5187154"/>
          <a:ext cx="2978152" cy="18613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7A051E-30B6-6543-A351-182DB28CD0DF}" name="Tabla1345" displayName="Tabla1345" ref="A1:F7" totalsRowCount="1" headerRowDxfId="37">
  <autoFilter ref="A1:F6" xr:uid="{C6771560-9D89-3142-9F9C-47C6E5E14ADD}"/>
  <tableColumns count="6">
    <tableColumn id="1" xr3:uid="{5D8DDD81-A049-7A4D-8F63-C52AD0FAF0B3}" name="ID" dataDxfId="36"/>
    <tableColumn id="5" xr3:uid="{3642A657-9D7D-C843-8078-ABE3CDE26154}" name="VALOR" totalsRowDxfId="31" dataCellStyle="Porcentaje"/>
    <tableColumn id="2" xr3:uid="{E2BA7776-5644-E542-A744-A0A32EDA687D}" name="ACTIVIDAD" dataDxfId="35" totalsRowDxfId="30"/>
    <tableColumn id="6" xr3:uid="{52157B39-F9FA-A748-946C-FD256BC7430D}" name="RESPONSABLE" dataDxfId="34" totalsRowDxfId="29"/>
    <tableColumn id="3" xr3:uid="{00E318AC-2DC1-4843-8BF7-20A1128848C1}" name="ESTADO" dataDxfId="33"/>
    <tableColumn id="4" xr3:uid="{8E2B9799-F11A-334F-8747-54B12B2ED139}" name="PROGRESO" totalsRowFunction="sum" dataDxfId="32" totalsRowDxfId="28" dataCellStyle="Porcentaje">
      <calculatedColumnFormula>IF(Tabla1345[[#This Row],[ESTADO]]="HECHO",Tabla1345[[#This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35B5E8-8C68-9849-B638-16F4C68A443C}" name="Tabla134" displayName="Tabla134" ref="A1:F7" totalsRowCount="1" headerRowDxfId="47">
  <autoFilter ref="A1:F6" xr:uid="{C6771560-9D89-3142-9F9C-47C6E5E14ADD}"/>
  <tableColumns count="6">
    <tableColumn id="1" xr3:uid="{0A7A4574-5A4E-AC4E-8215-EEFA2C8E799F}" name="ID" dataDxfId="46"/>
    <tableColumn id="5" xr3:uid="{A9ECA477-E218-7B40-B14E-C7ADB0FD3FAD}" name="VALOR" totalsRowDxfId="41" dataCellStyle="Porcentaje"/>
    <tableColumn id="2" xr3:uid="{37C02F32-5CEE-904D-8C20-6A8783C18240}" name="ACTIVIDAD" dataDxfId="45" totalsRowDxfId="40"/>
    <tableColumn id="6" xr3:uid="{B98B6820-93D5-5941-A278-D1F0E116E71F}" name="RESPONSABLE" dataDxfId="44" totalsRowDxfId="39"/>
    <tableColumn id="3" xr3:uid="{C7834CA5-7D54-DB4A-AAB9-5FFA6FA1E74E}" name="ESTADO" dataDxfId="43"/>
    <tableColumn id="4" xr3:uid="{1B286B3A-1A7F-F94F-9F0F-5AD681567A93}" name="PROGRESO" totalsRowFunction="sum" dataDxfId="42" totalsRowDxfId="38" dataCellStyle="Porcentaje">
      <calculatedColumnFormula>IF(Tabla134[[#This Row],[ESTADO]]="HECHO",Tabla134[[#This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23BDD-0C6B-9546-BC60-2B699E1DBBD8}" name="Tabla13" displayName="Tabla13" ref="A1:F7" totalsRowCount="1" headerRowDxfId="67">
  <autoFilter ref="A1:F6" xr:uid="{C6771560-9D89-3142-9F9C-47C6E5E14ADD}"/>
  <tableColumns count="6">
    <tableColumn id="1" xr3:uid="{73C66182-65A3-1E48-B252-9CA7D86615F7}" name="ID" dataDxfId="66"/>
    <tableColumn id="5" xr3:uid="{38DA5FEB-20A4-EE4A-9128-74DFB57CD030}" name="VALOR" totalsRowDxfId="65" dataCellStyle="Porcentaje"/>
    <tableColumn id="2" xr3:uid="{71F59E7D-B04C-E04A-9AFF-C00FB83CFA4D}" name="ACTIVIDAD" dataDxfId="64" totalsRowDxfId="63"/>
    <tableColumn id="6" xr3:uid="{DA1AAC07-60AB-BF43-8A94-8802E652232B}" name="RESPONSABLE" dataDxfId="62" totalsRowDxfId="61"/>
    <tableColumn id="3" xr3:uid="{8C839BBF-3DCE-0441-99C9-D9C276414CC3}" name="ESTADO" dataDxfId="60"/>
    <tableColumn id="4" xr3:uid="{B9AFE5A4-3815-444E-84B9-842AFAFA53BB}" name="PROGRESO" totalsRowFunction="sum" dataDxfId="59" totalsRowDxfId="58" dataCellStyle="Porcentaje">
      <calculatedColumnFormula>IF(Tabla13[[#This Row],[ESTADO]]="HECHO",Tabla13[[#This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Tabla1" displayName="Tabla1" ref="A1:F7" totalsRowCount="1" headerRowDxfId="57">
  <autoFilter ref="A1:F6" xr:uid="{C6771560-9D89-3142-9F9C-47C6E5E14ADD}"/>
  <tableColumns count="6">
    <tableColumn id="1" xr3:uid="{B00B770C-E8F2-CB46-A39B-1F22E5737A8F}" name="ID" dataDxfId="56"/>
    <tableColumn id="5" xr3:uid="{5618240B-7421-2E49-B85A-37682FDA546C}" name="VALOR" totalsRowDxfId="55" dataCellStyle="Porcentaje"/>
    <tableColumn id="2" xr3:uid="{FD0BACDA-4B7C-AE4A-B6CC-54F3CF36C08D}" name="ACTIVIDAD" dataDxfId="54" totalsRowDxfId="53"/>
    <tableColumn id="6" xr3:uid="{FD255310-A28E-5448-BD5D-4F7B55D7AFCB}" name="RESPONSABLE" dataDxfId="52" totalsRowDxfId="51"/>
    <tableColumn id="3" xr3:uid="{EDB2A1F3-0893-E44D-BCDD-5AACC2B519F8}" name="ESTADO" dataDxfId="50"/>
    <tableColumn id="4" xr3:uid="{684EEF9A-6840-2141-90A0-69B802ECABA8}" name="PROGRESO" totalsRowFunction="sum" dataDxfId="49" totalsRowDxfId="48" dataCellStyle="Porcentaje">
      <calculatedColumnFormula>IF(Tabla1[[#This Row],[ESTADO]]="HECHO",Tabla1[[#This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zoomScale="80" zoomScaleNormal="80" workbookViewId="0">
      <selection activeCell="G19" sqref="G19"/>
    </sheetView>
  </sheetViews>
  <sheetFormatPr baseColWidth="10" defaultColWidth="10.83203125" defaultRowHeight="15" x14ac:dyDescent="0.2"/>
  <cols>
    <col min="2" max="3" width="50.83203125" customWidth="1"/>
    <col min="4" max="4" width="40.83203125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18</v>
      </c>
      <c r="B1" s="15" t="s">
        <v>15</v>
      </c>
      <c r="C1" s="15" t="s">
        <v>16</v>
      </c>
      <c r="D1" s="16" t="s">
        <v>17</v>
      </c>
      <c r="F1" s="30" t="s">
        <v>1</v>
      </c>
      <c r="G1" s="31"/>
      <c r="H1" s="32"/>
      <c r="I1" s="19" t="s">
        <v>25</v>
      </c>
    </row>
    <row r="2" spans="1:9" ht="30" customHeight="1" x14ac:dyDescent="0.2">
      <c r="A2" s="38">
        <v>1</v>
      </c>
      <c r="B2" s="44"/>
      <c r="C2" s="46"/>
      <c r="D2" s="41"/>
      <c r="F2" s="24" t="s">
        <v>39</v>
      </c>
      <c r="G2" s="25"/>
      <c r="H2" s="26"/>
      <c r="I2" s="22" t="s">
        <v>40</v>
      </c>
    </row>
    <row r="3" spans="1:9" ht="30" customHeight="1" x14ac:dyDescent="0.2">
      <c r="A3" s="39"/>
      <c r="B3" s="45"/>
      <c r="C3" s="47"/>
      <c r="D3" s="42"/>
      <c r="F3" s="24"/>
      <c r="G3" s="25"/>
      <c r="H3" s="26"/>
      <c r="I3" s="22"/>
    </row>
    <row r="4" spans="1:9" ht="30" customHeight="1" x14ac:dyDescent="0.2">
      <c r="A4" s="39"/>
      <c r="B4" s="48"/>
      <c r="C4" s="48"/>
      <c r="D4" s="42"/>
      <c r="F4" s="24"/>
      <c r="G4" s="25"/>
      <c r="H4" s="26"/>
      <c r="I4" s="22"/>
    </row>
    <row r="5" spans="1:9" ht="30" customHeight="1" x14ac:dyDescent="0.2">
      <c r="A5" s="39"/>
      <c r="B5" s="45"/>
      <c r="C5" s="45"/>
      <c r="D5" s="42"/>
      <c r="F5" s="24"/>
      <c r="G5" s="25"/>
      <c r="H5" s="26"/>
      <c r="I5" s="22"/>
    </row>
    <row r="6" spans="1:9" ht="30" customHeight="1" x14ac:dyDescent="0.2">
      <c r="A6" s="39"/>
      <c r="B6" s="48"/>
      <c r="C6" s="48"/>
      <c r="D6" s="42"/>
      <c r="F6" s="24"/>
      <c r="G6" s="25"/>
      <c r="H6" s="26"/>
      <c r="I6" s="22"/>
    </row>
    <row r="7" spans="1:9" ht="30" customHeight="1" thickBot="1" x14ac:dyDescent="0.25">
      <c r="A7" s="40"/>
      <c r="B7" s="49"/>
      <c r="C7" s="49"/>
      <c r="D7" s="43"/>
    </row>
    <row r="8" spans="1:9" ht="30" customHeight="1" x14ac:dyDescent="0.2">
      <c r="A8" s="50">
        <v>2</v>
      </c>
      <c r="B8" s="37"/>
      <c r="C8" s="37"/>
      <c r="D8" s="51"/>
    </row>
    <row r="9" spans="1:9" ht="30" customHeight="1" x14ac:dyDescent="0.2">
      <c r="A9" s="39"/>
      <c r="B9" s="36"/>
      <c r="C9" s="36"/>
      <c r="D9" s="42"/>
      <c r="F9" s="23" t="s">
        <v>2</v>
      </c>
      <c r="G9" s="27" t="s">
        <v>27</v>
      </c>
      <c r="H9" s="27"/>
      <c r="I9" s="27"/>
    </row>
    <row r="10" spans="1:9" ht="30" customHeight="1" x14ac:dyDescent="0.2">
      <c r="A10" s="39"/>
      <c r="B10" s="33"/>
      <c r="C10" s="33"/>
      <c r="D10" s="42"/>
      <c r="F10" s="23" t="s">
        <v>3</v>
      </c>
      <c r="G10" s="28">
        <v>44798</v>
      </c>
      <c r="H10" s="28"/>
      <c r="I10" s="28"/>
    </row>
    <row r="11" spans="1:9" ht="30" customHeight="1" x14ac:dyDescent="0.2">
      <c r="A11" s="39"/>
      <c r="B11" s="36"/>
      <c r="C11" s="36"/>
      <c r="D11" s="42"/>
      <c r="F11" s="23" t="s">
        <v>4</v>
      </c>
      <c r="G11" s="29" t="s">
        <v>26</v>
      </c>
      <c r="H11" s="29"/>
      <c r="I11" s="29"/>
    </row>
    <row r="12" spans="1:9" ht="30" customHeight="1" x14ac:dyDescent="0.2">
      <c r="A12" s="39"/>
      <c r="B12" s="33"/>
      <c r="C12" s="33"/>
      <c r="D12" s="42"/>
    </row>
    <row r="13" spans="1:9" ht="30" customHeight="1" thickBot="1" x14ac:dyDescent="0.25">
      <c r="A13" s="40"/>
      <c r="B13" s="34"/>
      <c r="C13" s="34"/>
      <c r="D13" s="43"/>
    </row>
    <row r="14" spans="1:9" ht="30" customHeight="1" x14ac:dyDescent="0.2">
      <c r="A14" s="38">
        <v>3</v>
      </c>
      <c r="B14" s="35"/>
      <c r="C14" s="35"/>
      <c r="D14" s="41"/>
    </row>
    <row r="15" spans="1:9" ht="30" customHeight="1" x14ac:dyDescent="0.2">
      <c r="A15" s="39"/>
      <c r="B15" s="36"/>
      <c r="C15" s="36"/>
      <c r="D15" s="42"/>
    </row>
    <row r="16" spans="1:9" ht="30" customHeight="1" x14ac:dyDescent="0.2">
      <c r="A16" s="39"/>
      <c r="B16" s="33"/>
      <c r="C16" s="33"/>
      <c r="D16" s="42"/>
    </row>
    <row r="17" spans="1:8" ht="30" customHeight="1" x14ac:dyDescent="0.2">
      <c r="A17" s="39"/>
      <c r="B17" s="36"/>
      <c r="C17" s="36"/>
      <c r="D17" s="42"/>
    </row>
    <row r="18" spans="1:8" ht="30" customHeight="1" x14ac:dyDescent="0.2">
      <c r="A18" s="39"/>
      <c r="B18" s="33"/>
      <c r="C18" s="33"/>
      <c r="D18" s="42"/>
    </row>
    <row r="19" spans="1:8" ht="30" customHeight="1" thickBot="1" x14ac:dyDescent="0.25">
      <c r="A19" s="40"/>
      <c r="B19" s="34"/>
      <c r="C19" s="34"/>
      <c r="D19" s="43"/>
    </row>
    <row r="20" spans="1:8" ht="30" customHeight="1" x14ac:dyDescent="0.2">
      <c r="A20" s="38">
        <v>4</v>
      </c>
      <c r="B20" s="35"/>
      <c r="C20" s="35"/>
      <c r="D20" s="41"/>
    </row>
    <row r="21" spans="1:8" ht="30" customHeight="1" x14ac:dyDescent="0.2">
      <c r="A21" s="39"/>
      <c r="B21" s="36"/>
      <c r="C21" s="36"/>
      <c r="D21" s="42"/>
    </row>
    <row r="22" spans="1:8" ht="30" customHeight="1" x14ac:dyDescent="0.2">
      <c r="A22" s="39"/>
      <c r="B22" s="33"/>
      <c r="C22" s="33"/>
      <c r="D22" s="42"/>
    </row>
    <row r="23" spans="1:8" ht="30" customHeight="1" x14ac:dyDescent="0.2">
      <c r="A23" s="39"/>
      <c r="B23" s="36"/>
      <c r="C23" s="36"/>
      <c r="D23" s="42"/>
    </row>
    <row r="24" spans="1:8" ht="30" customHeight="1" x14ac:dyDescent="0.2">
      <c r="A24" s="39"/>
      <c r="B24" s="33"/>
      <c r="C24" s="33"/>
      <c r="D24" s="42"/>
    </row>
    <row r="25" spans="1:8" ht="30" customHeight="1" thickBot="1" x14ac:dyDescent="0.25">
      <c r="A25" s="40"/>
      <c r="B25" s="34"/>
      <c r="C25" s="34"/>
      <c r="D25" s="43"/>
      <c r="F25" s="1" t="s">
        <v>5</v>
      </c>
      <c r="G25" s="1"/>
      <c r="H25" s="1"/>
    </row>
  </sheetData>
  <mergeCells count="41"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  <mergeCell ref="C10:C11"/>
    <mergeCell ref="C8:C9"/>
    <mergeCell ref="B14:B15"/>
    <mergeCell ref="C14:C15"/>
    <mergeCell ref="B16:B17"/>
    <mergeCell ref="C16:C17"/>
    <mergeCell ref="B12:B13"/>
    <mergeCell ref="C12:C13"/>
    <mergeCell ref="B24:B25"/>
    <mergeCell ref="C24:C25"/>
    <mergeCell ref="B18:B19"/>
    <mergeCell ref="C18:C19"/>
    <mergeCell ref="B20:B21"/>
    <mergeCell ref="C20:C21"/>
    <mergeCell ref="B22:B23"/>
    <mergeCell ref="C22:C23"/>
    <mergeCell ref="F6:H6"/>
    <mergeCell ref="G9:I9"/>
    <mergeCell ref="G10:I10"/>
    <mergeCell ref="G11:I11"/>
    <mergeCell ref="F1:H1"/>
    <mergeCell ref="F2:H2"/>
    <mergeCell ref="F3:H3"/>
    <mergeCell ref="F4:H4"/>
    <mergeCell ref="F5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A483-9E80-6B40-A127-ED09E1519ABA}">
  <dimension ref="A1:I18"/>
  <sheetViews>
    <sheetView tabSelected="1" zoomScale="120" zoomScaleNormal="120" workbookViewId="0">
      <selection activeCell="G20" sqref="G20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 t="s">
        <v>42</v>
      </c>
      <c r="F2" s="6" t="str">
        <f>IF(Tabla1345[[#This Row],[ESTADO]]="HECHO",Tabla1345[[#This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 t="s">
        <v>36</v>
      </c>
      <c r="E3" s="5" t="s">
        <v>43</v>
      </c>
      <c r="F3" s="6" t="str">
        <f>IF(Tabla1345[[#This Row],[ESTADO]]="HECHO",Tabla1345[[#This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35</v>
      </c>
      <c r="E4" s="5" t="s">
        <v>41</v>
      </c>
      <c r="F4" s="6" t="str">
        <f>IF(Tabla1345[[#This Row],[ESTADO]]="HECHO",Tabla1345[[#This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 t="s">
        <v>43</v>
      </c>
      <c r="F5" s="6" t="str">
        <f>IF(Tabla1345[[#This Row],[ESTADO]]="HECHO",Tabla1345[[#This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 t="s">
        <v>43</v>
      </c>
      <c r="F6" s="6" t="str">
        <f>IF(Tabla1345[[#This Row],[ESTADO]]="HECHO",Tabla1345[[#This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SUBTOTAL(109,Tabla1345[PROGRESO])</f>
        <v>0</v>
      </c>
    </row>
    <row r="10" spans="1:9" x14ac:dyDescent="0.2">
      <c r="C10" s="10" t="s">
        <v>11</v>
      </c>
      <c r="D10" s="3">
        <f>COUNTIF(Tabla1345[ESTADO],"HACER")</f>
        <v>3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COUNTIF(Tabla1345[ESTADO],"HACIENDO")</f>
        <v>1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COUNTIF(Tabla1345[ESTADO],"VERIFICAR")</f>
        <v>1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COUNTIF(Tabla1345[ESTADO],"HECHO")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27" priority="4" stopIfTrue="1">
      <formula>($E2="VERIFICAR")</formula>
    </cfRule>
    <cfRule type="expression" dxfId="26" priority="5" stopIfTrue="1">
      <formula>($E2="HECHO")</formula>
    </cfRule>
    <cfRule type="expression" dxfId="25" priority="6" stopIfTrue="1">
      <formula>($E2="HACIENDO")</formula>
    </cfRule>
    <cfRule type="expression" dxfId="24" priority="7" stopIfTrue="1">
      <formula>($E2="HACER")</formula>
    </cfRule>
  </conditionalFormatting>
  <conditionalFormatting sqref="F7">
    <cfRule type="cellIs" dxfId="23" priority="1" stopIfTrue="1" operator="greaterThan">
      <formula>0.67</formula>
    </cfRule>
    <cfRule type="cellIs" dxfId="22" priority="2" stopIfTrue="1" operator="between">
      <formula>0.34</formula>
      <formula>0.66</formula>
    </cfRule>
    <cfRule type="cellIs" dxfId="21" priority="3" stopIfTrue="1" operator="lessThan">
      <formula>0.33</formula>
    </cfRule>
  </conditionalFormatting>
  <dataValidations count="2">
    <dataValidation type="list" allowBlank="1" showInputMessage="1" showErrorMessage="1" sqref="D2:D6" xr:uid="{6170A9F1-E19F-484B-9790-FDDD9E0D5236}">
      <formula1>"ALEJANDRO GARCIA, BRANDON MEDINA, HELVER ROA , JOHAN MATOMA, PAULA VILLARREAL"</formula1>
    </dataValidation>
    <dataValidation type="list" allowBlank="1" showInputMessage="1" showErrorMessage="1" sqref="E2:E6" xr:uid="{671F6103-46E0-914B-B39F-9316FCB480FB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FC23-7A3E-0C46-A9BD-B97D74A269B3}">
  <dimension ref="A1:I18"/>
  <sheetViews>
    <sheetView zoomScale="120" zoomScaleNormal="120" workbookViewId="0">
      <selection activeCell="I1" sqref="I1:I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 t="s">
        <v>41</v>
      </c>
      <c r="F2" s="6" t="str">
        <f>IF(Tabla134[[#This Row],[ESTADO]]="HECHO",Tabla134[[#This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 t="s">
        <v>36</v>
      </c>
      <c r="E3" s="5" t="s">
        <v>43</v>
      </c>
      <c r="F3" s="6" t="str">
        <f>IF(Tabla134[[#This Row],[ESTADO]]="HECHO",Tabla134[[#This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35</v>
      </c>
      <c r="E4" s="5" t="s">
        <v>43</v>
      </c>
      <c r="F4" s="6" t="str">
        <f>IF(Tabla134[[#This Row],[ESTADO]]="HECHO",Tabla134[[#This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 t="s">
        <v>43</v>
      </c>
      <c r="F5" s="6" t="str">
        <f>IF(Tabla134[[#This Row],[ESTADO]]="HECHO",Tabla134[[#This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 t="s">
        <v>43</v>
      </c>
      <c r="F6" s="6" t="str">
        <f>IF(Tabla134[[#This Row],[ESTADO]]="HECHO",Tabla134[[#This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SUBTOTAL(109,Tabla134[PROGRESO])</f>
        <v>0</v>
      </c>
    </row>
    <row r="10" spans="1:9" x14ac:dyDescent="0.2">
      <c r="C10" s="10" t="s">
        <v>11</v>
      </c>
      <c r="D10" s="3">
        <f>COUNTIF(Tabla134[ESTADO],"HACER")</f>
        <v>4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COUNTIF(Tabla134[ESTADO],"HACIENDO")</f>
        <v>1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COUNTIF(Tabla134[ESTADO],"VERIFICAR")</f>
        <v>0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COUNTIF(Tabla134[ESTADO],"HECHO")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20" priority="4" stopIfTrue="1">
      <formula>($E2="VERIFICAR")</formula>
    </cfRule>
    <cfRule type="expression" dxfId="19" priority="5" stopIfTrue="1">
      <formula>($E2="HECHO")</formula>
    </cfRule>
    <cfRule type="expression" dxfId="18" priority="6" stopIfTrue="1">
      <formula>($E2="HACIENDO")</formula>
    </cfRule>
    <cfRule type="expression" dxfId="17" priority="7" stopIfTrue="1">
      <formula>($E2="HACER")</formula>
    </cfRule>
  </conditionalFormatting>
  <conditionalFormatting sqref="F7">
    <cfRule type="cellIs" dxfId="16" priority="1" stopIfTrue="1" operator="greaterThan">
      <formula>0.67</formula>
    </cfRule>
    <cfRule type="cellIs" dxfId="15" priority="2" stopIfTrue="1" operator="between">
      <formula>0.34</formula>
      <formula>0.66</formula>
    </cfRule>
    <cfRule type="cellIs" dxfId="14" priority="3" stopIfTrue="1" operator="lessThan">
      <formula>0.33</formula>
    </cfRule>
  </conditionalFormatting>
  <dataValidations count="2">
    <dataValidation type="list" allowBlank="1" showInputMessage="1" showErrorMessage="1" sqref="E2:E6" xr:uid="{25B94203-5B38-0441-8EC2-1CF4321DE995}">
      <formula1>"HACER, HACIENDO, HECHO, VERIFICAR"</formula1>
    </dataValidation>
    <dataValidation type="list" allowBlank="1" showInputMessage="1" showErrorMessage="1" sqref="D2:D6" xr:uid="{93BE478C-9AF0-FE43-89C3-052AAE7BD85D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409-1CE7-2449-8423-28A02DE4E2D1}">
  <dimension ref="A1:I18"/>
  <sheetViews>
    <sheetView zoomScale="120" zoomScaleNormal="120" workbookViewId="0">
      <selection activeCell="G10" sqref="G10:I14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D2" s="4" t="s">
        <v>35</v>
      </c>
      <c r="E2" s="5"/>
      <c r="F2" s="6" t="str">
        <f>IF(Tabla13[[#This Row],[ESTADO]]="HECHO",Tabla13[[#This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D3" s="4"/>
      <c r="E3" s="5"/>
      <c r="F3" s="6" t="str">
        <f>IF(Tabla13[[#This Row],[ESTADO]]="HECHO",Tabla13[[#This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D4" s="4" t="s">
        <v>36</v>
      </c>
      <c r="E4" s="5"/>
      <c r="F4" s="6" t="str">
        <f>IF(Tabla13[[#This Row],[ESTADO]]="HECHO",Tabla13[[#This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D5" s="4" t="s">
        <v>37</v>
      </c>
      <c r="E5" s="5"/>
      <c r="F5" s="6" t="str">
        <f>IF(Tabla13[[#This Row],[ESTADO]]="HECHO",Tabla13[[#This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D6" s="4" t="s">
        <v>38</v>
      </c>
      <c r="E6" s="5"/>
      <c r="F6" s="6" t="str">
        <f>IF(Tabla13[[#This Row],[ESTADO]]="HECHO",Tabla13[[#This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SUBTOTAL(109,Tabla13[PROGRESO])</f>
        <v>0</v>
      </c>
    </row>
    <row r="10" spans="1:9" x14ac:dyDescent="0.2">
      <c r="C10" s="10" t="s">
        <v>11</v>
      </c>
      <c r="D10" s="3">
        <f>COUNTIF(Tabla13[ESTADO],"HACER")</f>
        <v>0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COUNTIF(Tabla13[ESTADO],"HACIENDO")</f>
        <v>0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COUNTIF(Tabla13[ESTADO],"VERIFICAR")</f>
        <v>0</v>
      </c>
      <c r="G12" s="21">
        <v>2</v>
      </c>
      <c r="H12" s="20" t="s">
        <v>21</v>
      </c>
      <c r="I12" s="20" t="s">
        <v>23</v>
      </c>
    </row>
    <row r="13" spans="1:9" x14ac:dyDescent="0.2">
      <c r="C13" s="13" t="s">
        <v>13</v>
      </c>
      <c r="D13" s="3">
        <f>COUNTIF(Tabla13[ESTADO],"HECHO")</f>
        <v>0</v>
      </c>
      <c r="G13" s="21">
        <v>3</v>
      </c>
      <c r="H13" s="20" t="s">
        <v>22</v>
      </c>
      <c r="I13" s="20" t="s">
        <v>23</v>
      </c>
    </row>
    <row r="14" spans="1:9" x14ac:dyDescent="0.2">
      <c r="G14" s="21">
        <v>4</v>
      </c>
      <c r="H14" s="20" t="s">
        <v>24</v>
      </c>
      <c r="I14" s="20" t="s">
        <v>23</v>
      </c>
    </row>
    <row r="18" spans="7:8" x14ac:dyDescent="0.2">
      <c r="G18" s="18"/>
      <c r="H18" s="18"/>
    </row>
  </sheetData>
  <conditionalFormatting sqref="E2:E6">
    <cfRule type="expression" dxfId="13" priority="4" stopIfTrue="1">
      <formula>($E2="VERIFICAR")</formula>
    </cfRule>
    <cfRule type="expression" dxfId="12" priority="5" stopIfTrue="1">
      <formula>($E2="HECHO")</formula>
    </cfRule>
    <cfRule type="expression" dxfId="11" priority="6" stopIfTrue="1">
      <formula>($E2="HACIENDO")</formula>
    </cfRule>
    <cfRule type="expression" dxfId="10" priority="7" stopIfTrue="1">
      <formula>($E2="HACER")</formula>
    </cfRule>
  </conditionalFormatting>
  <conditionalFormatting sqref="F7">
    <cfRule type="cellIs" dxfId="9" priority="1" stopIfTrue="1" operator="greaterThan">
      <formula>0.67</formula>
    </cfRule>
    <cfRule type="cellIs" dxfId="8" priority="2" stopIfTrue="1" operator="between">
      <formula>0.34</formula>
      <formula>0.66</formula>
    </cfRule>
    <cfRule type="cellIs" dxfId="7" priority="3" stopIfTrue="1" operator="lessThan">
      <formula>0.33</formula>
    </cfRule>
  </conditionalFormatting>
  <dataValidations count="2">
    <dataValidation type="list" allowBlank="1" showInputMessage="1" showErrorMessage="1" sqref="D2:D6" xr:uid="{4FD64113-ED80-0F43-95A9-9DBF9E178A47}">
      <formula1>"ALEJANDRO GARCIA, BRANDON MEDINA, HELVER ROA , JOHAN MATOMA, PAULA VILLARREAL"</formula1>
    </dataValidation>
    <dataValidation type="list" allowBlank="1" showInputMessage="1" showErrorMessage="1" sqref="E2:E6" xr:uid="{6E820B98-BCB9-B74E-A3AF-83B065D33FFD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I18"/>
  <sheetViews>
    <sheetView zoomScale="120" zoomScaleNormal="120" workbookViewId="0">
      <selection activeCell="G10" sqref="G10:I14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91" bestFit="1" customWidth="1"/>
    <col min="4" max="4" width="24.33203125" customWidth="1"/>
    <col min="5" max="7" width="13.83203125" customWidth="1"/>
    <col min="8" max="9" width="24.83203125" customWidth="1"/>
  </cols>
  <sheetData>
    <row r="1" spans="1:9" x14ac:dyDescent="0.2">
      <c r="A1" s="5" t="s">
        <v>0</v>
      </c>
      <c r="B1" s="5" t="s">
        <v>9</v>
      </c>
      <c r="C1" s="5" t="s">
        <v>6</v>
      </c>
      <c r="D1" s="5" t="s">
        <v>10</v>
      </c>
      <c r="E1" s="5" t="s">
        <v>7</v>
      </c>
      <c r="F1" s="5" t="s">
        <v>8</v>
      </c>
    </row>
    <row r="2" spans="1:9" x14ac:dyDescent="0.2">
      <c r="A2" s="5">
        <v>1</v>
      </c>
      <c r="B2" s="6">
        <v>0.1</v>
      </c>
      <c r="C2" s="4" t="s">
        <v>30</v>
      </c>
      <c r="E2" s="5"/>
      <c r="F2" s="6" t="str">
        <f>IF(Tabla1[[#This Row],[ESTADO]]="HECHO",Tabla1[[#This Row],[VALOR]]," ")</f>
        <v xml:space="preserve"> </v>
      </c>
    </row>
    <row r="3" spans="1:9" x14ac:dyDescent="0.2">
      <c r="A3" s="5">
        <v>2</v>
      </c>
      <c r="B3" s="6">
        <v>0.05</v>
      </c>
      <c r="C3" s="4" t="s">
        <v>31</v>
      </c>
      <c r="E3" s="5"/>
      <c r="F3" s="6" t="str">
        <f>IF(Tabla1[[#This Row],[ESTADO]]="HECHO",Tabla1[[#This Row],[VALOR]]," ")</f>
        <v xml:space="preserve"> </v>
      </c>
    </row>
    <row r="4" spans="1:9" x14ac:dyDescent="0.2">
      <c r="A4" s="5">
        <v>3</v>
      </c>
      <c r="B4" s="6">
        <v>0.4</v>
      </c>
      <c r="C4" s="4" t="s">
        <v>32</v>
      </c>
      <c r="E4" s="5"/>
      <c r="F4" s="6" t="str">
        <f>IF(Tabla1[[#This Row],[ESTADO]]="HECHO",Tabla1[[#This Row],[VALOR]]," ")</f>
        <v xml:space="preserve"> </v>
      </c>
    </row>
    <row r="5" spans="1:9" x14ac:dyDescent="0.2">
      <c r="A5" s="5">
        <v>4</v>
      </c>
      <c r="B5" s="6">
        <v>0.1</v>
      </c>
      <c r="C5" s="4" t="s">
        <v>33</v>
      </c>
      <c r="E5" s="5"/>
      <c r="F5" s="6" t="str">
        <f>IF(Tabla1[[#This Row],[ESTADO]]="HECHO",Tabla1[[#This Row],[VALOR]]," ")</f>
        <v xml:space="preserve"> </v>
      </c>
    </row>
    <row r="6" spans="1:9" x14ac:dyDescent="0.2">
      <c r="A6" s="5">
        <v>5</v>
      </c>
      <c r="B6" s="6">
        <v>0.2</v>
      </c>
      <c r="C6" s="4" t="s">
        <v>34</v>
      </c>
      <c r="E6" s="5"/>
      <c r="F6" s="6" t="str">
        <f>IF(Tabla1[[#This Row],[ESTADO]]="HECHO",Tabla1[[#This Row],[VALOR]]," ")</f>
        <v xml:space="preserve"> </v>
      </c>
      <c r="H6" s="7"/>
    </row>
    <row r="7" spans="1:9" x14ac:dyDescent="0.2">
      <c r="B7" s="8"/>
      <c r="C7" s="9"/>
      <c r="D7" s="9"/>
      <c r="F7" s="7">
        <f>SUBTOTAL(109,Tabla1[PROGRESO])</f>
        <v>0</v>
      </c>
    </row>
    <row r="10" spans="1:9" x14ac:dyDescent="0.2">
      <c r="C10" s="10" t="s">
        <v>11</v>
      </c>
      <c r="D10" s="3">
        <f>COUNTIF(Tabla1[ESTADO],"HACER")</f>
        <v>0</v>
      </c>
      <c r="G10" s="17" t="s">
        <v>18</v>
      </c>
      <c r="H10" s="17" t="s">
        <v>20</v>
      </c>
      <c r="I10" s="17" t="s">
        <v>19</v>
      </c>
    </row>
    <row r="11" spans="1:9" x14ac:dyDescent="0.2">
      <c r="C11" s="11" t="s">
        <v>12</v>
      </c>
      <c r="D11" s="3">
        <f>COUNTIF(Tabla1[ESTADO],"HACIENDO")</f>
        <v>0</v>
      </c>
      <c r="G11" s="21">
        <v>1</v>
      </c>
      <c r="H11" s="21" t="s">
        <v>28</v>
      </c>
      <c r="I11" s="21" t="s">
        <v>29</v>
      </c>
    </row>
    <row r="12" spans="1:9" x14ac:dyDescent="0.2">
      <c r="C12" s="12" t="s">
        <v>14</v>
      </c>
      <c r="D12" s="3">
        <f>COUNTIF(Tabla1[ESTADO],"VERIFICAR")</f>
        <v>0</v>
      </c>
      <c r="G12" s="21">
        <v>2</v>
      </c>
      <c r="H12" s="2" t="s">
        <v>21</v>
      </c>
      <c r="I12" s="2" t="s">
        <v>23</v>
      </c>
    </row>
    <row r="13" spans="1:9" x14ac:dyDescent="0.2">
      <c r="C13" s="13" t="s">
        <v>13</v>
      </c>
      <c r="D13" s="3">
        <f>COUNTIF(Tabla1[ESTADO],"HECHO")</f>
        <v>0</v>
      </c>
      <c r="G13" s="21">
        <v>3</v>
      </c>
      <c r="H13" s="2" t="s">
        <v>22</v>
      </c>
      <c r="I13" s="2" t="s">
        <v>23</v>
      </c>
    </row>
    <row r="14" spans="1:9" x14ac:dyDescent="0.2">
      <c r="G14" s="21">
        <v>4</v>
      </c>
      <c r="H14" s="2" t="s">
        <v>24</v>
      </c>
      <c r="I14" s="2" t="s">
        <v>23</v>
      </c>
    </row>
    <row r="18" spans="7:8" x14ac:dyDescent="0.2">
      <c r="G18" s="18"/>
      <c r="H18" s="18"/>
    </row>
  </sheetData>
  <conditionalFormatting sqref="E2:E6">
    <cfRule type="expression" dxfId="6" priority="7" stopIfTrue="1">
      <formula>($E2="VERIFICAR")</formula>
    </cfRule>
    <cfRule type="expression" dxfId="5" priority="10" stopIfTrue="1">
      <formula>($E2="HECHO")</formula>
    </cfRule>
    <cfRule type="expression" dxfId="4" priority="11" stopIfTrue="1">
      <formula>($E2="HACIENDO")</formula>
    </cfRule>
    <cfRule type="expression" dxfId="3" priority="12" stopIfTrue="1">
      <formula>($E2="HACER")</formula>
    </cfRule>
  </conditionalFormatting>
  <conditionalFormatting sqref="F7">
    <cfRule type="cellIs" dxfId="2" priority="1" stopIfTrue="1" operator="greaterThan">
      <formula>0.67</formula>
    </cfRule>
    <cfRule type="cellIs" dxfId="1" priority="2" stopIfTrue="1" operator="between">
      <formula>0.34</formula>
      <formula>0.66</formula>
    </cfRule>
    <cfRule type="cellIs" dxfId="0" priority="3" stopIfTrue="1" operator="lessThan">
      <formula>0.33</formula>
    </cfRule>
  </conditionalFormatting>
  <dataValidations count="1">
    <dataValidation type="list" allowBlank="1" showInputMessage="1" showErrorMessage="1" sqref="E2:E6" xr:uid="{A3DCC8F9-4E73-E547-BE62-55E768E9A341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INFORME SPRINT</vt:lpstr>
      <vt:lpstr>REUNION 30-08-2022</vt:lpstr>
      <vt:lpstr>REUNION 29-08-2022</vt:lpstr>
      <vt:lpstr>DISTRIBUCION 28-08-2022</vt:lpstr>
      <vt:lpstr>PLANEACION 28-08-2022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2022-08-31T06:20:23Z</dcterms:modified>
</cp:coreProperties>
</file>