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0b2d0211094ce88/Desktop/Grad School/"/>
    </mc:Choice>
  </mc:AlternateContent>
  <xr:revisionPtr revIDLastSave="2351" documentId="8_{72F20208-C467-4144-B310-E5C8D4F9C299}" xr6:coauthVersionLast="47" xr6:coauthVersionMax="47" xr10:uidLastSave="{88646224-0568-4790-B015-BF0BD1C4E564}"/>
  <bookViews>
    <workbookView xWindow="67080" yWindow="-5520" windowWidth="38640" windowHeight="21120" activeTab="1" xr2:uid="{1DDEAAF3-162C-4E87-9C6E-6573FD2C8FFF}"/>
  </bookViews>
  <sheets>
    <sheet name="Details " sheetId="1" r:id="rId1"/>
    <sheet name="Model" sheetId="3" r:id="rId2"/>
    <sheet name="Answers" sheetId="4" r:id="rId3"/>
  </sheets>
  <definedNames>
    <definedName name="solver_adj" localSheetId="1" hidden="1">Model!$C$18:$F$22</definedName>
    <definedName name="solver_adj_ob" localSheetId="1" hidden="1">1</definedName>
    <definedName name="solver_adj_ob1" localSheetId="1" hidden="1">1</definedName>
    <definedName name="solver_adj_ob2" localSheetId="1" hidden="1">1</definedName>
    <definedName name="solver_adj1" localSheetId="1" hidden="1">Model!$C$23:$F$23</definedName>
    <definedName name="solver_cha" localSheetId="1" hidden="1">0</definedName>
    <definedName name="solver_chc1" localSheetId="1" hidden="1">0</definedName>
    <definedName name="solver_chc2" localSheetId="1" hidden="1">0</definedName>
    <definedName name="solver_chc3" localSheetId="1" hidden="1">0</definedName>
    <definedName name="solver_chc4" localSheetId="1" hidden="1">0</definedName>
    <definedName name="solver_chc5" localSheetId="1" hidden="1">0</definedName>
    <definedName name="solver_chn" localSheetId="1" hidden="1">4</definedName>
    <definedName name="solver_chp1" localSheetId="1" hidden="1">0</definedName>
    <definedName name="solver_chp2" localSheetId="1" hidden="1">0</definedName>
    <definedName name="solver_chp3" localSheetId="1" hidden="1">0</definedName>
    <definedName name="solver_chp4" localSheetId="1" hidden="1">0</definedName>
    <definedName name="solver_chp5" localSheetId="1" hidden="1">0</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ir5"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on5" localSheetId="1" hidden="1">" "</definedName>
    <definedName name="solver_dia" localSheetId="1" hidden="1">5</definedName>
    <definedName name="solver_iao" localSheetId="1" hidden="1">0</definedName>
    <definedName name="solver_int" localSheetId="1" hidden="1">0</definedName>
    <definedName name="solver_irs" localSheetId="1" hidden="1">0</definedName>
    <definedName name="solver_ism" localSheetId="1" hidden="1">0</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_ob5" localSheetId="1" hidden="1">0</definedName>
    <definedName name="solver_lhs1" localSheetId="1" hidden="1">Model!$C$23:$F$23</definedName>
    <definedName name="solver_lhs2" localSheetId="1" hidden="1">Model!$C$18:$F$22</definedName>
    <definedName name="solver_lhs3" localSheetId="1" hidden="1">Model!$G$18:$G$22</definedName>
    <definedName name="solver_lhs4" localSheetId="1" hidden="1">Model!$C$24:$F$24</definedName>
    <definedName name="solver_lhs5" localSheetId="1" hidden="1">Model!$C$24:$F$24</definedName>
    <definedName name="solver_mda" localSheetId="1" hidden="1">4</definedName>
    <definedName name="solver_mod" localSheetId="1" hidden="1">3</definedName>
    <definedName name="solver_ntr" localSheetId="1" hidden="1">0</definedName>
    <definedName name="solver_ntri" hidden="1">1000</definedName>
    <definedName name="solver_num" localSheetId="1" hidden="1">4</definedName>
    <definedName name="solver_obc" localSheetId="1" hidden="1">0</definedName>
    <definedName name="solver_obp" localSheetId="1" hidden="1">0</definedName>
    <definedName name="solver_opt" localSheetId="1" hidden="1">Model!$C$34</definedName>
    <definedName name="solver_opt_ob" localSheetId="1" hidden="1">1</definedName>
    <definedName name="solver_psi" localSheetId="1" hidden="1">0</definedName>
    <definedName name="solver_rdp" localSheetId="1" hidden="1">0</definedName>
    <definedName name="solver_reco1" localSheetId="1" hidden="1">0</definedName>
    <definedName name="solver_reco2" localSheetId="1" hidden="1">0</definedName>
    <definedName name="solver_reco3" localSheetId="1" hidden="1">0</definedName>
    <definedName name="solver_reco4" localSheetId="1" hidden="1">0</definedName>
    <definedName name="solver_reco5" localSheetId="1" hidden="1">0</definedName>
    <definedName name="solver_rel1" localSheetId="1" hidden="1">5</definedName>
    <definedName name="solver_rel2" localSheetId="1" hidden="1">3</definedName>
    <definedName name="solver_rel3" localSheetId="1" hidden="1">3</definedName>
    <definedName name="solver_rel4" localSheetId="1" hidden="1">1</definedName>
    <definedName name="solver_rel5" localSheetId="1" hidden="1">1</definedName>
    <definedName name="solver_rhs2" localSheetId="1" hidden="1">0</definedName>
    <definedName name="solver_rhs3" localSheetId="1" hidden="1">Model!$G$6:$G$10</definedName>
    <definedName name="solver_rhs4" localSheetId="1" hidden="1">Model!$C$25:$F$25</definedName>
    <definedName name="solver_rhs5" localSheetId="1" hidden="1">Model!$C$25:$F$25</definedName>
    <definedName name="solver_rlx" localSheetId="1" hidden="1">0</definedName>
    <definedName name="solver_rsmp" hidden="1">2</definedName>
    <definedName name="solver_rtr" localSheetId="1" hidden="1">0</definedName>
    <definedName name="solver_rxc1" localSheetId="1" hidden="1">1</definedName>
    <definedName name="solver_rxc2" localSheetId="1" hidden="1">1</definedName>
    <definedName name="solver_rxc3" localSheetId="1" hidden="1">1</definedName>
    <definedName name="solver_rxc4" localSheetId="1" hidden="1">1</definedName>
    <definedName name="solver_rxc5" localSheetId="1" hidden="1">1</definedName>
    <definedName name="solver_rxv" localSheetId="1" hidden="1">1</definedName>
    <definedName name="solver_rxv1" localSheetId="1" hidden="1">1</definedName>
    <definedName name="solver_seed" hidden="1">0</definedName>
    <definedName name="solver_sel" localSheetId="1" hidden="1">1</definedName>
    <definedName name="solver_slv" localSheetId="1" hidden="1">0</definedName>
    <definedName name="solver_slvu" localSheetId="1" hidden="1">0</definedName>
    <definedName name="solver_spid" localSheetId="1" hidden="1">" "</definedName>
    <definedName name="solver_srvr" localSheetId="1" hidden="1">" "</definedName>
    <definedName name="solver_typ" localSheetId="1" hidden="1">2</definedName>
    <definedName name="solver_umod" localSheetId="1" hidden="1">1</definedName>
    <definedName name="solver_urs" localSheetId="1" hidden="1">0</definedName>
    <definedName name="solver_userid" localSheetId="1" hidden="1">555790</definedName>
    <definedName name="solver_val" localSheetId="1" hidden="1">0</definedName>
    <definedName name="solver_var" localSheetId="1" hidden="1">" "</definedName>
    <definedName name="solver_var1" localSheetId="1" hidden="1">" "</definedName>
    <definedName name="solver_ver" localSheetId="1" hidden="1">17</definedName>
    <definedName name="solver_vir" localSheetId="1" hidden="1">1</definedName>
    <definedName name="solver_vir1" localSheetId="1" hidden="1">1</definedName>
    <definedName name="solver_vol" localSheetId="1" hidden="1">0</definedName>
    <definedName name="solver_vst" localSheetId="1" hidden="1">0</definedName>
    <definedName name="solver_vst1" localSheetId="1"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3" l="1"/>
  <c r="E25" i="3"/>
  <c r="F25" i="3"/>
  <c r="C25" i="3"/>
  <c r="G19" i="3"/>
  <c r="G20" i="3"/>
  <c r="G21" i="3"/>
  <c r="G22" i="3"/>
  <c r="G18" i="3"/>
  <c r="D24" i="3"/>
  <c r="E24" i="3"/>
  <c r="F24" i="3"/>
  <c r="C24" i="3"/>
  <c r="C34" i="3" l="1"/>
</calcChain>
</file>

<file path=xl/sharedStrings.xml><?xml version="1.0" encoding="utf-8"?>
<sst xmlns="http://schemas.openxmlformats.org/spreadsheetml/2006/main" count="46" uniqueCount="31">
  <si>
    <t>Question</t>
  </si>
  <si>
    <t>A.</t>
  </si>
  <si>
    <t>B.</t>
  </si>
  <si>
    <t>Plant Location: The Spencer Shoe Company manufactures a line of inexpensive shoes in one plant in Pontiac and distributes to five main distribution centers (Milwaukee, Dayton, Cincinnati, Buffalo, and Atlanta) from which the shoes are shipped to retail shoe stores. Distribution costs include freight, handling, and warehousing costs. To meet increased demand, the company has decided to build at least one new plant with a capacity of 40,000 pairs per week. Surveys have narrowed the choice to three locations: Cincinnati, Dayton, and Atlanta. As expected, production costs would be low in the Atlanta plant, but distribution costs are relatively high compared to those of the other two locations. Other data are as follows:</t>
  </si>
  <si>
    <t>Assume that the Pontiac plant has no resale value and must remain open. What are the plant locations that will minimize total costs, including production, distribution, and fixed costs. What is the optimal total cost?</t>
  </si>
  <si>
    <t>Assume that the Pontiac plant could be closed at zero net cost. What are the optimal locations? What is the optimal total cost?</t>
  </si>
  <si>
    <t>Plant Location (Using Facility Location Model)</t>
  </si>
  <si>
    <t>Parameters</t>
  </si>
  <si>
    <t xml:space="preserve">To/From </t>
  </si>
  <si>
    <t>Distribution Centers</t>
  </si>
  <si>
    <t xml:space="preserve">Pontiac </t>
  </si>
  <si>
    <t>Cincinnati</t>
  </si>
  <si>
    <t>Dayton</t>
  </si>
  <si>
    <t>Atlanta</t>
  </si>
  <si>
    <t>Milwaukee</t>
  </si>
  <si>
    <t>Buffalo</t>
  </si>
  <si>
    <t>Decisions</t>
  </si>
  <si>
    <t>Total sent</t>
  </si>
  <si>
    <t>Open (1 or 0)</t>
  </si>
  <si>
    <t xml:space="preserve">Fixed Cost </t>
  </si>
  <si>
    <t>Total Costs</t>
  </si>
  <si>
    <t>Linking</t>
  </si>
  <si>
    <t xml:space="preserve">Received </t>
  </si>
  <si>
    <t xml:space="preserve">Objective Function </t>
  </si>
  <si>
    <t>Production Cost</t>
  </si>
  <si>
    <t xml:space="preserve">Capacity </t>
  </si>
  <si>
    <t xml:space="preserve">Demand </t>
  </si>
  <si>
    <t xml:space="preserve">Questions </t>
  </si>
  <si>
    <t>Answers</t>
  </si>
  <si>
    <t xml:space="preserve">The plant locations that will minimize total costs including production,  distribution, and fixed costs are Cincinnati and Atlanta (Pontiac is already assumed to be included). The optimal total cost is $234,210.00. </t>
  </si>
  <si>
    <t>If the Pontiac plant could be closed at zero net cost, the optimal locations are just Cincinnati and Atlanta. The optimal total cost would be $227,210.00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</si>
</sst>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111111"/>
      <name val="Calibri"/>
      <family val="2"/>
      <scheme val="minor"/>
    </font>
    <font>
      <b/>
      <sz val="14"/>
      <color theme="1"/>
      <name val="Calibri"/>
      <family val="2"/>
      <scheme val="minor"/>
    </font>
    <font>
      <b/>
      <sz val="16"/>
      <color theme="1"/>
      <name val="Calibri"/>
      <family val="2"/>
      <scheme val="minor"/>
    </font>
    <font>
      <b/>
      <sz val="16"/>
      <color rgb="FF9C0006"/>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C7CE"/>
      </patternFill>
    </fill>
    <fill>
      <patternFill patternType="solid">
        <fgColor rgb="FFFFFFCC"/>
      </patternFill>
    </fill>
    <fill>
      <patternFill patternType="solid">
        <fgColor theme="2" tint="-0.249977111117893"/>
        <bgColor indexed="64"/>
      </patternFill>
    </fill>
    <fill>
      <patternFill patternType="solid">
        <fgColor theme="0" tint="-0.1499984740745262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3" borderId="1" applyNumberFormat="0" applyFont="0" applyAlignment="0" applyProtection="0"/>
  </cellStyleXfs>
  <cellXfs count="16">
    <xf numFmtId="0" fontId="0" fillId="0" borderId="0" xfId="0"/>
    <xf numFmtId="0" fontId="3" fillId="0" borderId="0" xfId="0" applyFont="1" applyAlignment="1">
      <alignment horizontal="left" vertical="top" wrapText="1"/>
    </xf>
    <xf numFmtId="0" fontId="2" fillId="0" borderId="0" xfId="0" applyFont="1" applyAlignment="1">
      <alignment wrapText="1"/>
    </xf>
    <xf numFmtId="0" fontId="2" fillId="0" borderId="0" xfId="0" applyFont="1"/>
    <xf numFmtId="43" fontId="0" fillId="0" borderId="0" xfId="1" applyFont="1"/>
    <xf numFmtId="0" fontId="2" fillId="0" borderId="0" xfId="0" applyFont="1" applyAlignment="1">
      <alignment horizontal="left" vertical="top"/>
    </xf>
    <xf numFmtId="0" fontId="0" fillId="0" borderId="0" xfId="0" applyAlignment="1">
      <alignment vertical="top"/>
    </xf>
    <xf numFmtId="0" fontId="0" fillId="0" borderId="0" xfId="0" applyAlignment="1">
      <alignment vertical="top" wrapText="1"/>
    </xf>
    <xf numFmtId="43" fontId="0" fillId="4" borderId="0" xfId="1" applyFont="1" applyFill="1"/>
    <xf numFmtId="43" fontId="0" fillId="5" borderId="0" xfId="1" applyFont="1" applyFill="1"/>
    <xf numFmtId="0" fontId="4" fillId="0" borderId="0" xfId="0" applyFont="1"/>
    <xf numFmtId="0" fontId="5" fillId="0" borderId="0" xfId="0" applyFont="1"/>
    <xf numFmtId="44" fontId="6" fillId="2" borderId="0" xfId="2" applyFont="1" applyFill="1"/>
    <xf numFmtId="0" fontId="7" fillId="0" borderId="0" xfId="0" applyFont="1" applyAlignment="1">
      <alignment vertical="top" wrapText="1"/>
    </xf>
    <xf numFmtId="0" fontId="5" fillId="3" borderId="1" xfId="3" applyFont="1"/>
    <xf numFmtId="0" fontId="8" fillId="0" borderId="0" xfId="0" applyFont="1" applyAlignment="1">
      <alignment vertical="top" wrapText="1"/>
    </xf>
  </cellXfs>
  <cellStyles count="4">
    <cellStyle name="Comma" xfId="1" builtinId="3"/>
    <cellStyle name="Currency" xfId="2" builtinId="4"/>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1920875</xdr:colOff>
      <xdr:row>2</xdr:row>
      <xdr:rowOff>73026</xdr:rowOff>
    </xdr:from>
    <xdr:to>
      <xdr:col>1</xdr:col>
      <xdr:colOff>2447925</xdr:colOff>
      <xdr:row>16</xdr:row>
      <xdr:rowOff>109823</xdr:rowOff>
    </xdr:to>
    <xdr:pic>
      <xdr:nvPicPr>
        <xdr:cNvPr id="3" name="Picture 2">
          <a:extLst>
            <a:ext uri="{FF2B5EF4-FFF2-40B4-BE49-F238E27FC236}">
              <a16:creationId xmlns:a16="http://schemas.microsoft.com/office/drawing/2014/main" id="{E2F5E388-B27C-A850-1396-85D9F600CBA6}"/>
            </a:ext>
          </a:extLst>
        </xdr:cNvPr>
        <xdr:cNvPicPr>
          <a:picLocks noChangeAspect="1"/>
        </xdr:cNvPicPr>
      </xdr:nvPicPr>
      <xdr:blipFill>
        <a:blip xmlns:r="http://schemas.openxmlformats.org/officeDocument/2006/relationships" r:embed="rId1"/>
        <a:stretch>
          <a:fillRect/>
        </a:stretch>
      </xdr:blipFill>
      <xdr:spPr>
        <a:xfrm>
          <a:off x="1920875" y="930276"/>
          <a:ext cx="5527675" cy="2570447"/>
        </a:xfrm>
        <a:prstGeom prst="rect">
          <a:avLst/>
        </a:prstGeom>
      </xdr:spPr>
    </xdr:pic>
    <xdr:clientData/>
  </xdr:twoCellAnchor>
  <xdr:twoCellAnchor editAs="oneCell">
    <xdr:from>
      <xdr:col>0</xdr:col>
      <xdr:colOff>1676401</xdr:colOff>
      <xdr:row>19</xdr:row>
      <xdr:rowOff>38100</xdr:rowOff>
    </xdr:from>
    <xdr:to>
      <xdr:col>1</xdr:col>
      <xdr:colOff>2582492</xdr:colOff>
      <xdr:row>35</xdr:row>
      <xdr:rowOff>38100</xdr:rowOff>
    </xdr:to>
    <xdr:pic>
      <xdr:nvPicPr>
        <xdr:cNvPr id="4" name="Picture 3">
          <a:extLst>
            <a:ext uri="{FF2B5EF4-FFF2-40B4-BE49-F238E27FC236}">
              <a16:creationId xmlns:a16="http://schemas.microsoft.com/office/drawing/2014/main" id="{4B91D022-4353-DDC8-1687-9177671B4DA4}"/>
            </a:ext>
          </a:extLst>
        </xdr:cNvPr>
        <xdr:cNvPicPr>
          <a:picLocks noChangeAspect="1"/>
        </xdr:cNvPicPr>
      </xdr:nvPicPr>
      <xdr:blipFill>
        <a:blip xmlns:r="http://schemas.openxmlformats.org/officeDocument/2006/relationships" r:embed="rId2"/>
        <a:stretch>
          <a:fillRect/>
        </a:stretch>
      </xdr:blipFill>
      <xdr:spPr>
        <a:xfrm>
          <a:off x="1676401" y="4181475"/>
          <a:ext cx="5906716" cy="289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E1067-57C4-4970-8599-E7FEBBEC66AF}">
  <dimension ref="A1:B9"/>
  <sheetViews>
    <sheetView workbookViewId="0"/>
  </sheetViews>
  <sheetFormatPr defaultRowHeight="14.5" x14ac:dyDescent="0.35"/>
  <cols>
    <col min="1" max="1" width="26.1796875" customWidth="1"/>
    <col min="2" max="2" width="141.54296875" customWidth="1"/>
  </cols>
  <sheetData>
    <row r="1" spans="1:2" ht="72.5" x14ac:dyDescent="0.35">
      <c r="A1" s="5" t="s">
        <v>0</v>
      </c>
      <c r="B1" s="1" t="s">
        <v>3</v>
      </c>
    </row>
    <row r="2" spans="1:2" x14ac:dyDescent="0.35">
      <c r="A2" s="3"/>
      <c r="B2" s="6"/>
    </row>
    <row r="3" spans="1:2" x14ac:dyDescent="0.35">
      <c r="A3" s="3"/>
      <c r="B3" s="6"/>
    </row>
    <row r="4" spans="1:2" ht="29" x14ac:dyDescent="0.35">
      <c r="A4" s="3" t="s">
        <v>1</v>
      </c>
      <c r="B4" s="7" t="s">
        <v>4</v>
      </c>
    </row>
    <row r="5" spans="1:2" x14ac:dyDescent="0.35">
      <c r="A5" s="3" t="s">
        <v>2</v>
      </c>
      <c r="B5" s="7" t="s">
        <v>5</v>
      </c>
    </row>
    <row r="6" spans="1:2" x14ac:dyDescent="0.35">
      <c r="A6" s="3"/>
      <c r="B6" s="6"/>
    </row>
    <row r="7" spans="1:2" x14ac:dyDescent="0.35">
      <c r="A7" s="3"/>
      <c r="B7" s="6"/>
    </row>
    <row r="8" spans="1:2" x14ac:dyDescent="0.35">
      <c r="A8" s="3"/>
      <c r="B8" s="6"/>
    </row>
    <row r="9" spans="1:2" x14ac:dyDescent="0.35">
      <c r="A9"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4E25-3453-4023-B7DE-BB0A8417EE92}">
  <dimension ref="A1:H34"/>
  <sheetViews>
    <sheetView tabSelected="1" workbookViewId="0">
      <selection activeCell="C34" sqref="C34"/>
    </sheetView>
  </sheetViews>
  <sheetFormatPr defaultRowHeight="14.5" x14ac:dyDescent="0.35"/>
  <cols>
    <col min="1" max="1" width="22.90625" customWidth="1"/>
    <col min="2" max="2" width="16.36328125" customWidth="1"/>
    <col min="3" max="3" width="20.36328125" customWidth="1"/>
    <col min="4" max="12" width="16.36328125" customWidth="1"/>
  </cols>
  <sheetData>
    <row r="1" spans="1:7" ht="29" x14ac:dyDescent="0.35">
      <c r="A1" s="2" t="s">
        <v>6</v>
      </c>
    </row>
    <row r="4" spans="1:7" ht="29" x14ac:dyDescent="0.35">
      <c r="A4" s="3" t="s">
        <v>7</v>
      </c>
      <c r="D4" s="2" t="s">
        <v>9</v>
      </c>
    </row>
    <row r="5" spans="1:7" x14ac:dyDescent="0.35">
      <c r="B5" s="3" t="s">
        <v>8</v>
      </c>
      <c r="C5" s="3" t="s">
        <v>10</v>
      </c>
      <c r="D5" s="3" t="s">
        <v>11</v>
      </c>
      <c r="E5" s="3" t="s">
        <v>12</v>
      </c>
      <c r="F5" s="3" t="s">
        <v>13</v>
      </c>
      <c r="G5" s="2" t="s">
        <v>26</v>
      </c>
    </row>
    <row r="6" spans="1:7" x14ac:dyDescent="0.35">
      <c r="B6" s="2" t="s">
        <v>14</v>
      </c>
      <c r="C6" s="4">
        <v>0.42</v>
      </c>
      <c r="D6" s="4">
        <v>0.46</v>
      </c>
      <c r="E6" s="4">
        <v>0.44</v>
      </c>
      <c r="F6" s="4">
        <v>0.48</v>
      </c>
      <c r="G6" s="4">
        <v>10000</v>
      </c>
    </row>
    <row r="7" spans="1:7" x14ac:dyDescent="0.35">
      <c r="B7" s="2" t="s">
        <v>12</v>
      </c>
      <c r="C7" s="4">
        <v>0.36</v>
      </c>
      <c r="D7" s="4">
        <v>0.37</v>
      </c>
      <c r="E7" s="4">
        <v>0.3</v>
      </c>
      <c r="F7" s="4">
        <v>0.45</v>
      </c>
      <c r="G7" s="4">
        <v>15000</v>
      </c>
    </row>
    <row r="8" spans="1:7" x14ac:dyDescent="0.35">
      <c r="B8" s="2" t="s">
        <v>11</v>
      </c>
      <c r="C8" s="4">
        <v>0.41</v>
      </c>
      <c r="D8" s="4">
        <v>0.3</v>
      </c>
      <c r="E8" s="4">
        <v>0.37</v>
      </c>
      <c r="F8" s="4">
        <v>0.43</v>
      </c>
      <c r="G8" s="4">
        <v>16000</v>
      </c>
    </row>
    <row r="9" spans="1:7" x14ac:dyDescent="0.35">
      <c r="B9" s="2" t="s">
        <v>15</v>
      </c>
      <c r="C9" s="4">
        <v>0.39</v>
      </c>
      <c r="D9" s="4">
        <v>0.42</v>
      </c>
      <c r="E9" s="4">
        <v>0.38</v>
      </c>
      <c r="F9" s="4">
        <v>0.46</v>
      </c>
      <c r="G9" s="4">
        <v>19000</v>
      </c>
    </row>
    <row r="10" spans="1:7" x14ac:dyDescent="0.35">
      <c r="B10" s="2" t="s">
        <v>13</v>
      </c>
      <c r="C10" s="4">
        <v>0.5</v>
      </c>
      <c r="D10" s="4">
        <v>0.43</v>
      </c>
      <c r="E10" s="4">
        <v>0.45</v>
      </c>
      <c r="F10" s="4">
        <v>0.27</v>
      </c>
      <c r="G10" s="4">
        <v>12000</v>
      </c>
    </row>
    <row r="11" spans="1:7" x14ac:dyDescent="0.35">
      <c r="B11" s="2" t="s">
        <v>19</v>
      </c>
      <c r="C11" s="4">
        <v>7000</v>
      </c>
      <c r="D11" s="4">
        <v>4000</v>
      </c>
      <c r="E11" s="4">
        <v>6000</v>
      </c>
      <c r="F11" s="4">
        <v>7000</v>
      </c>
    </row>
    <row r="12" spans="1:7" x14ac:dyDescent="0.35">
      <c r="B12" s="2" t="s">
        <v>24</v>
      </c>
      <c r="C12" s="4">
        <v>2.7</v>
      </c>
      <c r="D12" s="4">
        <v>2.64</v>
      </c>
      <c r="E12" s="4">
        <v>2.69</v>
      </c>
      <c r="F12" s="4">
        <v>2.62</v>
      </c>
    </row>
    <row r="13" spans="1:7" x14ac:dyDescent="0.35">
      <c r="B13" s="2" t="s">
        <v>25</v>
      </c>
      <c r="C13" s="4">
        <v>27000</v>
      </c>
      <c r="D13" s="4">
        <v>40000</v>
      </c>
      <c r="E13" s="4">
        <v>40000</v>
      </c>
      <c r="F13" s="4">
        <v>40000</v>
      </c>
    </row>
    <row r="14" spans="1:7" x14ac:dyDescent="0.35">
      <c r="A14" s="3"/>
    </row>
    <row r="16" spans="1:7" x14ac:dyDescent="0.35">
      <c r="A16" s="3" t="s">
        <v>16</v>
      </c>
    </row>
    <row r="17" spans="1:8" x14ac:dyDescent="0.35">
      <c r="B17" s="3" t="s">
        <v>8</v>
      </c>
      <c r="C17" s="3" t="s">
        <v>10</v>
      </c>
      <c r="D17" s="3" t="s">
        <v>11</v>
      </c>
      <c r="E17" s="3" t="s">
        <v>12</v>
      </c>
      <c r="F17" s="3" t="s">
        <v>13</v>
      </c>
      <c r="G17" s="2" t="s">
        <v>17</v>
      </c>
      <c r="H17" s="3"/>
    </row>
    <row r="18" spans="1:8" x14ac:dyDescent="0.35">
      <c r="B18" s="2" t="s">
        <v>14</v>
      </c>
      <c r="C18" s="9">
        <v>0</v>
      </c>
      <c r="D18" s="9">
        <v>0</v>
      </c>
      <c r="E18" s="9">
        <v>0</v>
      </c>
      <c r="F18" s="9">
        <v>10000</v>
      </c>
      <c r="G18" s="4">
        <f>SUM(C18:F18)</f>
        <v>10000</v>
      </c>
    </row>
    <row r="19" spans="1:8" x14ac:dyDescent="0.35">
      <c r="B19" s="2" t="s">
        <v>12</v>
      </c>
      <c r="C19" s="9">
        <v>0</v>
      </c>
      <c r="D19" s="9">
        <v>15000</v>
      </c>
      <c r="E19" s="9">
        <v>0</v>
      </c>
      <c r="F19" s="9">
        <v>0</v>
      </c>
      <c r="G19" s="4">
        <f t="shared" ref="G19:G22" si="0">SUM(C19:F19)</f>
        <v>15000</v>
      </c>
    </row>
    <row r="20" spans="1:8" x14ac:dyDescent="0.35">
      <c r="B20" s="2" t="s">
        <v>11</v>
      </c>
      <c r="C20" s="9">
        <v>0</v>
      </c>
      <c r="D20" s="9">
        <v>16000</v>
      </c>
      <c r="E20" s="9">
        <v>0</v>
      </c>
      <c r="F20" s="9">
        <v>0</v>
      </c>
      <c r="G20" s="4">
        <f t="shared" si="0"/>
        <v>16000</v>
      </c>
    </row>
    <row r="21" spans="1:8" x14ac:dyDescent="0.35">
      <c r="B21" s="2" t="s">
        <v>15</v>
      </c>
      <c r="C21" s="9">
        <v>0</v>
      </c>
      <c r="D21" s="9">
        <v>8999.9999999999982</v>
      </c>
      <c r="E21" s="9">
        <v>0</v>
      </c>
      <c r="F21" s="9">
        <v>10000.000000000002</v>
      </c>
      <c r="G21" s="4">
        <f t="shared" si="0"/>
        <v>19000</v>
      </c>
    </row>
    <row r="22" spans="1:8" x14ac:dyDescent="0.35">
      <c r="B22" s="2" t="s">
        <v>13</v>
      </c>
      <c r="C22" s="9">
        <v>0</v>
      </c>
      <c r="D22" s="9">
        <v>0</v>
      </c>
      <c r="E22" s="9">
        <v>0</v>
      </c>
      <c r="F22" s="9">
        <v>12000</v>
      </c>
      <c r="G22" s="4">
        <f t="shared" si="0"/>
        <v>12000</v>
      </c>
    </row>
    <row r="23" spans="1:8" x14ac:dyDescent="0.35">
      <c r="B23" s="2" t="s">
        <v>18</v>
      </c>
      <c r="C23" s="8">
        <v>0</v>
      </c>
      <c r="D23" s="8">
        <v>1</v>
      </c>
      <c r="E23" s="8">
        <v>0</v>
      </c>
      <c r="F23" s="8">
        <v>1</v>
      </c>
    </row>
    <row r="24" spans="1:8" x14ac:dyDescent="0.35">
      <c r="B24" s="2" t="s">
        <v>22</v>
      </c>
      <c r="C24" s="4">
        <f>SUM(C18:C22)</f>
        <v>0</v>
      </c>
      <c r="D24" s="4">
        <f t="shared" ref="D24:F24" si="1">SUM(D18:D22)</f>
        <v>40000</v>
      </c>
      <c r="E24" s="4">
        <f t="shared" si="1"/>
        <v>0</v>
      </c>
      <c r="F24" s="4">
        <f t="shared" si="1"/>
        <v>32000</v>
      </c>
    </row>
    <row r="25" spans="1:8" x14ac:dyDescent="0.35">
      <c r="B25" s="2" t="s">
        <v>21</v>
      </c>
      <c r="C25" s="4">
        <f>(C23*C13)</f>
        <v>0</v>
      </c>
      <c r="D25" s="4">
        <f t="shared" ref="D25:F25" si="2">(D23*D13)</f>
        <v>40000</v>
      </c>
      <c r="E25" s="4">
        <f t="shared" si="2"/>
        <v>0</v>
      </c>
      <c r="F25" s="4">
        <f t="shared" si="2"/>
        <v>40000</v>
      </c>
    </row>
    <row r="29" spans="1:8" x14ac:dyDescent="0.35">
      <c r="A29" s="3"/>
    </row>
    <row r="30" spans="1:8" x14ac:dyDescent="0.35">
      <c r="B30" s="3"/>
    </row>
    <row r="31" spans="1:8" x14ac:dyDescent="0.35">
      <c r="B31" s="3"/>
    </row>
    <row r="32" spans="1:8" ht="18.5" x14ac:dyDescent="0.45">
      <c r="A32" s="3" t="s">
        <v>23</v>
      </c>
      <c r="B32" s="10"/>
    </row>
    <row r="34" spans="2:3" ht="21" x14ac:dyDescent="0.5">
      <c r="B34" s="11" t="s">
        <v>20</v>
      </c>
      <c r="C34" s="12">
        <f>SUMPRODUCT(C6:F12,C18:F24)</f>
        <v>227210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BFBC-B2BC-44F1-80EA-F9CACBF8D90E}">
  <dimension ref="A1:B24"/>
  <sheetViews>
    <sheetView workbookViewId="0"/>
  </sheetViews>
  <sheetFormatPr defaultRowHeight="14.5" x14ac:dyDescent="0.35"/>
  <cols>
    <col min="1" max="1" width="71.54296875" customWidth="1"/>
    <col min="2" max="2" width="72.1796875" customWidth="1"/>
  </cols>
  <sheetData>
    <row r="1" spans="1:2" ht="21" x14ac:dyDescent="0.5">
      <c r="A1" s="14" t="s">
        <v>27</v>
      </c>
      <c r="B1" s="14" t="s">
        <v>28</v>
      </c>
    </row>
    <row r="2" spans="1:2" ht="46.5" x14ac:dyDescent="0.35">
      <c r="A2" s="15" t="s">
        <v>4</v>
      </c>
      <c r="B2" s="13" t="s">
        <v>29</v>
      </c>
    </row>
    <row r="3" spans="1:2" x14ac:dyDescent="0.35">
      <c r="A3" s="6"/>
    </row>
    <row r="18" spans="1:2" ht="31" x14ac:dyDescent="0.35">
      <c r="A18" s="15" t="s">
        <v>5</v>
      </c>
      <c r="B18" s="13" t="s">
        <v>30</v>
      </c>
    </row>
    <row r="24" spans="1:2" x14ac:dyDescent="0.35">
      <c r="A24"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 </vt:lpstr>
      <vt:lpstr>Model</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 Monter</cp:lastModifiedBy>
  <dcterms:created xsi:type="dcterms:W3CDTF">2022-06-24T23:14:00Z</dcterms:created>
  <dcterms:modified xsi:type="dcterms:W3CDTF">2022-07-18T22:21:57Z</dcterms:modified>
</cp:coreProperties>
</file>